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ko\OneDrive\Desktop\HomeWorkExcel\"/>
    </mc:Choice>
  </mc:AlternateContent>
  <xr:revisionPtr revIDLastSave="0" documentId="13_ncr:1_{FD595D7C-A590-490D-A17A-0F14AFA4ADA0}" xr6:coauthVersionLast="45" xr6:coauthVersionMax="45" xr10:uidLastSave="{00000000-0000-0000-0000-000000000000}"/>
  <bookViews>
    <workbookView xWindow="-108" yWindow="-108" windowWidth="23256" windowHeight="12576" tabRatio="929" activeTab="5" xr2:uid="{00000000-000D-0000-FFFF-FFFF00000000}"/>
  </bookViews>
  <sheets>
    <sheet name="Kickstarter Data" sheetId="1" r:id="rId1"/>
    <sheet name="Success Summary Table_Pivot" sheetId="2" r:id="rId2"/>
    <sheet name=" State by Date Created_Pivot" sheetId="3" r:id="rId3"/>
    <sheet name="Goal Range Summary" sheetId="4" r:id="rId4"/>
    <sheet name="Campaign Evaluation" sheetId="6" r:id="rId5"/>
    <sheet name="Successful_Unsuccessful State " sheetId="8" r:id="rId6"/>
  </sheets>
  <definedNames>
    <definedName name="_xlnm._FilterDatabase" localSheetId="0" hidden="1">'Kickstarter Data'!$F$1:$F$4115</definedName>
    <definedName name="AmtGoals">'Kickstarter Data'!$D$2:$D$4115</definedName>
    <definedName name="AmtPledged">'Kickstarter Data'!$E$2:$E$4115</definedName>
    <definedName name="Backers">'Kickstarter Data'!$L$2:$L$4115</definedName>
    <definedName name="Goals">'Kickstarter Data'!$D$2:$D$4115</definedName>
    <definedName name="kickstart_State">'Kickstarter Data'!$F$2:$F$4115</definedName>
    <definedName name="nsuccessful_backers">#REF!</definedName>
    <definedName name="successful_Backers">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9" i="6" l="1" a="1"/>
  <c r="B19" i="6" s="1"/>
  <c r="B33" i="6" l="1" a="1"/>
  <c r="B33" i="6" s="1"/>
  <c r="B32" i="6" a="1"/>
  <c r="B32" i="6" s="1"/>
  <c r="B31" i="6" a="1"/>
  <c r="B31" i="6" s="1"/>
  <c r="B30" i="6" a="1"/>
  <c r="B30" i="6" s="1"/>
  <c r="B29" i="6" a="1"/>
  <c r="B29" i="6" s="1"/>
  <c r="B28" i="6" a="1"/>
  <c r="B28" i="6" s="1"/>
  <c r="B18" i="6" a="1"/>
  <c r="B18" i="6" s="1"/>
  <c r="B17" i="6" a="1"/>
  <c r="B17" i="6" s="1"/>
  <c r="B16" i="6" a="1"/>
  <c r="B16" i="6" s="1"/>
  <c r="B15" i="6" a="1"/>
  <c r="B15" i="6" s="1"/>
  <c r="B14" i="6" a="1"/>
  <c r="B14" i="6" s="1"/>
  <c r="C3" i="4" l="1"/>
  <c r="D13" i="4"/>
  <c r="D2" i="4"/>
  <c r="D12" i="4"/>
  <c r="D11" i="4"/>
  <c r="D10" i="4"/>
  <c r="D9" i="4"/>
  <c r="D8" i="4"/>
  <c r="D7" i="4"/>
  <c r="D6" i="4"/>
  <c r="D5" i="4"/>
  <c r="D4" i="4"/>
  <c r="D3" i="4"/>
  <c r="C2" i="4"/>
  <c r="B13" i="4"/>
  <c r="C13" i="4"/>
  <c r="C12" i="4"/>
  <c r="C11" i="4"/>
  <c r="C10" i="4"/>
  <c r="C9" i="4"/>
  <c r="C8" i="4"/>
  <c r="C7" i="4"/>
  <c r="C6" i="4"/>
  <c r="C5" i="4"/>
  <c r="C4" i="4"/>
  <c r="B4" i="4"/>
  <c r="B3" i="4"/>
  <c r="E3" i="4" s="1"/>
  <c r="B2" i="4"/>
  <c r="B12" i="4"/>
  <c r="B11" i="4"/>
  <c r="E11" i="4" s="1"/>
  <c r="B10" i="4"/>
  <c r="B9" i="4"/>
  <c r="B8" i="4"/>
  <c r="B7" i="4"/>
  <c r="B6" i="4"/>
  <c r="B5" i="4"/>
  <c r="E9" i="4" l="1"/>
  <c r="E10" i="4"/>
  <c r="G10" i="4" s="1"/>
  <c r="H9" i="4"/>
  <c r="G11" i="4"/>
  <c r="G3" i="4"/>
  <c r="H10" i="4"/>
  <c r="H3" i="4"/>
  <c r="H11" i="4"/>
  <c r="G9" i="4"/>
  <c r="E8" i="4"/>
  <c r="F8" i="4" s="1"/>
  <c r="F11" i="4"/>
  <c r="F3" i="4"/>
  <c r="E7" i="4"/>
  <c r="F7" i="4" s="1"/>
  <c r="F10" i="4"/>
  <c r="E2" i="4"/>
  <c r="H2" i="4" s="1"/>
  <c r="E6" i="4"/>
  <c r="H6" i="4" s="1"/>
  <c r="F9" i="4"/>
  <c r="E13" i="4"/>
  <c r="F13" i="4" s="1"/>
  <c r="E5" i="4"/>
  <c r="H5" i="4" s="1"/>
  <c r="E12" i="4"/>
  <c r="H12" i="4" s="1"/>
  <c r="E4" i="4"/>
  <c r="F4" i="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2" i="1"/>
  <c r="H7" i="4" l="1"/>
  <c r="H4" i="4"/>
  <c r="H8" i="4"/>
  <c r="G13" i="4"/>
  <c r="G4" i="4"/>
  <c r="G7" i="4"/>
  <c r="H13" i="4"/>
  <c r="F5" i="4"/>
  <c r="G6" i="4"/>
  <c r="G12" i="4"/>
  <c r="G8" i="4"/>
  <c r="F2" i="4"/>
  <c r="F12" i="4"/>
  <c r="F6" i="4"/>
  <c r="G2" i="4"/>
  <c r="G5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<sst xmlns="http://schemas.openxmlformats.org/spreadsheetml/2006/main" count="28856" uniqueCount="8372">
  <si>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</si>
  <si>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</si>
  <si>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</si>
  <si>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</si>
  <si>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</si>
  <si>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</si>
  <si>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</si>
  <si>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</si>
  <si>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</si>
  <si>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</si>
  <si>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</si>
  <si>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</si>
  <si>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</si>
  <si>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</si>
  <si>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</si>
  <si>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</si>
  <si>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</si>
  <si>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</si>
  <si>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</si>
  <si>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</si>
  <si>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</si>
  <si>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</si>
  <si>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</si>
  <si>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</si>
  <si>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</si>
  <si>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</si>
  <si>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</si>
  <si>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</si>
  <si>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</si>
  <si>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</si>
  <si>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</si>
  <si>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</si>
  <si>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</si>
  <si>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</si>
  <si>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</si>
  <si>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</si>
  <si>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</si>
  <si>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</si>
  <si>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</si>
  <si>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</si>
  <si>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</si>
  <si>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</si>
  <si>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</si>
  <si>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</si>
  <si>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</si>
  <si>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</si>
  <si>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</si>
  <si>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</si>
  <si>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</si>
  <si>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</si>
  <si>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</si>
  <si>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</si>
  <si>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</si>
  <si>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</si>
  <si>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</si>
  <si>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</si>
  <si>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</si>
  <si>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</si>
  <si>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</si>
  <si>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</si>
  <si>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</si>
  <si>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</si>
  <si>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</si>
  <si>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</si>
  <si>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</si>
  <si>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</si>
  <si>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</si>
  <si>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</si>
  <si>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</si>
  <si>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</si>
  <si>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</si>
  <si>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</si>
  <si>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</si>
  <si>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</si>
  <si>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</si>
  <si>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</si>
  <si>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</si>
  <si>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</si>
  <si>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</si>
  <si>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</si>
  <si>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</si>
  <si>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</si>
  <si>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</si>
  <si>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</si>
  <si>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</si>
  <si>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</si>
  <si>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</si>
  <si>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</si>
  <si>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</si>
  <si>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</si>
  <si>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</si>
  <si>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</si>
  <si>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</si>
  <si>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</si>
  <si>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</si>
  <si>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</si>
  <si>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</si>
  <si>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</si>
  <si>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</si>
  <si>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</si>
  <si>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</si>
  <si>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</si>
  <si>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</si>
  <si>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</si>
  <si>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</si>
  <si>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</si>
  <si>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</si>
  <si>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</si>
  <si>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</si>
  <si>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</si>
  <si>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</si>
  <si>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</si>
  <si>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</si>
  <si>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</si>
  <si>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</si>
  <si>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</si>
  <si>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</si>
  <si>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</si>
  <si>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</si>
  <si>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</si>
  <si>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</si>
  <si>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</si>
  <si>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</si>
  <si>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</si>
  <si>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</si>
  <si>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</si>
  <si>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</si>
  <si>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</si>
  <si>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</si>
  <si>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</si>
  <si>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</si>
  <si>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</si>
  <si>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</si>
  <si>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</si>
  <si>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</si>
  <si>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</si>
  <si>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</si>
  <si>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</si>
  <si>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</si>
  <si>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</si>
  <si>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</si>
  <si>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</si>
  <si>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</si>
  <si>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</si>
  <si>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</si>
  <si>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</si>
  <si>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</si>
  <si>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</si>
  <si>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</si>
  <si>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</si>
  <si>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</si>
  <si>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</si>
  <si>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</si>
  <si>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</si>
  <si>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</si>
  <si>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</si>
  <si>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</si>
  <si>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</si>
  <si>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</si>
  <si>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</si>
  <si>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</si>
  <si>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</si>
  <si>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</si>
  <si>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</si>
  <si>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</si>
  <si>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</si>
  <si>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</si>
  <si>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</si>
  <si>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</si>
  <si>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</si>
  <si>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</si>
  <si>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</si>
  <si>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</si>
  <si>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</si>
  <si>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</si>
  <si>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</si>
  <si>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</si>
  <si>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</si>
  <si>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</si>
  <si>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</si>
  <si>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</si>
  <si>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</si>
  <si>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</si>
  <si>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</si>
  <si>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</si>
  <si>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</si>
  <si>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</si>
  <si>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</si>
  <si>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</si>
  <si>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</si>
  <si>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</si>
  <si>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</si>
  <si>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</si>
  <si>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</si>
  <si>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</si>
  <si>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</si>
  <si>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</si>
  <si>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</si>
  <si>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</si>
  <si>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</si>
  <si>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</si>
  <si>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</si>
  <si>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</si>
  <si>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</si>
  <si>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</si>
  <si>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</si>
  <si>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</si>
  <si>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</si>
  <si>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</si>
  <si>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</si>
  <si>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</si>
  <si>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</si>
  <si>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</si>
  <si>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</si>
  <si>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</si>
  <si>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</si>
  <si>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</si>
  <si>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</si>
  <si>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</si>
  <si>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</si>
  <si>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</si>
  <si>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</si>
  <si>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</si>
  <si>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</si>
  <si>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</si>
  <si>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</si>
  <si>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</si>
  <si>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</si>
  <si>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</si>
  <si>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</si>
  <si>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</si>
  <si>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</si>
  <si>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</si>
  <si>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</si>
  <si>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</si>
  <si>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</si>
  <si>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</si>
  <si>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</si>
  <si>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</si>
  <si>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</si>
  <si>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</si>
  <si>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</si>
  <si>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</si>
  <si>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</si>
  <si>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</si>
  <si>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</si>
  <si>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</si>
  <si>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</si>
  <si>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</si>
  <si>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</si>
  <si>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</si>
  <si>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</si>
  <si>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</si>
  <si>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</si>
  <si>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</si>
  <si>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</si>
  <si>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</si>
  <si>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</si>
  <si>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</si>
  <si>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</si>
  <si>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</si>
  <si>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</si>
  <si>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</si>
  <si>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</si>
  <si>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</si>
  <si>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</si>
  <si>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</si>
  <si>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</si>
  <si>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</si>
  <si>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</si>
  <si>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</si>
  <si>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</si>
  <si>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</si>
  <si>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</si>
  <si>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</si>
  <si>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</si>
  <si>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</si>
  <si>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</si>
  <si>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</si>
  <si>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</si>
  <si>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</si>
  <si>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</si>
  <si>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</si>
  <si>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</si>
  <si>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</si>
  <si>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</si>
  <si>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</si>
  <si>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</si>
  <si>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</si>
  <si>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</si>
  <si>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</si>
  <si>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</si>
  <si>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</si>
  <si>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</si>
  <si>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</si>
  <si>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</si>
  <si>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</si>
  <si>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</si>
  <si>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</si>
  <si>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</si>
  <si>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</si>
  <si>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</si>
  <si>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</si>
  <si>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</si>
  <si>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</si>
  <si>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</si>
  <si>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</si>
  <si>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</si>
  <si>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</si>
  <si>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</si>
  <si>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</si>
  <si>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</si>
  <si>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</si>
  <si>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</si>
  <si>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</si>
  <si>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</si>
  <si>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</si>
  <si>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</si>
  <si>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</si>
  <si>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</si>
  <si>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</si>
  <si>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</si>
  <si>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</si>
  <si>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</si>
  <si>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</si>
  <si>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</si>
  <si>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</si>
  <si>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</si>
  <si>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</si>
  <si>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</si>
  <si>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</si>
  <si>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</si>
  <si>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</si>
  <si>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</si>
  <si>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</si>
  <si>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</si>
  <si>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</si>
  <si>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</si>
  <si>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</si>
  <si>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</si>
  <si>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</si>
  <si>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</si>
  <si>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</si>
  <si>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</si>
  <si>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</si>
  <si>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</si>
  <si>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</si>
  <si>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</si>
  <si>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</si>
  <si>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</si>
  <si>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</si>
  <si>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</si>
  <si>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</si>
  <si>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</si>
  <si>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</si>
  <si>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</si>
  <si>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</si>
  <si>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</si>
  <si>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</si>
  <si>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</si>
  <si>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</si>
  <si>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</si>
  <si>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</si>
  <si>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</si>
  <si>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</si>
  <si>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</si>
  <si>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</si>
  <si>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</si>
  <si>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</si>
  <si>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</si>
  <si>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</si>
  <si>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</si>
  <si>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</si>
  <si>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</si>
  <si>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</si>
  <si>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</si>
  <si>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</si>
  <si>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</si>
  <si>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</si>
  <si>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</si>
  <si>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</si>
  <si>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</si>
  <si>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</si>
  <si>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</si>
  <si>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</si>
  <si>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</si>
  <si>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</si>
  <si>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</si>
  <si>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</si>
  <si>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</si>
  <si>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</si>
  <si>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</si>
  <si>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</si>
  <si>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</si>
  <si>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</si>
  <si>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</si>
  <si>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</si>
  <si>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</si>
  <si>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</si>
  <si>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</si>
  <si>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</si>
  <si>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</si>
  <si>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</si>
  <si>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</si>
  <si>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</si>
  <si>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</si>
  <si>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</si>
  <si>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</si>
  <si>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</si>
  <si>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</si>
  <si>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</si>
  <si>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</si>
  <si>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</si>
  <si>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</si>
  <si>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</si>
  <si>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</si>
  <si>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</si>
  <si>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</si>
  <si>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</si>
  <si>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</si>
  <si>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</si>
  <si>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</si>
  <si>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</si>
  <si>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</si>
  <si>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</si>
  <si>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</si>
  <si>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</si>
  <si>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</si>
  <si>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</si>
  <si>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</si>
  <si>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</si>
  <si>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</si>
  <si>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</si>
  <si>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</si>
  <si>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</si>
  <si>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</si>
  <si>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</si>
  <si>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</si>
  <si>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</si>
  <si>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</si>
  <si>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</si>
  <si>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</si>
  <si>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</si>
  <si>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</si>
  <si>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</si>
  <si>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</si>
  <si>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</si>
  <si>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</si>
  <si>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</si>
  <si>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</si>
  <si>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</si>
  <si>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</si>
  <si>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</si>
  <si>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</si>
  <si>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</si>
  <si>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</si>
  <si>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</si>
  <si>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</si>
  <si>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</si>
  <si>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</si>
  <si>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</si>
  <si>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</si>
  <si>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</si>
  <si>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</si>
  <si>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</si>
  <si>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</si>
  <si>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</si>
  <si>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</si>
  <si>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</si>
  <si>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</si>
  <si>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</si>
  <si>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</si>
  <si>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</si>
  <si>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</si>
  <si>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</si>
  <si>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</si>
  <si>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</si>
  <si>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</si>
  <si>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</si>
  <si>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</si>
  <si>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</si>
  <si>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</si>
  <si>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</si>
  <si>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</si>
  <si>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</si>
  <si>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</si>
  <si>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</si>
  <si>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</si>
  <si>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</si>
  <si>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</si>
  <si>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</si>
  <si>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</si>
  <si>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</si>
  <si>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</si>
  <si>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</si>
  <si>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</si>
  <si>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</si>
  <si>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</si>
  <si>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</si>
  <si>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</si>
  <si>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</si>
  <si>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</si>
  <si>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</si>
  <si>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</si>
  <si>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</si>
  <si>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</si>
  <si>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</si>
  <si>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</si>
  <si>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</si>
  <si>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</si>
  <si>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</si>
  <si>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</si>
  <si>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</si>
  <si>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</si>
  <si>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</si>
  <si>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</si>
  <si>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</si>
  <si>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</si>
  <si>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</si>
  <si>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</si>
  <si>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</si>
  <si>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</si>
  <si>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</si>
  <si>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</si>
  <si>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</si>
  <si>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</si>
  <si>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</si>
  <si>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</si>
  <si>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</si>
  <si>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</si>
  <si>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</si>
  <si>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</si>
  <si>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</si>
  <si>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</si>
  <si>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</si>
  <si>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</si>
  <si>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</si>
  <si>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</si>
  <si>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</si>
  <si>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</si>
  <si>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</si>
  <si>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</si>
  <si>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</si>
  <si>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</si>
  <si>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</si>
  <si>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</si>
  <si>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</si>
  <si>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</si>
  <si>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</si>
  <si>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</si>
  <si>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</si>
  <si>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</si>
  <si>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</si>
  <si>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</si>
  <si>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</si>
  <si>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</si>
  <si>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</si>
  <si>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</si>
  <si>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</si>
  <si>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</si>
  <si>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</si>
  <si>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</si>
  <si>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</si>
  <si>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</si>
  <si>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</si>
  <si>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</si>
  <si>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</si>
  <si>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</si>
  <si>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</si>
  <si>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</si>
  <si>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</si>
  <si>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</si>
  <si>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</si>
  <si>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</si>
  <si>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</si>
  <si>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</si>
  <si>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</si>
  <si>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</si>
  <si>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</si>
  <si>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</si>
  <si>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</si>
  <si>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</si>
  <si>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</si>
  <si>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</si>
  <si>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</si>
  <si>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</si>
  <si>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</si>
  <si>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</si>
  <si>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</si>
  <si>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</si>
  <si>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</si>
  <si>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</si>
  <si>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</si>
  <si>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</si>
  <si>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</si>
  <si>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</si>
  <si>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</si>
  <si>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</si>
  <si>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</si>
  <si>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</si>
  <si>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</si>
  <si>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</si>
  <si>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</si>
  <si>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</si>
  <si>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</si>
  <si>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</si>
  <si>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</si>
  <si>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</si>
  <si>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</si>
  <si>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</si>
  <si>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</si>
  <si>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</si>
  <si>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</si>
  <si>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</si>
  <si>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</si>
  <si>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</si>
  <si>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</si>
  <si>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</si>
  <si>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</si>
  <si>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</si>
  <si>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</si>
  <si>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</si>
  <si>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</si>
  <si>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</si>
  <si>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</si>
  <si>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</si>
  <si>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</si>
  <si>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</si>
  <si>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</si>
  <si>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</si>
  <si>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</si>
  <si>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</si>
  <si>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</si>
  <si>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</si>
  <si>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</si>
  <si>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</si>
  <si>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</si>
  <si>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</si>
  <si>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</si>
  <si>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</si>
  <si>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</si>
  <si>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</si>
  <si>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</si>
  <si>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</si>
  <si>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</si>
  <si>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</si>
  <si>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</si>
  <si>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</si>
  <si>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</si>
  <si>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</si>
  <si>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</si>
  <si>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</si>
  <si>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</si>
  <si>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</si>
  <si>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</si>
  <si>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</si>
  <si>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</si>
  <si>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</si>
  <si>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</si>
  <si>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</si>
  <si>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</si>
  <si>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</si>
  <si>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</si>
  <si>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</si>
  <si>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</si>
  <si>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</si>
  <si>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</si>
  <si>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</si>
  <si>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</si>
  <si>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</si>
  <si>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</si>
  <si>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</si>
  <si>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</si>
  <si>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</si>
  <si>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</si>
  <si>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</si>
  <si>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</si>
  <si>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</si>
  <si>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</si>
  <si>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</si>
  <si>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</si>
  <si>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</si>
  <si>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</si>
  <si>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</si>
  <si>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</si>
  <si>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</si>
  <si>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</si>
  <si>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</si>
  <si>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</si>
  <si>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</si>
  <si>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</si>
  <si>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</si>
  <si>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</si>
  <si>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</si>
  <si>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</si>
  <si>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</si>
  <si>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</si>
  <si>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</si>
  <si>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</si>
  <si>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</si>
  <si>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</si>
  <si>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</si>
  <si>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</si>
  <si>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</si>
  <si>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</si>
  <si>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</si>
  <si>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</si>
  <si>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</si>
  <si>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</si>
  <si>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</si>
  <si>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</si>
  <si>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</si>
  <si>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</si>
  <si>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</si>
  <si>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</si>
  <si>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</si>
  <si>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</si>
  <si>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</si>
  <si>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</si>
  <si>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</si>
  <si>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</si>
  <si>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</si>
  <si>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</si>
  <si>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</si>
  <si>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</si>
  <si>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</si>
  <si>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</si>
  <si>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</si>
  <si>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</si>
  <si>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</si>
  <si>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</si>
  <si>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</si>
  <si>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</si>
  <si>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</si>
  <si>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</si>
  <si>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</si>
  <si>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</si>
  <si>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</si>
  <si>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</si>
  <si>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</si>
  <si>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</si>
  <si>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</si>
  <si>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</si>
  <si>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</si>
  <si>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</si>
  <si>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</si>
  <si>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</si>
  <si>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</si>
  <si>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</si>
  <si>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</si>
  <si>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</si>
  <si>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</si>
  <si>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</si>
  <si>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</si>
  <si>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</si>
  <si>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</si>
  <si>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</si>
  <si>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</si>
  <si>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</si>
  <si>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</si>
  <si>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</si>
  <si>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</si>
  <si>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</si>
  <si>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</si>
  <si>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</si>
  <si>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</si>
  <si>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</si>
  <si>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</si>
  <si>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</si>
  <si>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</si>
  <si>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</si>
  <si>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</si>
  <si>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</si>
  <si>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</si>
  <si>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</si>
  <si>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</si>
  <si>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</si>
  <si>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</si>
  <si>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</si>
  <si>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</si>
  <si>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</si>
  <si>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</si>
  <si>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</si>
  <si>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</si>
  <si>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</si>
  <si>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</si>
  <si>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</si>
  <si>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</si>
  <si>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</si>
  <si>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</si>
  <si>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</si>
  <si>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</si>
  <si>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</si>
  <si>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</si>
  <si>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</si>
  <si>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</si>
  <si>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</si>
  <si>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</si>
  <si>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</si>
  <si>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</si>
  <si>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</si>
  <si>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</si>
  <si>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</si>
  <si>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</si>
  <si>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</si>
  <si>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</si>
  <si>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</si>
  <si>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</si>
  <si>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</si>
  <si>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</si>
  <si>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</si>
  <si>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</si>
  <si>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</si>
  <si>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</si>
  <si>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</si>
  <si>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</si>
  <si>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</si>
  <si>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</si>
  <si>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</si>
  <si>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</si>
  <si>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</si>
  <si>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</si>
  <si>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</si>
  <si>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</si>
  <si>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</si>
  <si>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</si>
  <si>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</si>
  <si>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</si>
  <si>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</si>
  <si>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</si>
  <si>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</si>
  <si>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</si>
  <si>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</si>
  <si>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</si>
  <si>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</si>
  <si>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</si>
  <si>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</si>
  <si>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</si>
  <si>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</si>
  <si>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</si>
  <si>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</si>
  <si>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</si>
  <si>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</si>
  <si>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</si>
  <si>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</si>
  <si>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</si>
  <si>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</si>
  <si>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</si>
  <si>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</si>
  <si>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</si>
  <si>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</si>
  <si>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</si>
  <si>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</si>
  <si>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</si>
  <si>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</si>
  <si>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</si>
  <si>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</si>
  <si>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</si>
  <si>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</si>
  <si>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</si>
  <si>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</si>
  <si>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</si>
  <si>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</si>
  <si>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</si>
  <si>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</si>
  <si>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</si>
  <si>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</si>
  <si>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</si>
  <si>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</si>
  <si>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</si>
  <si>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</si>
  <si>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</si>
  <si>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</si>
  <si>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</si>
  <si>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</si>
  <si>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</si>
  <si>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</si>
  <si>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</si>
  <si>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</si>
  <si>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</si>
  <si>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</si>
  <si>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</si>
  <si>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</si>
  <si>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</si>
  <si>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</si>
  <si>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</si>
  <si>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</si>
  <si>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</si>
  <si>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</si>
  <si>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</si>
  <si>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</si>
  <si>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</si>
  <si>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</si>
  <si>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</si>
  <si>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</si>
  <si>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</si>
  <si>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</si>
  <si>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</si>
  <si>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</si>
  <si>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</si>
  <si>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</si>
  <si>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</si>
  <si>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</si>
  <si>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</si>
  <si>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</si>
  <si>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</si>
  <si>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</si>
  <si>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</si>
  <si>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</si>
  <si>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</si>
  <si>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</si>
  <si>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</si>
  <si>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</si>
  <si>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</si>
  <si>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</si>
  <si>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</si>
  <si>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</si>
  <si>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</si>
  <si>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</si>
  <si>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</si>
  <si>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</si>
  <si>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</si>
  <si>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</si>
  <si>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</si>
  <si>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</si>
  <si>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</si>
  <si>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</si>
  <si>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</si>
  <si>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</si>
  <si>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</si>
  <si>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</si>
  <si>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</si>
  <si>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</si>
  <si>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</si>
  <si>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</si>
  <si>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</si>
  <si>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</si>
  <si>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</si>
  <si>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</si>
  <si>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</si>
  <si>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</si>
  <si>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</si>
  <si>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</si>
  <si>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</si>
  <si>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</si>
  <si>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</si>
  <si>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</si>
  <si>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</si>
  <si>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</si>
  <si>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</si>
  <si>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</si>
  <si>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</si>
  <si>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</si>
  <si>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</si>
  <si>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</si>
  <si>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</si>
  <si>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</si>
  <si>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</si>
  <si>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</si>
  <si>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</si>
  <si>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</si>
  <si>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</si>
  <si>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</si>
  <si>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</si>
  <si>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</si>
  <si>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</si>
  <si>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</si>
  <si>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</si>
  <si>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</si>
  <si>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</si>
  <si>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</si>
  <si>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</si>
  <si>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</si>
  <si>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</si>
  <si>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</si>
  <si>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</si>
  <si>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</si>
  <si>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</si>
  <si>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</si>
  <si>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</si>
  <si>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</si>
  <si>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</si>
  <si>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</si>
  <si>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</si>
  <si>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</si>
  <si>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</si>
  <si>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</si>
  <si>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</si>
  <si>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</si>
  <si>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</si>
  <si>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</si>
  <si>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</si>
  <si>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</si>
  <si>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</si>
  <si>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</si>
  <si>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</si>
  <si>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</si>
  <si>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</si>
  <si>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</si>
  <si>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</si>
  <si>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</si>
  <si>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</si>
  <si>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</si>
  <si>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</si>
  <si>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</si>
  <si>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</si>
  <si>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</si>
  <si>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</si>
  <si>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</si>
  <si>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</si>
  <si>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</si>
  <si>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</si>
  <si>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</si>
  <si>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</si>
  <si>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</si>
  <si>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</si>
  <si>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</si>
  <si>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</si>
  <si>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</si>
  <si>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</si>
  <si>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</si>
  <si>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</si>
  <si>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</si>
  <si>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</si>
  <si>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</si>
  <si>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</si>
  <si>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</si>
  <si>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</si>
  <si>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</si>
  <si>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</si>
  <si>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</si>
  <si>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</si>
  <si>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</si>
  <si>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</si>
  <si>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</si>
  <si>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</si>
  <si>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</si>
  <si>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</si>
  <si>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</si>
  <si>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</si>
  <si>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</si>
  <si>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</si>
  <si>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</si>
  <si>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</si>
  <si>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</si>
  <si>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</si>
  <si>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</si>
  <si>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</si>
  <si>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</si>
  <si>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</si>
  <si>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</si>
  <si>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</si>
  <si>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</si>
  <si>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</si>
  <si>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</si>
  <si>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</si>
  <si>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</si>
  <si>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</si>
  <si>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</si>
  <si>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</si>
  <si>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</si>
  <si>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</si>
  <si>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</si>
  <si>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</si>
  <si>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</si>
  <si>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</si>
  <si>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</si>
  <si>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</si>
  <si>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</si>
  <si>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</si>
  <si>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</si>
  <si>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</si>
  <si>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</si>
  <si>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</si>
  <si>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</si>
  <si>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</si>
  <si>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</si>
  <si>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</si>
  <si>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</si>
  <si>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</si>
  <si>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</si>
  <si>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</si>
  <si>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</si>
  <si>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</si>
  <si>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</si>
  <si>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</si>
  <si>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</si>
  <si>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</si>
  <si>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</si>
  <si>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</si>
  <si>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</si>
  <si>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</si>
  <si>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</si>
  <si>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</si>
  <si>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</si>
  <si>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</si>
  <si>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</si>
  <si>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</si>
  <si>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</si>
  <si>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</si>
  <si>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</si>
  <si>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</si>
  <si>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</si>
  <si>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</si>
  <si>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</si>
  <si>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</si>
  <si>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</si>
  <si>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</si>
  <si>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</si>
  <si>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</si>
  <si>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</si>
  <si>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</si>
  <si>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</si>
  <si>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</si>
  <si>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</si>
  <si>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</si>
  <si>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</si>
  <si>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</si>
  <si>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</si>
  <si>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</si>
  <si>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</si>
  <si>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</si>
  <si>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</si>
  <si>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</si>
  <si>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</si>
  <si>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</si>
  <si>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</si>
  <si>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</si>
  <si>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</si>
  <si>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</si>
  <si>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</si>
  <si>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</si>
  <si>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</si>
  <si>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</si>
  <si>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</si>
  <si>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</si>
  <si>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</si>
  <si>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</si>
  <si>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</si>
  <si>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</si>
  <si>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</si>
  <si>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</si>
  <si>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</si>
  <si>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</si>
  <si>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</si>
  <si>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</si>
  <si>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</si>
  <si>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</si>
  <si>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</si>
  <si>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</si>
  <si>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</si>
  <si>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</si>
  <si>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</si>
  <si>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</si>
  <si>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</si>
  <si>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</si>
  <si>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</si>
  <si>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</si>
  <si>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</si>
  <si>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</si>
  <si>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</si>
  <si>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</si>
  <si>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</si>
  <si>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</si>
  <si>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</si>
  <si>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</si>
  <si>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</si>
  <si>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</si>
  <si>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</si>
  <si>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</si>
  <si>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</si>
  <si>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</si>
  <si>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</si>
  <si>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</si>
  <si>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</si>
  <si>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</si>
  <si>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</si>
  <si>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</si>
  <si>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</si>
  <si>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</si>
  <si>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</si>
  <si>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</si>
  <si>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</si>
  <si>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</si>
  <si>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</si>
  <si>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</si>
  <si>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</si>
  <si>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</si>
  <si>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</si>
  <si>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</si>
  <si>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</si>
  <si>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</si>
  <si>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</si>
  <si>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</si>
  <si>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</si>
  <si>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</si>
  <si>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</si>
  <si>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</si>
  <si>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</si>
  <si>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</si>
  <si>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</si>
  <si>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</si>
  <si>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</si>
  <si>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</si>
  <si>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</si>
  <si>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</si>
  <si>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</si>
  <si>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</si>
  <si>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</si>
  <si>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</si>
  <si>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</si>
  <si>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</si>
  <si>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</si>
  <si>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</si>
  <si>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</si>
  <si>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</si>
  <si>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</si>
  <si>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</si>
  <si>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</si>
  <si>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</si>
  <si>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</si>
  <si>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</si>
  <si>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</si>
  <si>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</si>
  <si>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</si>
  <si>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</si>
  <si>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</si>
  <si>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</si>
  <si>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</si>
  <si>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</si>
  <si>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</si>
  <si>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</si>
  <si>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</si>
  <si>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</si>
  <si>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</si>
  <si>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</si>
  <si>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</si>
  <si>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</si>
  <si>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</si>
  <si>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</si>
  <si>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</si>
  <si>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</si>
  <si>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</si>
  <si>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</si>
  <si>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</si>
  <si>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</si>
  <si>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</si>
  <si>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</si>
  <si>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</si>
  <si>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</si>
  <si>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</si>
  <si>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</si>
  <si>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</si>
  <si>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</si>
  <si>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</si>
  <si>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</si>
  <si>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</si>
  <si>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</si>
  <si>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</si>
  <si>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</si>
  <si>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</si>
  <si>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</si>
  <si>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</si>
  <si>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</si>
  <si>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</si>
  <si>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</si>
  <si>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</si>
  <si>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</si>
  <si>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</si>
  <si>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</si>
  <si>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</si>
  <si>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</si>
  <si>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</si>
  <si>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</si>
  <si>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</si>
  <si>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</si>
  <si>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</si>
  <si>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</si>
  <si>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</si>
  <si>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</si>
  <si>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</si>
  <si>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</si>
  <si>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</si>
  <si>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</si>
  <si>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</si>
  <si>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</si>
  <si>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</si>
  <si>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</si>
  <si>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</si>
  <si>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</si>
  <si>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</si>
  <si>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</si>
  <si>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</si>
  <si>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</si>
  <si>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</si>
  <si>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</si>
  <si>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</si>
  <si>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</si>
  <si>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</si>
  <si>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</si>
  <si>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</si>
  <si>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</si>
  <si>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</si>
  <si>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</si>
  <si>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</si>
  <si>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</si>
  <si>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</si>
  <si>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</si>
  <si>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</si>
  <si>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</si>
  <si>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</si>
  <si>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</si>
  <si>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</si>
  <si>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</si>
  <si>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</si>
  <si>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</si>
  <si>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</si>
  <si>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</si>
  <si>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</si>
  <si>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</si>
  <si>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</si>
  <si>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</si>
  <si>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</si>
  <si>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</si>
  <si>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</si>
  <si>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</si>
  <si>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</si>
  <si>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</si>
  <si>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</si>
  <si>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</si>
  <si>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</si>
  <si>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</si>
  <si>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</si>
  <si>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</si>
  <si>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</si>
  <si>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</si>
  <si>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</si>
  <si>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</si>
  <si>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</si>
  <si>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</si>
  <si>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</si>
  <si>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</si>
  <si>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</si>
  <si>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</si>
  <si>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</si>
  <si>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</si>
  <si>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</si>
  <si>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</si>
  <si>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</si>
  <si>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</si>
  <si>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</si>
  <si>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</si>
  <si>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</si>
  <si>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</si>
  <si>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</si>
  <si>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</si>
  <si>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</si>
  <si>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</si>
  <si>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</si>
  <si>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</si>
  <si>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</si>
  <si>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</si>
  <si>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</si>
  <si>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</si>
  <si>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</si>
  <si>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</si>
  <si>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</si>
  <si>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</si>
  <si>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</si>
  <si>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</si>
  <si>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</si>
  <si>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</si>
  <si>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</si>
  <si>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</si>
  <si>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</si>
  <si>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</si>
  <si>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</si>
  <si>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</si>
  <si>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</si>
  <si>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</si>
  <si>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</si>
  <si>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</si>
  <si>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</si>
  <si>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</si>
  <si>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</si>
  <si>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</si>
  <si>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</si>
  <si>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</si>
  <si>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</si>
  <si>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</si>
  <si>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</si>
  <si>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</si>
  <si>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</si>
  <si>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</si>
  <si>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</si>
  <si>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</si>
  <si>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</si>
  <si>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</si>
  <si>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</si>
  <si>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</si>
  <si>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</si>
  <si>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</si>
  <si>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</si>
  <si>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</si>
  <si>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</si>
  <si>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</si>
  <si>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</si>
  <si>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</si>
  <si>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</si>
  <si>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</si>
  <si>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</si>
  <si>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</si>
  <si>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</si>
  <si>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</si>
  <si>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</si>
  <si>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</si>
  <si>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</si>
  <si>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</si>
  <si>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</si>
  <si>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</si>
  <si>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</si>
  <si>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</si>
  <si>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</si>
  <si>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</si>
  <si>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</si>
  <si>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</si>
  <si>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</si>
  <si>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</si>
  <si>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</si>
  <si>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</si>
  <si>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</si>
  <si>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</si>
  <si>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</si>
  <si>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</si>
  <si>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</si>
  <si>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</si>
  <si>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</si>
  <si>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</si>
  <si>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</si>
  <si>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</si>
  <si>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</si>
  <si>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</si>
  <si>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</si>
  <si>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</si>
  <si>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</si>
  <si>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</si>
  <si>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</si>
  <si>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</si>
  <si>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</si>
  <si>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</si>
  <si>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</si>
  <si>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</si>
  <si>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</si>
  <si>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</si>
  <si>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</si>
  <si>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</si>
  <si>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</si>
  <si>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</si>
  <si>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</si>
  <si>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</si>
  <si>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</si>
  <si>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</si>
  <si>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</si>
  <si>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</si>
  <si>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</si>
  <si>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</si>
  <si>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</si>
  <si>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</si>
  <si>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</si>
  <si>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</si>
  <si>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</si>
  <si>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</si>
  <si>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</si>
  <si>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</si>
  <si>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</si>
  <si>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</si>
  <si>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</si>
  <si>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</si>
  <si>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</si>
  <si>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</si>
  <si>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</si>
  <si>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</si>
  <si>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</si>
  <si>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</si>
  <si>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</si>
  <si>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</si>
  <si>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</si>
  <si>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</si>
  <si>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</si>
  <si>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</si>
  <si>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</si>
  <si>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</si>
  <si>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</si>
  <si>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</si>
  <si>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</si>
  <si>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</si>
  <si>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</si>
  <si>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</si>
  <si>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</si>
  <si>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</si>
  <si>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</si>
  <si>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</si>
  <si>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</si>
  <si>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</si>
  <si>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</si>
  <si>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</si>
  <si>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</si>
  <si>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</si>
  <si>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</si>
  <si>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</si>
  <si>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</si>
  <si>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</si>
  <si>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</si>
  <si>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</si>
  <si>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</si>
  <si>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</si>
  <si>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</si>
  <si>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</si>
  <si>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</si>
  <si>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</si>
  <si>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</si>
  <si>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</si>
  <si>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</si>
  <si>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</si>
  <si>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</si>
  <si>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</si>
  <si>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</si>
  <si>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</si>
  <si>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</si>
  <si>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</si>
  <si>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</si>
  <si>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</si>
  <si>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</si>
  <si>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</si>
  <si>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</si>
  <si>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</si>
  <si>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</si>
  <si>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</si>
  <si>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</si>
  <si>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</si>
  <si>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</si>
  <si>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</si>
  <si>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</si>
  <si>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</si>
  <si>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</si>
  <si>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</si>
  <si>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</si>
  <si>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</si>
  <si>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</si>
  <si>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</si>
  <si>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</si>
  <si>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</si>
  <si>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</si>
  <si>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</si>
  <si>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</si>
  <si>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</si>
  <si>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</si>
  <si>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</si>
  <si>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</si>
  <si>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</si>
  <si>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</si>
  <si>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</si>
  <si>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</si>
  <si>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</si>
  <si>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</si>
  <si>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</si>
  <si>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</si>
  <si>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</si>
  <si>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</si>
  <si>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</si>
  <si>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</si>
  <si>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</si>
  <si>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</si>
  <si>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</si>
  <si>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</si>
  <si>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</si>
  <si>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</si>
  <si>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</si>
  <si>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</si>
  <si>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</si>
  <si>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</si>
  <si>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</si>
  <si>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</si>
  <si>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</si>
  <si>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</si>
  <si>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</si>
  <si>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</si>
  <si>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</si>
  <si>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</si>
  <si>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</si>
  <si>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</si>
  <si>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</si>
  <si>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</si>
  <si>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</si>
  <si>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</si>
  <si>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</si>
  <si>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</si>
  <si>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</si>
  <si>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</si>
  <si>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</si>
  <si>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</si>
  <si>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</si>
  <si>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</si>
  <si>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</si>
  <si>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</si>
  <si>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</si>
  <si>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</si>
  <si>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</si>
  <si>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</si>
  <si>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</si>
  <si>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</si>
  <si>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</si>
  <si>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</si>
  <si>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</si>
  <si>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</si>
  <si>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</si>
  <si>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</si>
  <si>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</si>
  <si>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</si>
  <si>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</si>
  <si>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</si>
  <si>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</si>
  <si>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</si>
  <si>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</si>
  <si>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</si>
  <si>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</si>
  <si>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</si>
  <si>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</si>
  <si>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</si>
  <si>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</si>
  <si>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</si>
  <si>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</si>
  <si>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</si>
  <si>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</si>
  <si>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</si>
  <si>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</si>
  <si>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</si>
  <si>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</si>
  <si>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</si>
  <si>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</si>
  <si>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</si>
  <si>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</si>
  <si>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</si>
  <si>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</si>
  <si>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</si>
  <si>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</si>
  <si>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</si>
  <si>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</si>
  <si>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</si>
  <si>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</si>
  <si>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</si>
  <si>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</si>
  <si>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</si>
  <si>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</si>
  <si>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</si>
  <si>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</si>
  <si>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</si>
  <si>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</si>
  <si>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</si>
  <si>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</si>
  <si>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</si>
  <si>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</si>
  <si>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</si>
  <si>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</si>
  <si>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</si>
  <si>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</si>
  <si>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</si>
  <si>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</si>
  <si>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</si>
  <si>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</si>
  <si>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</si>
  <si>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</si>
  <si>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</si>
  <si>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</si>
  <si>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</si>
  <si>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</si>
  <si>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</si>
  <si>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</si>
  <si>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</si>
  <si>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</si>
  <si>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</si>
  <si>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</si>
  <si>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</si>
  <si>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</si>
  <si>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</si>
  <si>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</si>
  <si>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</si>
  <si>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</si>
  <si>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</si>
  <si>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</si>
  <si>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</si>
  <si>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</si>
  <si>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</si>
  <si>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</si>
  <si>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</si>
  <si>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</si>
  <si>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</si>
  <si>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</si>
  <si>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</si>
  <si>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</si>
  <si>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</si>
  <si>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</si>
  <si>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</si>
  <si>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</si>
  <si>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</si>
  <si>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</si>
  <si>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</si>
  <si>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</si>
  <si>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</si>
  <si>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</si>
  <si>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</si>
  <si>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</si>
  <si>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</si>
  <si>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</si>
  <si>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</si>
  <si>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</si>
  <si>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</si>
  <si>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</si>
  <si>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</si>
  <si>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</si>
  <si>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</si>
  <si>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</si>
  <si>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</si>
  <si>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</si>
  <si>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</si>
  <si>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</si>
  <si>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</si>
  <si>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</si>
  <si>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</si>
  <si>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</si>
  <si>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</si>
  <si>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</si>
  <si>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</si>
  <si>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</si>
  <si>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</si>
  <si>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</si>
  <si>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</si>
  <si>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</si>
  <si>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</si>
  <si>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</si>
  <si>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</si>
  <si>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</si>
  <si>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</si>
  <si>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</si>
  <si>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</si>
  <si>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</si>
  <si>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</si>
  <si>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</si>
  <si>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</si>
  <si>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</si>
  <si>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</si>
  <si>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</si>
  <si>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</si>
  <si>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</si>
  <si>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</si>
  <si>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</si>
  <si>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</si>
  <si>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</si>
  <si>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</si>
  <si>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</si>
  <si>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</si>
  <si>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</si>
  <si>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</si>
  <si>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</si>
  <si>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</si>
  <si>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</si>
  <si>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</si>
  <si>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</si>
  <si>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</si>
  <si>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</si>
  <si>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</si>
  <si>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</si>
  <si>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</si>
  <si>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</si>
  <si>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</si>
  <si>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</si>
  <si>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</si>
  <si>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</si>
  <si>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</si>
  <si>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</si>
  <si>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</si>
  <si>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</si>
  <si>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</si>
  <si>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</si>
  <si>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</si>
  <si>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</si>
  <si>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</si>
  <si>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</si>
  <si>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</si>
  <si>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</si>
  <si>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</si>
  <si>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</si>
  <si>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</si>
  <si>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</si>
  <si>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</si>
  <si>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</si>
  <si>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</si>
  <si>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</si>
  <si>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</si>
  <si>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</si>
  <si>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</si>
  <si>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</si>
  <si>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</si>
  <si>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</si>
  <si>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</si>
  <si>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</si>
  <si>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</si>
  <si>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</si>
  <si>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</si>
  <si>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</si>
  <si>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</si>
  <si>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</si>
  <si>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</si>
  <si>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</si>
  <si>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</si>
  <si>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</si>
  <si>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</si>
  <si>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</si>
  <si>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</si>
  <si>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</si>
  <si>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</si>
  <si>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</si>
  <si>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</si>
  <si>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</si>
  <si>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</si>
  <si>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</si>
  <si>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</si>
  <si>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</si>
  <si>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</si>
  <si>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</si>
  <si>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</si>
  <si>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</si>
  <si>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</si>
  <si>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</si>
  <si>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</si>
  <si>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</si>
  <si>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</si>
  <si>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</si>
  <si>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</si>
  <si>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</si>
  <si>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</si>
  <si>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</si>
  <si>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</si>
  <si>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</si>
  <si>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</si>
  <si>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</si>
  <si>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</si>
  <si>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</si>
  <si>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</si>
  <si>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</si>
  <si>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</si>
  <si>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</si>
  <si>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</si>
  <si>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</si>
  <si>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</si>
  <si>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</si>
  <si>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</si>
  <si>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</si>
  <si>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</si>
  <si>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</si>
  <si>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</si>
  <si>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</si>
  <si>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</si>
  <si>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</si>
  <si>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</si>
  <si>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</si>
  <si>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</si>
  <si>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</si>
  <si>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</si>
  <si>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</si>
  <si>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</si>
  <si>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</si>
  <si>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</si>
  <si>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</si>
  <si>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</si>
  <si>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</si>
  <si>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</si>
  <si>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</si>
  <si>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</si>
  <si>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</si>
  <si>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</si>
  <si>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</si>
  <si>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</si>
  <si>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</si>
  <si>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</si>
  <si>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</si>
  <si>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</si>
  <si>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</si>
  <si>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</si>
  <si>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</si>
  <si>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</si>
  <si>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</si>
  <si>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</si>
  <si>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</si>
  <si>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</si>
  <si>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</si>
  <si>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</si>
  <si>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</si>
  <si>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</si>
  <si>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</si>
  <si>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</si>
  <si>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</si>
  <si>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</si>
  <si>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</si>
  <si>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</si>
  <si>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</si>
  <si>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</si>
  <si>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</si>
  <si>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</si>
  <si>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</si>
  <si>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</si>
  <si>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</si>
  <si>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</si>
  <si>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</si>
  <si>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</si>
  <si>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</si>
  <si>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</si>
  <si>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</si>
  <si>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</si>
  <si>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</si>
  <si>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</si>
  <si>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</si>
  <si>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</si>
  <si>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</si>
  <si>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</si>
  <si>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</si>
  <si>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</si>
  <si>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</si>
  <si>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</si>
  <si>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</si>
  <si>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</si>
  <si>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</si>
  <si>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</si>
  <si>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</si>
  <si>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</si>
  <si>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</si>
  <si>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</si>
  <si>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</si>
  <si>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</si>
  <si>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</si>
  <si>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</si>
  <si>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</si>
  <si>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</si>
  <si>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</si>
  <si>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</si>
  <si>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</si>
  <si>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</si>
  <si>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</si>
  <si>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</si>
  <si>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</si>
  <si>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</si>
  <si>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</si>
  <si>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</si>
  <si>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</si>
  <si>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</si>
  <si>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</si>
  <si>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</si>
  <si>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</si>
  <si>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</si>
  <si>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</si>
  <si>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</si>
  <si>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</si>
  <si>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</si>
  <si>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</si>
  <si>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</si>
  <si>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</si>
  <si>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</si>
  <si>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</si>
  <si>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</si>
  <si>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</si>
  <si>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</si>
  <si>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</si>
  <si>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</si>
  <si>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</si>
  <si>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</si>
  <si>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</si>
  <si>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</si>
  <si>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</si>
  <si>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</si>
  <si>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</si>
  <si>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</si>
  <si>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</si>
  <si>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</si>
  <si>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</si>
  <si>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</si>
  <si>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</si>
  <si>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</si>
  <si>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</si>
  <si>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</si>
  <si>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</si>
  <si>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</si>
  <si>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</si>
  <si>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</si>
  <si>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</si>
  <si>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</si>
  <si>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</si>
  <si>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</si>
  <si>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</si>
  <si>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</si>
  <si>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</si>
  <si>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</si>
  <si>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</si>
  <si>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</si>
  <si>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</si>
  <si>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</si>
  <si>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</si>
  <si>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</si>
  <si>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</si>
  <si>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</si>
  <si>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</si>
  <si>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</si>
  <si>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</si>
  <si>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</si>
  <si>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</si>
  <si>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</si>
  <si>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</si>
  <si>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</si>
  <si>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</si>
  <si>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</si>
  <si>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</si>
  <si>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</si>
  <si>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</si>
  <si>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</si>
  <si>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</si>
  <si>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</si>
  <si>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</si>
  <si>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</si>
  <si>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</si>
  <si>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</si>
  <si>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</si>
  <si>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</si>
  <si>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</si>
  <si>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</si>
  <si>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</si>
  <si>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</si>
  <si>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</si>
  <si>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</si>
  <si>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</si>
  <si>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</si>
  <si>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</si>
  <si>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</si>
  <si>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</si>
  <si>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</si>
  <si>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</si>
  <si>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</si>
  <si>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</si>
  <si>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</si>
  <si>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</si>
  <si>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</si>
  <si>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</si>
  <si>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</si>
  <si>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</si>
  <si>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</si>
  <si>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</si>
  <si>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</si>
  <si>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</si>
  <si>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</si>
  <si>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</si>
  <si>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</si>
  <si>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</si>
  <si>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</si>
  <si>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</si>
  <si>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</si>
  <si>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</si>
  <si>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</si>
  <si>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</si>
  <si>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</si>
  <si>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</si>
  <si>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</si>
  <si>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</si>
  <si>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</si>
  <si>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</si>
  <si>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</si>
  <si>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</si>
  <si>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</si>
  <si>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</si>
  <si>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</si>
  <si>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</si>
  <si>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</si>
  <si>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</si>
  <si>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</si>
  <si>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</si>
  <si>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</si>
  <si>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</si>
  <si>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</si>
  <si>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</si>
  <si>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</si>
  <si>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</si>
  <si>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</si>
  <si>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</si>
  <si>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</si>
  <si>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</si>
  <si>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</si>
  <si>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</si>
  <si>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</si>
  <si>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</si>
  <si>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</si>
  <si>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</si>
  <si>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</si>
  <si>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</si>
  <si>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</si>
  <si>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</si>
  <si>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</si>
  <si>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</si>
  <si>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</si>
  <si>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</si>
  <si>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</si>
  <si>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</si>
  <si>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</si>
  <si>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</si>
  <si>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</si>
  <si>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</si>
  <si>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</si>
  <si>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</si>
  <si>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</si>
  <si>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</si>
  <si>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</si>
  <si>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</si>
  <si>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</si>
  <si>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</si>
  <si>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</si>
  <si>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</si>
  <si>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</si>
  <si>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</si>
  <si>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</si>
  <si>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</si>
  <si>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</si>
  <si>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</si>
  <si>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</si>
  <si>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</si>
  <si>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</si>
  <si>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</si>
  <si>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</si>
  <si>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</si>
  <si>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</si>
  <si>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</si>
  <si>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</si>
  <si>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</si>
  <si>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</si>
  <si>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</si>
  <si>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</si>
  <si>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</si>
  <si>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</si>
  <si>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</si>
  <si>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</si>
  <si>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</si>
  <si>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</si>
  <si>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</si>
  <si>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</si>
  <si>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</si>
  <si>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</si>
  <si>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</si>
  <si>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</si>
  <si>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</si>
  <si>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</si>
  <si>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</si>
  <si>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</si>
  <si>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</si>
  <si>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</si>
  <si>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</si>
  <si>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</si>
  <si>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</si>
  <si>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</si>
  <si>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</si>
  <si>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</si>
  <si>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</si>
  <si>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</si>
  <si>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</si>
  <si>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</si>
  <si>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</si>
  <si>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</si>
  <si>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</si>
  <si>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</si>
  <si>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</si>
  <si>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</si>
  <si>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</si>
  <si>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</si>
  <si>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</si>
  <si>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</si>
  <si>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</si>
  <si>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</si>
  <si>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</si>
  <si>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</si>
  <si>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</si>
  <si>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</si>
  <si>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</si>
  <si>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</si>
  <si>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</si>
  <si>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</si>
  <si>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</si>
  <si>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</si>
  <si>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</si>
  <si>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</si>
  <si>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</si>
  <si>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</si>
  <si>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</si>
  <si>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</si>
  <si>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</si>
  <si>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</si>
  <si>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</si>
  <si>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</si>
  <si>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</si>
  <si>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</si>
  <si>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</si>
  <si>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</si>
  <si>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</si>
  <si>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</si>
  <si>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</si>
  <si>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</si>
  <si>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</si>
  <si>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</si>
  <si>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</si>
  <si>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</si>
  <si>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</si>
  <si>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</si>
  <si>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</si>
  <si>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</si>
  <si>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</si>
  <si>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</si>
  <si>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</si>
  <si>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</si>
  <si>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</si>
  <si>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</si>
  <si>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</si>
  <si>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</si>
  <si>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</si>
  <si>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</si>
  <si>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</si>
  <si>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</si>
  <si>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</si>
  <si>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</si>
  <si>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</si>
  <si>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</si>
  <si>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</si>
  <si>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</si>
  <si>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</si>
  <si>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</si>
  <si>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</si>
  <si>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</si>
  <si>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</si>
  <si>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</si>
  <si>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</si>
  <si>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</si>
  <si>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</si>
  <si>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</si>
  <si>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</si>
  <si>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</si>
  <si>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</si>
  <si>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</si>
  <si>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</si>
  <si>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</si>
  <si>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</si>
  <si>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</si>
  <si>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</si>
  <si>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</si>
  <si>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</si>
  <si>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</si>
  <si>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</si>
  <si>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</si>
  <si>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</si>
  <si>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</si>
  <si>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</si>
  <si>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</si>
  <si>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</si>
  <si>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</si>
  <si>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</si>
  <si>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</si>
  <si>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</si>
  <si>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</si>
  <si>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</si>
  <si>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</si>
  <si>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</si>
  <si>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</si>
  <si>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</si>
  <si>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</si>
  <si>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</si>
  <si>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</si>
  <si>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</si>
  <si>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</si>
  <si>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</si>
  <si>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</si>
  <si>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</si>
  <si>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</si>
  <si>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</si>
  <si>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</si>
  <si>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</si>
  <si>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</si>
  <si>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</si>
  <si>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</si>
  <si>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</si>
  <si>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</si>
  <si>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</si>
  <si>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</si>
  <si>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</si>
  <si>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</si>
  <si>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</si>
  <si>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</si>
  <si>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</si>
  <si>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</si>
  <si>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</si>
  <si>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</si>
  <si>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</si>
  <si>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</si>
  <si>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</si>
  <si>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</si>
  <si>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</si>
  <si>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</si>
  <si>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</si>
  <si>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</si>
  <si>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</si>
  <si>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</si>
  <si>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</si>
  <si>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</si>
  <si>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</si>
  <si>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</si>
  <si>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</si>
  <si>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</si>
  <si>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</si>
  <si>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</si>
  <si>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</si>
  <si>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</si>
  <si>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</si>
  <si>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</si>
  <si>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</si>
  <si>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</si>
  <si>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</si>
  <si>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</si>
  <si>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</si>
  <si>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</si>
  <si>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</si>
  <si>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</si>
  <si>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</si>
  <si>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</si>
  <si>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</si>
  <si>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</si>
  <si>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</si>
  <si>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</si>
  <si>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</si>
  <si>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</si>
  <si>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</si>
  <si>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</si>
  <si>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</si>
  <si>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</si>
  <si>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</si>
  <si>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</si>
  <si>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</si>
  <si>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</si>
  <si>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</si>
  <si>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</si>
  <si>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</si>
  <si>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</si>
  <si>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</si>
  <si>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</si>
  <si>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</si>
  <si>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</si>
  <si>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</si>
  <si>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</si>
  <si>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</si>
  <si>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</si>
  <si>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</si>
  <si>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</si>
  <si>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</si>
  <si>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</si>
  <si>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</si>
  <si>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</si>
  <si>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</si>
  <si>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</si>
  <si>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</si>
  <si>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</si>
  <si>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</si>
  <si>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</si>
  <si>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</si>
  <si>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</si>
  <si>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</si>
  <si>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</si>
  <si>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</si>
  <si>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</si>
  <si>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</si>
  <si>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</si>
  <si>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</si>
  <si>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</si>
  <si>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</si>
  <si>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</si>
  <si>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</si>
  <si>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</si>
  <si>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</si>
  <si>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</si>
  <si>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</si>
  <si>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</si>
  <si>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</si>
  <si>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</si>
  <si>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</si>
  <si>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</si>
  <si>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</si>
  <si>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</si>
  <si>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</si>
  <si>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</si>
  <si>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</si>
  <si>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</si>
  <si>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</si>
  <si>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</si>
  <si>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</si>
  <si>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</si>
  <si>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</si>
  <si>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</si>
  <si>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</si>
  <si>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</si>
  <si>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</si>
  <si>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</si>
  <si>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</si>
  <si>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</si>
  <si>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</si>
  <si>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</si>
  <si>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</si>
  <si>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</si>
  <si>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</si>
  <si>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</si>
  <si>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</si>
  <si>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</si>
  <si>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</si>
  <si>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</si>
  <si>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</si>
  <si>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</si>
  <si>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</si>
  <si>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</si>
  <si>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</si>
  <si>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</si>
  <si>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</si>
  <si>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</si>
  <si>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</si>
  <si>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</si>
  <si>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</si>
  <si>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</si>
  <si>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</si>
  <si>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</si>
  <si>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</si>
  <si>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</si>
  <si>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</si>
  <si>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</si>
  <si>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</si>
  <si>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</si>
  <si>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</si>
  <si>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</si>
  <si>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</si>
  <si>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</si>
  <si>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</si>
  <si>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</si>
  <si>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</si>
  <si>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</si>
  <si>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</si>
  <si>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</si>
  <si>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</si>
  <si>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</si>
  <si>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</si>
  <si>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</si>
  <si>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</si>
  <si>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</si>
  <si>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</si>
  <si>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</si>
  <si>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</si>
  <si>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</si>
  <si>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</si>
  <si>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</si>
  <si>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</si>
  <si>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</si>
  <si>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</si>
  <si>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</si>
  <si>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</si>
  <si>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</si>
  <si>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</si>
  <si>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</si>
  <si>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</si>
  <si>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</si>
  <si>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</si>
  <si>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</si>
  <si>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</si>
  <si>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</si>
  <si>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</si>
  <si>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</si>
  <si>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</si>
  <si>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</si>
  <si>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</si>
  <si>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</si>
  <si>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</si>
  <si>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</si>
  <si>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</si>
  <si>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</si>
  <si>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</si>
  <si>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</si>
  <si>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</si>
  <si>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</si>
  <si>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</si>
  <si>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</si>
  <si>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</si>
  <si>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</si>
  <si>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</si>
  <si>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</si>
  <si>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</si>
  <si>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</si>
  <si>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</si>
  <si>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</si>
  <si>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</si>
  <si>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</si>
  <si>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</si>
  <si>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</si>
  <si>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</si>
  <si>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</si>
  <si>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</si>
  <si>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</si>
  <si>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</si>
  <si>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</si>
  <si>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</si>
  <si>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</si>
  <si>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</si>
  <si>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</si>
  <si>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</si>
  <si>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</si>
  <si>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</si>
  <si>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</si>
  <si>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</si>
  <si>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</si>
  <si>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</si>
  <si>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</si>
  <si>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</si>
  <si>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</si>
  <si>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</si>
  <si>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</si>
  <si>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</si>
  <si>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</si>
  <si>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</si>
  <si>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</si>
  <si>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</si>
  <si>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</si>
  <si>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</si>
  <si>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</si>
  <si>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</si>
  <si>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</si>
  <si>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</si>
  <si>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</si>
  <si>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</si>
  <si>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</si>
  <si>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</si>
  <si>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</si>
  <si>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</si>
  <si>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</si>
  <si>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</si>
  <si>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</si>
  <si>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</si>
  <si>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</si>
  <si>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</si>
  <si>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</si>
  <si>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</si>
  <si>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</si>
  <si>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</si>
  <si>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</si>
  <si>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</si>
  <si>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</si>
  <si>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</si>
  <si>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</si>
  <si>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</si>
  <si>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</si>
  <si>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</si>
  <si>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</si>
  <si>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</si>
  <si>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</si>
  <si>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</si>
  <si>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</si>
  <si>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</si>
  <si>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</si>
  <si>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</si>
  <si>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</si>
  <si>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</si>
  <si>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</si>
  <si>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</si>
  <si>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</si>
  <si>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</si>
  <si>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</si>
  <si>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</si>
  <si>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</si>
  <si>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</si>
  <si>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</si>
  <si>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</si>
  <si>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</si>
  <si>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</si>
  <si>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</si>
  <si>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</si>
  <si>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</si>
  <si>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</si>
  <si>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</si>
  <si>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</si>
  <si>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</si>
  <si>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</si>
  <si>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</si>
  <si>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</si>
  <si>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</si>
  <si>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</si>
  <si>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</si>
  <si>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</si>
  <si>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</si>
  <si>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</si>
  <si>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</si>
  <si>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</si>
  <si>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</si>
  <si>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</si>
  <si>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</si>
  <si>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</si>
  <si>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</si>
  <si>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</si>
  <si>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</si>
  <si>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</si>
  <si>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</si>
  <si>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</si>
  <si>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</si>
  <si>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</si>
  <si>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</si>
  <si>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</si>
  <si>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</si>
  <si>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</si>
  <si>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</si>
  <si>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</si>
  <si>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</si>
  <si>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</si>
  <si>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</si>
  <si>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</si>
  <si>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</si>
  <si>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</si>
  <si>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</si>
  <si>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</si>
  <si>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</si>
  <si>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</si>
  <si>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</si>
  <si>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</si>
  <si>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</si>
  <si>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</si>
  <si>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</si>
  <si>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</si>
  <si>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</si>
  <si>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</si>
  <si>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</si>
  <si>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</si>
  <si>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</si>
  <si>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</si>
  <si>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</si>
  <si>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</si>
  <si>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</si>
  <si>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</si>
  <si>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</si>
  <si>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</si>
  <si>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</si>
  <si>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</si>
  <si>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</si>
  <si>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</si>
  <si>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</si>
  <si>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</si>
  <si>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</si>
  <si>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</si>
  <si>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</si>
  <si>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</si>
  <si>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</si>
  <si>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</si>
  <si>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</si>
  <si>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</si>
  <si>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</si>
  <si>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</si>
  <si>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</si>
  <si>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</si>
  <si>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</si>
  <si>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</si>
  <si>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</si>
  <si>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</si>
  <si>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</si>
  <si>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</si>
  <si>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</si>
  <si>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</si>
  <si>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</si>
  <si>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</si>
  <si>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</si>
  <si>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</si>
  <si>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</si>
  <si>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</si>
  <si>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</si>
  <si>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</si>
  <si>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</si>
  <si>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</si>
  <si>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</si>
  <si>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</si>
  <si>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</si>
  <si>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</si>
  <si>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</si>
  <si>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</si>
  <si>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</si>
  <si>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</si>
  <si>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</si>
  <si>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</si>
  <si>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</si>
  <si>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</si>
  <si>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</si>
  <si>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</si>
  <si>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</si>
  <si>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</si>
  <si>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</si>
  <si>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</si>
  <si>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</si>
  <si>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</si>
  <si>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</si>
  <si>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</si>
  <si>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</si>
  <si>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</si>
  <si>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</si>
  <si>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</si>
  <si>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</si>
  <si>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</si>
  <si>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</si>
  <si>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</si>
  <si>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</si>
  <si>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</si>
  <si>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</si>
  <si>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</si>
  <si>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</si>
  <si>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</si>
  <si>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</si>
  <si>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</si>
  <si>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</si>
  <si>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</si>
  <si>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</si>
  <si>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</si>
  <si>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</si>
  <si>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</si>
  <si>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</si>
  <si>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</si>
  <si>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</si>
  <si>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</si>
  <si>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</si>
  <si>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</si>
  <si>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</si>
  <si>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</si>
  <si>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</si>
  <si>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</si>
  <si>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</si>
  <si>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</si>
  <si>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</si>
  <si>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</si>
  <si>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</si>
  <si>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</si>
  <si>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</si>
  <si>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</si>
  <si>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</si>
  <si>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</si>
  <si>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</si>
  <si>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</si>
  <si>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</si>
  <si>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</si>
  <si>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</si>
  <si>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</si>
  <si>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</si>
  <si>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</si>
  <si>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</si>
  <si>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</si>
  <si>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</si>
  <si>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</si>
  <si>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</si>
  <si>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</si>
  <si>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</si>
  <si>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</si>
  <si>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</si>
  <si>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</si>
  <si>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</si>
  <si>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</si>
  <si>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</si>
  <si>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</si>
  <si>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</si>
  <si>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</si>
  <si>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</si>
  <si>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</si>
  <si>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</si>
  <si>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</si>
  <si>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</si>
  <si>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</si>
  <si>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</si>
  <si>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</si>
  <si>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</si>
  <si>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</si>
  <si>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</si>
  <si>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</si>
  <si>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</si>
  <si>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</si>
  <si>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</si>
  <si>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</si>
  <si>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</si>
  <si>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</si>
  <si>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</si>
  <si>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</si>
  <si>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</si>
  <si>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</si>
  <si>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</si>
  <si>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</si>
  <si>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</si>
  <si>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</si>
  <si>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</si>
  <si>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</si>
  <si>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</si>
  <si>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</si>
  <si>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</si>
  <si>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</si>
  <si>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</si>
  <si>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</si>
  <si>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</si>
  <si>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</si>
  <si>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</si>
  <si>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</si>
  <si>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</si>
  <si>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</si>
  <si>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</si>
  <si>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</si>
  <si>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</si>
  <si>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</si>
  <si>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</si>
  <si>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</si>
  <si>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</si>
  <si>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</si>
  <si>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</si>
  <si>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</si>
  <si>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</si>
  <si>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</si>
  <si>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</si>
  <si>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</si>
  <si>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</si>
  <si>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</si>
  <si>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</si>
  <si>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</si>
  <si>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</si>
  <si>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</si>
  <si>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</si>
  <si>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</si>
  <si>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</si>
  <si>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</si>
  <si>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</si>
  <si>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</si>
  <si>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</si>
  <si>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</si>
  <si>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</si>
  <si>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</si>
  <si>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</si>
  <si>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</si>
  <si>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</si>
  <si>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</si>
  <si>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</si>
  <si>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</si>
  <si>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</si>
  <si>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</si>
  <si>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</si>
  <si>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</si>
  <si>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</si>
  <si>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</si>
  <si>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</si>
  <si>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</si>
  <si>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</si>
  <si>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</si>
  <si>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</si>
  <si>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</si>
  <si>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</si>
  <si>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</si>
  <si>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</si>
  <si>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</si>
  <si>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</si>
  <si>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</si>
  <si>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</si>
  <si>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</si>
  <si>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</si>
  <si>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</si>
  <si>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</si>
  <si>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</si>
  <si>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</si>
  <si>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</si>
  <si>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</si>
  <si>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</si>
  <si>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</si>
  <si>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</si>
  <si>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</si>
  <si>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</si>
  <si>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</si>
  <si>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</si>
  <si>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</si>
  <si>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</si>
  <si>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</si>
  <si>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</si>
  <si>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</si>
  <si>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</si>
  <si>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</si>
  <si>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</si>
  <si>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</si>
  <si>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</si>
  <si>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</si>
  <si>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</si>
  <si>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</si>
  <si>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</si>
  <si>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</si>
  <si>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</si>
  <si>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</si>
  <si>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</si>
  <si>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</si>
  <si>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</si>
  <si>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</si>
  <si>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</si>
  <si>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</si>
  <si>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</si>
  <si>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</si>
  <si>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</si>
  <si>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</si>
  <si>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</si>
  <si>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</si>
  <si>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</si>
  <si>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</si>
  <si>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</si>
  <si>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</si>
  <si>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</si>
  <si>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</si>
  <si>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</si>
  <si>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</si>
  <si>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</si>
  <si>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</si>
  <si>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</si>
  <si>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</si>
  <si>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</si>
  <si>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</si>
  <si>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</si>
  <si>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</si>
  <si>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</si>
  <si>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</si>
  <si>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</si>
  <si>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</si>
  <si>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</si>
  <si>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</si>
  <si>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</si>
  <si>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</si>
  <si>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</si>
  <si>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</si>
  <si>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</si>
  <si>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</si>
  <si>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</si>
  <si>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</si>
  <si>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</si>
  <si>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</si>
  <si>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</si>
  <si>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</si>
  <si>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</si>
  <si>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</si>
  <si>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</si>
  <si>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</si>
  <si>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</si>
  <si>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</si>
  <si>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</si>
  <si>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</si>
  <si>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</si>
  <si>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</si>
  <si>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</si>
  <si>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</si>
  <si>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</si>
  <si>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</si>
  <si>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</si>
  <si>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</si>
  <si>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</si>
  <si>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</si>
  <si>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</si>
  <si>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</si>
  <si>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</si>
  <si>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</si>
  <si>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</si>
  <si>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</si>
  <si>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</si>
  <si>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</si>
  <si>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</si>
  <si>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</si>
  <si>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</si>
  <si>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</si>
  <si>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</si>
  <si>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</si>
  <si>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</si>
  <si>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</si>
  <si>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</si>
  <si>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</si>
  <si>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</si>
  <si>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</si>
  <si>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</si>
  <si>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</si>
  <si>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</si>
  <si>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</si>
  <si>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</si>
  <si>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</si>
  <si>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</si>
  <si>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</si>
  <si>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</si>
  <si>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</si>
  <si>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</si>
  <si>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</si>
  <si>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</si>
  <si>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</si>
  <si>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</si>
  <si>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</si>
  <si>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</si>
  <si>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</si>
  <si>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</si>
  <si>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</si>
  <si>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</si>
  <si>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</si>
  <si>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</si>
  <si>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</si>
  <si>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</si>
  <si>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</si>
  <si>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</si>
  <si>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</si>
  <si>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</si>
  <si>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</si>
  <si>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</si>
  <si>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</si>
  <si>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</si>
  <si>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</si>
  <si>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</si>
  <si>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</si>
  <si>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</si>
  <si>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</si>
  <si>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</si>
  <si>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</si>
  <si>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</si>
  <si>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</si>
  <si>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</si>
  <si>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</si>
  <si>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</si>
  <si>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</si>
  <si>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</si>
  <si>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</si>
  <si>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</si>
  <si>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</si>
  <si>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</si>
  <si>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</si>
  <si>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</si>
  <si>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</si>
  <si>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</si>
  <si>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</si>
  <si>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</si>
  <si>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</si>
  <si>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</si>
  <si>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</si>
  <si>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</si>
  <si>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</si>
  <si>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</si>
  <si>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</si>
  <si>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</si>
  <si>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</si>
  <si>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</si>
  <si>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</si>
  <si>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</si>
  <si>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</si>
  <si>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</si>
  <si>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</si>
  <si>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</si>
  <si>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</si>
  <si>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</si>
  <si>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</si>
  <si>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</si>
  <si>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</si>
  <si>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</si>
  <si>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</si>
  <si>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</si>
  <si>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</si>
  <si>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</si>
  <si>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</si>
  <si>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</si>
  <si>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</si>
  <si>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</si>
  <si>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</si>
  <si>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</si>
  <si>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</si>
  <si>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</si>
  <si>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</si>
  <si>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</si>
  <si>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</si>
  <si>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</si>
  <si>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</si>
  <si>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</si>
  <si>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</si>
  <si>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</si>
  <si>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</si>
  <si>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</si>
  <si>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</si>
  <si>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</si>
  <si>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</si>
  <si>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</si>
  <si>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</si>
  <si>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</si>
  <si>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</si>
  <si>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</si>
  <si>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</si>
  <si>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</si>
  <si>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</si>
  <si>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</si>
  <si>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</si>
  <si>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</si>
  <si>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</si>
  <si>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</si>
  <si>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</si>
  <si>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</si>
  <si>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</si>
  <si>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</si>
  <si>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</si>
  <si>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</si>
  <si>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</si>
  <si>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</si>
  <si>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</si>
  <si>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</si>
  <si>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</si>
  <si>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</si>
  <si>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</si>
  <si>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</si>
  <si>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</si>
  <si>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</si>
  <si>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</si>
  <si>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</si>
  <si>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</si>
  <si>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</si>
  <si>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</si>
  <si>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</si>
  <si>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</si>
  <si>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</si>
  <si>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</si>
  <si>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</si>
  <si>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</si>
  <si>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</si>
  <si>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</si>
  <si>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</si>
  <si>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</si>
  <si>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</si>
  <si>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</si>
  <si>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</si>
  <si>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</si>
  <si>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</si>
  <si>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</si>
  <si>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</si>
  <si>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</si>
  <si>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</si>
  <si>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</si>
  <si>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</si>
  <si>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</si>
  <si>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</si>
  <si>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</si>
  <si>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</si>
  <si>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</si>
  <si>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</si>
  <si>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</si>
  <si>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</si>
  <si>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</si>
  <si>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</si>
  <si>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</si>
  <si>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</si>
  <si>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</si>
  <si>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</si>
  <si>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</si>
  <si>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</si>
  <si>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</si>
  <si>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</si>
  <si>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</si>
  <si>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</si>
  <si>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</si>
  <si>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</si>
  <si>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</si>
  <si>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</si>
  <si>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</si>
  <si>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</si>
  <si>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</si>
  <si>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</si>
  <si>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</si>
  <si>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</si>
  <si>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</si>
  <si>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</si>
  <si>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</si>
  <si>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</si>
  <si>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</si>
  <si>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</si>
  <si>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</si>
  <si>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</si>
  <si>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</si>
  <si>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</si>
  <si>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</si>
  <si>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</si>
  <si>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</si>
  <si>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</si>
  <si>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</si>
  <si>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</si>
  <si>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</si>
  <si>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</si>
  <si>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</si>
  <si>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</si>
  <si>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</si>
  <si>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</si>
  <si>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</si>
  <si>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</si>
  <si>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</si>
  <si>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</si>
  <si>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</si>
  <si>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</si>
  <si>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</si>
  <si>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</si>
  <si>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</si>
  <si>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</si>
  <si>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</si>
  <si>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</si>
  <si>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</si>
  <si>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</si>
  <si>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</si>
  <si>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</si>
  <si>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</si>
  <si>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</si>
  <si>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</si>
  <si>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</si>
  <si>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</si>
  <si>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</si>
  <si>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</si>
  <si>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</si>
  <si>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</si>
  <si>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</si>
  <si>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</si>
  <si>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</si>
  <si>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</si>
  <si>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</si>
  <si>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</si>
  <si>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</si>
  <si>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</si>
  <si>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</si>
  <si>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</si>
  <si>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</si>
  <si>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</si>
  <si>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</si>
  <si>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</si>
  <si>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</si>
  <si>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</si>
  <si>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</si>
  <si>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</si>
  <si>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</si>
  <si>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</si>
  <si>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</si>
  <si>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</si>
  <si>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</si>
  <si>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</si>
  <si>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</si>
  <si>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</si>
  <si>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</si>
  <si>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</si>
  <si>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</si>
  <si>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</si>
  <si>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</si>
  <si>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</si>
  <si>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</si>
  <si>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</si>
  <si>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</si>
  <si>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</si>
  <si>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</si>
  <si>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</si>
  <si>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</si>
  <si>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</si>
  <si>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</si>
  <si>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</si>
  <si>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</si>
  <si>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</si>
  <si>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</si>
  <si>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</si>
  <si>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</si>
  <si>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</si>
  <si>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</si>
  <si>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</si>
  <si>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</si>
  <si>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</si>
  <si>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</si>
  <si>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</si>
  <si>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</si>
  <si>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</si>
  <si>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</si>
  <si>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</si>
  <si>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</si>
  <si>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</si>
  <si>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</si>
  <si>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</si>
  <si>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</si>
  <si>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</si>
  <si>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</si>
  <si>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</si>
  <si>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</si>
  <si>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</si>
  <si>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</si>
  <si>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</si>
  <si>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</si>
  <si>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</si>
  <si>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</si>
  <si>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</si>
  <si>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</si>
  <si>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</si>
  <si>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</si>
  <si>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</si>
  <si>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</si>
  <si>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</si>
  <si>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</si>
  <si>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</si>
  <si>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</si>
  <si>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</si>
  <si>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</si>
  <si>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</si>
  <si>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</si>
  <si>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</si>
  <si>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</si>
  <si>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</si>
  <si>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</si>
  <si>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</si>
  <si>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</si>
  <si>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</si>
  <si>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</si>
  <si>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</si>
  <si>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</si>
  <si>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</si>
  <si>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</si>
  <si>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</si>
  <si>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</si>
  <si>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</si>
  <si>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</si>
  <si>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</si>
  <si>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</si>
  <si>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</si>
  <si>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</si>
  <si>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</si>
  <si>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</si>
  <si>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</si>
  <si>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</si>
  <si>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</si>
  <si>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</si>
  <si>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</si>
  <si>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</si>
  <si>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</si>
  <si>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</si>
  <si>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</si>
  <si>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</si>
  <si>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</si>
  <si>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</si>
  <si>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</si>
  <si>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</si>
  <si>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</si>
  <si>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</si>
  <si>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</si>
  <si>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</si>
  <si>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</si>
  <si>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</si>
  <si>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</si>
  <si>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</si>
  <si>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</si>
  <si>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</si>
  <si>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</si>
  <si>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</si>
  <si>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</si>
  <si>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</si>
  <si>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</si>
  <si>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</si>
  <si>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</si>
  <si>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</si>
  <si>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</si>
  <si>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</si>
  <si>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</si>
  <si>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</si>
  <si>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</si>
  <si>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</si>
  <si>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</si>
  <si>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</si>
  <si>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</si>
  <si>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</si>
  <si>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</si>
  <si>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</si>
  <si>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</si>
  <si>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</si>
  <si>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</si>
  <si>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</si>
  <si>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</si>
  <si>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</si>
  <si>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</si>
  <si>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</si>
  <si>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</si>
  <si>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</si>
  <si>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</si>
  <si>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</si>
  <si>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</si>
  <si>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</si>
  <si>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</si>
  <si>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</si>
  <si>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</si>
  <si>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</si>
  <si>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</si>
  <si>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</si>
  <si>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</si>
  <si>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</si>
  <si>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</si>
  <si>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</si>
  <si>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</si>
  <si>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</si>
  <si>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</si>
  <si>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</si>
  <si>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</si>
  <si>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</si>
  <si>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</si>
  <si>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</si>
  <si>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</si>
  <si>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</si>
  <si>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</si>
  <si>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</si>
  <si>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</si>
  <si>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</si>
  <si>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</si>
  <si>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</si>
  <si>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</si>
  <si>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</si>
  <si>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</si>
  <si>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</si>
  <si>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</si>
  <si>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</si>
  <si>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</si>
  <si>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</si>
  <si>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</si>
  <si>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</si>
  <si>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</si>
  <si>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</si>
  <si>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</si>
  <si>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</si>
  <si>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</si>
  <si>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</si>
  <si>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</si>
  <si>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</si>
  <si>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</si>
  <si>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</si>
  <si>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</si>
  <si>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</si>
  <si>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</si>
  <si>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</si>
  <si>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</si>
  <si>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</si>
  <si>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</si>
  <si>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</si>
  <si>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</si>
  <si>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</si>
  <si>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</si>
  <si>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</si>
  <si>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</si>
  <si>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</si>
  <si>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</si>
  <si>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</si>
  <si>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</si>
  <si>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</si>
  <si>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</si>
  <si>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</si>
  <si>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</si>
  <si>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</si>
  <si>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</si>
  <si>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</si>
  <si>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</si>
  <si>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</si>
  <si>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</si>
  <si>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</si>
  <si>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</si>
  <si>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</si>
  <si>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</si>
  <si>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</si>
  <si>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</si>
  <si>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</si>
  <si>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</si>
  <si>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</si>
  <si>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</si>
  <si>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</si>
  <si>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</si>
  <si>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</si>
  <si>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</si>
  <si>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</si>
  <si>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</si>
  <si>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</si>
  <si>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</si>
  <si>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</si>
  <si>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</si>
  <si>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</si>
  <si>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</si>
  <si>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</si>
  <si>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</si>
  <si>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</si>
  <si>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</si>
  <si>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</si>
  <si>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</si>
  <si>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</si>
  <si>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</si>
  <si>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</si>
  <si>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</si>
  <si>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</si>
  <si>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</si>
  <si>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</si>
  <si>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</si>
  <si>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</si>
  <si>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</si>
  <si>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</si>
  <si>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</si>
  <si>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</si>
  <si>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</si>
  <si>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</si>
  <si>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</si>
  <si>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</si>
  <si>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</si>
  <si>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</si>
  <si>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</si>
  <si>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</si>
  <si>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</si>
  <si>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</si>
  <si>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</si>
  <si>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</si>
  <si>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</si>
  <si>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</si>
  <si>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</si>
  <si>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</si>
  <si>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</si>
  <si>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</si>
  <si>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</si>
  <si>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</si>
  <si>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</si>
  <si>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</si>
  <si>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</si>
  <si>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</si>
  <si>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</si>
  <si>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</si>
  <si>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</si>
  <si>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</si>
  <si>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</si>
  <si>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</si>
  <si>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</si>
  <si>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</si>
  <si>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</si>
  <si>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</si>
  <si>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</si>
  <si>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</si>
  <si>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</si>
  <si>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</si>
  <si>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</si>
  <si>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</si>
  <si>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</si>
  <si>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</si>
  <si>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</si>
  <si>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</si>
  <si>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</si>
  <si>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</si>
  <si>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</si>
  <si>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</si>
  <si>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</si>
  <si>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</si>
  <si>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</si>
  <si>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</si>
  <si>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</si>
  <si>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</si>
  <si>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</si>
  <si>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</si>
  <si>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</si>
  <si>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</si>
  <si>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</si>
  <si>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</si>
  <si>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</si>
  <si>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</si>
  <si>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</si>
  <si>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</si>
  <si>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</si>
  <si>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</si>
  <si>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</si>
  <si>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</si>
  <si>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</si>
  <si>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</si>
  <si>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</si>
  <si>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</si>
  <si>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</si>
  <si>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</si>
  <si>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</si>
  <si>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</si>
  <si>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</si>
  <si>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</si>
  <si>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</si>
  <si>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</si>
  <si>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</si>
  <si>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</si>
  <si>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</si>
  <si>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</si>
  <si>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</si>
  <si>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</si>
  <si>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</si>
  <si>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</si>
  <si>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</si>
  <si>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</si>
  <si>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</si>
  <si>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</si>
  <si>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</si>
  <si>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</si>
  <si>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</si>
  <si>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</si>
  <si>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</si>
  <si>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</si>
  <si>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</si>
  <si>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</si>
  <si>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</si>
  <si>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</si>
  <si>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</si>
  <si>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</si>
  <si>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</si>
  <si>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</si>
  <si>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</si>
  <si>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</si>
  <si>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</si>
  <si>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</si>
  <si>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</si>
  <si>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</si>
  <si>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</si>
  <si>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</si>
  <si>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</si>
  <si>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</si>
  <si>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</si>
  <si>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</si>
  <si>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</si>
  <si>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</si>
  <si>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</si>
  <si>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</si>
  <si>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</si>
  <si>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</si>
  <si>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</si>
  <si>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</si>
  <si>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</si>
  <si>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</si>
  <si>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</si>
  <si>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</si>
  <si>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</si>
  <si>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</si>
  <si>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</si>
  <si>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</si>
  <si>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</si>
  <si>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</si>
  <si>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</si>
  <si>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</si>
  <si>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</si>
  <si>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</si>
  <si>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</si>
  <si>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</si>
  <si>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</si>
  <si>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</si>
  <si>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</si>
  <si>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</si>
  <si>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</si>
  <si>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</si>
  <si>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</si>
  <si>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</si>
  <si>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</si>
  <si>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</si>
  <si>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</si>
  <si>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</si>
  <si>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</si>
  <si>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</si>
  <si>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</si>
  <si>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</si>
  <si>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</si>
  <si>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</si>
  <si>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</si>
  <si>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</si>
  <si>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</si>
  <si>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</si>
  <si>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</si>
  <si>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</si>
  <si>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</si>
  <si>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</si>
  <si>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</si>
  <si>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</si>
  <si>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</si>
  <si>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</si>
  <si>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</si>
  <si>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</si>
  <si>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</si>
  <si>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</si>
  <si>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</si>
  <si>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</si>
  <si>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</si>
  <si>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</si>
  <si>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</si>
  <si>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</si>
  <si>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</si>
  <si>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</si>
  <si>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</si>
  <si>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</si>
  <si>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</si>
  <si>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</si>
  <si>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</si>
  <si>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</si>
  <si>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</si>
  <si>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</si>
  <si>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</si>
  <si>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</si>
  <si>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</si>
  <si>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</si>
  <si>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</si>
  <si>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</si>
  <si>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</si>
  <si>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</si>
  <si>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</si>
  <si>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</si>
  <si>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</si>
  <si>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</si>
  <si>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</si>
  <si>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</si>
  <si>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</si>
  <si>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</si>
  <si>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</si>
  <si>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</si>
  <si>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</si>
  <si>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</si>
  <si>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</si>
  <si>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</si>
  <si>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</si>
  <si>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</si>
  <si>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</si>
  <si>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</si>
  <si>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</si>
  <si>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</si>
  <si>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</si>
  <si>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</si>
  <si>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</si>
  <si>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</si>
  <si>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</si>
  <si>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</si>
  <si>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</si>
  <si>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</si>
  <si>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</si>
  <si>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</si>
  <si>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</si>
  <si>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</si>
  <si>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</si>
  <si>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</si>
  <si>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</si>
  <si>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</si>
  <si>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</si>
  <si>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</si>
  <si>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</si>
  <si>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</si>
  <si>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</si>
  <si>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</si>
  <si>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</si>
  <si>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</si>
  <si>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</si>
  <si>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</si>
  <si>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</si>
  <si>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</si>
  <si>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</si>
  <si>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</si>
  <si>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</si>
  <si>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</si>
  <si>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</si>
  <si>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</si>
  <si>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</si>
  <si>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</si>
  <si>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</si>
  <si>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</si>
  <si>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</si>
  <si>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</si>
  <si>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</si>
  <si>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</si>
  <si>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</si>
  <si>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</si>
  <si>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</si>
  <si>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</si>
  <si>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</si>
  <si>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</si>
  <si>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</si>
  <si>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</si>
  <si>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</si>
  <si>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</si>
  <si>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</si>
  <si>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</si>
  <si>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</si>
  <si>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</si>
  <si>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</si>
  <si>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</si>
  <si>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</si>
  <si>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</si>
  <si>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</si>
  <si>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</si>
  <si>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</si>
  <si>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</si>
  <si>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</si>
  <si>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</si>
  <si>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</si>
  <si>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</si>
  <si>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</si>
  <si>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</si>
  <si>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</si>
  <si>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</si>
  <si>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</si>
  <si>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</si>
  <si>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</si>
  <si>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</si>
  <si>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</si>
  <si>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</si>
  <si>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</si>
  <si>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</si>
  <si>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</si>
  <si>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</si>
  <si>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</si>
  <si>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</si>
  <si>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</si>
  <si>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</si>
  <si>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</si>
  <si>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</si>
  <si>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</si>
  <si>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</si>
  <si>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</si>
  <si>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</si>
  <si>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</si>
  <si>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</si>
  <si>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</si>
  <si>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</si>
  <si>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</si>
  <si>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</si>
  <si>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</si>
  <si>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</si>
  <si>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</si>
  <si>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</si>
  <si>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</si>
  <si>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</si>
  <si>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</si>
  <si>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</si>
  <si>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</si>
  <si>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</si>
  <si>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</si>
  <si>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</si>
  <si>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</si>
  <si>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</si>
  <si>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</si>
  <si>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</si>
  <si>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</si>
  <si>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</si>
  <si>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</si>
  <si>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</si>
  <si>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</si>
  <si>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</si>
  <si>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</si>
  <si>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</si>
  <si>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</si>
  <si>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</si>
  <si>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</si>
  <si>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</si>
  <si>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</si>
  <si>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</si>
  <si>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</si>
  <si>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</si>
  <si>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</si>
  <si>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</si>
  <si>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</si>
  <si>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</si>
  <si>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</si>
  <si>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</si>
  <si>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</si>
  <si>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</si>
  <si>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</si>
  <si>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</si>
  <si>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</si>
  <si>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</si>
  <si>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</si>
  <si>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</si>
  <si>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</si>
  <si>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</si>
  <si>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</si>
  <si>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</si>
  <si>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</si>
  <si>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</si>
  <si>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</si>
  <si>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</si>
  <si>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</si>
  <si>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</si>
  <si>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</si>
  <si>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</si>
  <si>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</si>
  <si>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</si>
  <si>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</si>
  <si>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</si>
  <si>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</si>
  <si>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</si>
  <si>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</si>
  <si>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</si>
  <si>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</si>
  <si>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</si>
  <si>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</si>
  <si>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</si>
  <si>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</si>
  <si>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</si>
  <si>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</si>
  <si>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</si>
  <si>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</si>
  <si>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</si>
  <si>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</si>
  <si>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</si>
  <si>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</si>
  <si>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</si>
  <si>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</si>
  <si>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</si>
  <si>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</si>
  <si>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</si>
  <si>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</si>
  <si>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</si>
  <si>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</si>
  <si>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</si>
  <si>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</si>
  <si>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</si>
  <si>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</si>
  <si>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</si>
  <si>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</si>
  <si>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</si>
  <si>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</si>
  <si>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</si>
  <si>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</si>
  <si>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</si>
  <si>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</si>
  <si>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</si>
  <si>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</si>
  <si>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</si>
  <si>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</si>
  <si>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</si>
  <si>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</si>
  <si>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</si>
  <si>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</si>
  <si>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</si>
  <si>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</si>
  <si>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</si>
  <si>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</si>
  <si>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</si>
  <si>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</si>
  <si>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</si>
  <si>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</si>
  <si>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</si>
  <si>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</si>
  <si>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</si>
  <si>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</si>
  <si>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</si>
  <si>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</si>
  <si>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</si>
  <si>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</si>
  <si>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</si>
  <si>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</si>
  <si>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</si>
  <si>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</si>
  <si>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</si>
  <si>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</si>
  <si>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</si>
  <si>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</si>
  <si>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</si>
  <si>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</si>
  <si>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</si>
  <si>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</si>
  <si>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</si>
  <si>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</si>
  <si>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</si>
  <si>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</si>
  <si>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</si>
  <si>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</si>
  <si>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</si>
  <si>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</si>
  <si>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</si>
  <si>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</si>
  <si>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</si>
  <si>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</si>
  <si>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</si>
  <si>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</si>
  <si>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</si>
  <si>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</si>
  <si>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</si>
  <si>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</si>
  <si>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</si>
  <si>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</si>
  <si>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</si>
  <si>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</si>
  <si>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</si>
  <si>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</si>
  <si>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</si>
  <si>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</si>
  <si>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</si>
  <si>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</si>
  <si>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</si>
  <si>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</si>
  <si>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</si>
  <si>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</si>
  <si>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</si>
  <si>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</si>
  <si>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</si>
  <si>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</si>
  <si>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</si>
  <si>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</si>
  <si>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</si>
  <si>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</si>
  <si>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</si>
  <si>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</si>
  <si>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</si>
  <si>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</si>
  <si>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</si>
  <si>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</si>
  <si>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</si>
  <si>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</si>
  <si>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</si>
  <si>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</si>
  <si>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</si>
  <si>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</si>
  <si>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</si>
  <si>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</si>
  <si>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</si>
  <si>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</si>
  <si>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</si>
  <si>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</si>
  <si>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</si>
  <si>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</si>
  <si>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</si>
  <si>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</si>
  <si>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</si>
  <si>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</si>
  <si>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</si>
  <si>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</si>
  <si>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</si>
  <si>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</si>
  <si>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</si>
  <si>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</si>
  <si>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</si>
  <si>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</si>
  <si>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</si>
  <si>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</si>
  <si>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</si>
  <si>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</si>
  <si>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</si>
  <si>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</si>
  <si>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</si>
  <si>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</si>
  <si>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</si>
  <si>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</si>
  <si>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</si>
  <si>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</si>
  <si>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</si>
  <si>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</si>
  <si>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</si>
  <si>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</si>
  <si>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</si>
  <si>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</si>
  <si>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</si>
  <si>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</si>
  <si>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</si>
  <si>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</si>
  <si>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</si>
  <si>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</si>
  <si>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</si>
  <si>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</si>
  <si>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</si>
  <si>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</si>
  <si>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</si>
  <si>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</si>
  <si>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</si>
  <si>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</si>
  <si>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</si>
  <si>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</si>
  <si>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</si>
  <si>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</si>
  <si>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</si>
  <si>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</si>
  <si>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</si>
  <si>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</si>
  <si>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</si>
  <si>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</si>
  <si>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</si>
  <si>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</si>
  <si>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</si>
  <si>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</si>
  <si>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</si>
  <si>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</si>
  <si>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</si>
  <si>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</si>
  <si>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</si>
  <si>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</si>
  <si>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</si>
  <si>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</si>
  <si>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</si>
  <si>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</si>
  <si>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</si>
  <si>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</si>
  <si>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</si>
  <si>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</si>
  <si>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</si>
  <si>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</si>
  <si>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</si>
  <si>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</si>
  <si>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</si>
  <si>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</si>
  <si>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</si>
  <si>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</si>
  <si>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</si>
  <si>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</si>
  <si>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</si>
  <si>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</si>
  <si>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</si>
  <si>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</si>
  <si>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</si>
  <si>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</si>
  <si>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</si>
  <si>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</si>
  <si>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</si>
  <si>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</si>
  <si>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</si>
  <si>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</si>
  <si>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</si>
  <si>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</si>
  <si>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</si>
  <si>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</si>
  <si>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</si>
  <si>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</si>
  <si>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</si>
  <si>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</si>
  <si>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</si>
  <si>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</si>
  <si>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</si>
  <si>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</si>
  <si>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</si>
  <si>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</si>
  <si>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</si>
  <si>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</si>
  <si>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</si>
  <si>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</si>
  <si>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</si>
  <si>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</si>
  <si>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</si>
  <si>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</si>
  <si>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</si>
  <si>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</si>
  <si>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</si>
  <si>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</si>
  <si>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</si>
  <si>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</si>
  <si>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</si>
  <si>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</si>
  <si>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</si>
  <si>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</si>
  <si>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</si>
  <si>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</si>
  <si>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</si>
  <si>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</si>
  <si>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</si>
  <si>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</si>
  <si>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</si>
  <si>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</si>
  <si>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</si>
  <si>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</si>
  <si>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</si>
  <si>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</si>
  <si>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</si>
  <si>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</si>
  <si>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</si>
  <si>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</si>
  <si>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</si>
  <si>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</si>
  <si>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</si>
  <si>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</si>
  <si>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</si>
  <si>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</si>
  <si>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</si>
  <si>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</si>
  <si>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</si>
  <si>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</si>
  <si>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</si>
  <si>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</si>
  <si>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</si>
  <si>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</si>
  <si>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</si>
  <si>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</si>
  <si>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</si>
  <si>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</si>
  <si>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</si>
  <si>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</si>
  <si>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</si>
  <si>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</si>
  <si>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</si>
  <si>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</si>
  <si>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</si>
  <si>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</si>
  <si>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</si>
  <si>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</si>
  <si>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</si>
  <si>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</si>
  <si>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</si>
  <si>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</si>
  <si>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</si>
  <si>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</si>
  <si>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</si>
  <si>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</si>
  <si>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</si>
  <si>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</si>
  <si>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</si>
  <si>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</si>
  <si>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</si>
  <si>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</si>
  <si>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</si>
  <si>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</si>
  <si>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</si>
  <si>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</si>
  <si>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</si>
  <si>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</si>
  <si>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</si>
  <si>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</si>
  <si>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</si>
  <si>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</si>
  <si>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</si>
  <si>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</si>
  <si>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</si>
  <si>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</si>
  <si>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</si>
  <si>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</si>
  <si>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</si>
  <si>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</si>
  <si>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</si>
  <si>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</si>
  <si>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</si>
  <si>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</si>
  <si>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</si>
  <si>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</si>
  <si>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</si>
  <si>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</si>
  <si>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</si>
  <si>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</si>
  <si>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</si>
  <si>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</si>
  <si>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</si>
  <si>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</si>
  <si>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</si>
  <si>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</si>
  <si>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</si>
  <si>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</si>
  <si>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</si>
  <si>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</si>
  <si>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</si>
  <si>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</si>
  <si>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</si>
  <si>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</si>
  <si>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</si>
  <si>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</si>
  <si>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</si>
  <si>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</si>
  <si>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</si>
  <si>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</si>
  <si>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</si>
  <si>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</si>
  <si>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</si>
  <si>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</si>
  <si>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</si>
  <si>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</si>
  <si>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</si>
  <si>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</si>
  <si>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</si>
  <si>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</si>
  <si>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</si>
  <si>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</si>
  <si>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</si>
  <si>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</si>
  <si>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</si>
  <si>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</si>
  <si>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</si>
  <si>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</si>
  <si>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</si>
  <si>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</si>
  <si>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</si>
  <si>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</si>
  <si>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</si>
  <si>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</si>
  <si>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</si>
  <si>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</si>
  <si>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</si>
  <si>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</si>
  <si>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</si>
  <si>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</si>
  <si>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</si>
  <si>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</si>
  <si>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</si>
  <si>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</si>
  <si>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</si>
  <si>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</si>
  <si>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</si>
  <si>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</si>
  <si>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</si>
  <si>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</si>
  <si>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</si>
  <si>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</si>
  <si>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</si>
  <si>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</si>
  <si>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</si>
  <si>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</si>
  <si>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</si>
  <si>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</si>
  <si>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</si>
  <si>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</si>
  <si>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</si>
  <si>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</si>
  <si>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</si>
  <si>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</si>
  <si>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</si>
  <si>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</si>
  <si>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</si>
  <si>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</si>
  <si>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</si>
  <si>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</si>
  <si>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</si>
  <si>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</si>
  <si>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</si>
  <si>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</si>
  <si>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</si>
  <si>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</si>
  <si>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</si>
  <si>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</si>
  <si>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</si>
  <si>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</si>
  <si>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</si>
  <si>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</si>
  <si>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</si>
  <si>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</si>
  <si>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</si>
  <si>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</si>
  <si>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</si>
  <si>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</si>
  <si>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</si>
  <si>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</si>
  <si>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</si>
  <si>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</si>
  <si>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</si>
  <si>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</si>
  <si>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</si>
  <si>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</si>
  <si>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</si>
  <si>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</si>
  <si>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</si>
  <si>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</si>
  <si>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</si>
  <si>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</si>
  <si>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</si>
  <si>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</si>
  <si>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</si>
  <si>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</si>
  <si>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</si>
  <si>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</si>
  <si>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</si>
  <si>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</si>
  <si>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</si>
  <si>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</si>
  <si>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</si>
  <si>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</si>
  <si>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</si>
  <si>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</si>
  <si>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</si>
  <si>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</si>
  <si>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</si>
  <si>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</si>
  <si>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</si>
  <si>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</si>
  <si>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</si>
  <si>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</si>
  <si>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</si>
  <si>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</si>
  <si>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</si>
  <si>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</si>
  <si>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</si>
  <si>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</si>
  <si>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</si>
  <si>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</si>
  <si>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</si>
  <si>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</si>
  <si>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</si>
  <si>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</si>
  <si>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</si>
  <si>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</si>
  <si>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</si>
  <si>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</si>
  <si>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</si>
  <si>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</si>
  <si>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</si>
  <si>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</si>
  <si>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</si>
  <si>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</si>
  <si>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</si>
  <si>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</si>
  <si>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</si>
  <si>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</si>
  <si>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</si>
  <si>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</si>
  <si>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</si>
  <si>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</si>
  <si>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</si>
  <si>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</si>
  <si>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</si>
  <si>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</si>
  <si>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</si>
  <si>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</si>
  <si>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</si>
  <si>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</si>
  <si>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</si>
  <si>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</si>
  <si>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</si>
  <si>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</si>
  <si>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</si>
  <si>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</si>
  <si>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</si>
  <si>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</si>
  <si>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</si>
  <si>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</si>
  <si>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</si>
  <si>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</si>
  <si>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</si>
  <si>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</si>
  <si>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</si>
  <si>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</si>
  <si>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</si>
  <si>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</si>
  <si>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</si>
  <si>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</si>
  <si>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</si>
  <si>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</si>
  <si>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</si>
  <si>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</si>
  <si>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</si>
  <si>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</si>
  <si>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</si>
  <si>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</si>
  <si>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</si>
  <si>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</si>
  <si>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</si>
  <si>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</si>
  <si>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</si>
  <si>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</si>
  <si>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</si>
  <si>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</si>
  <si>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</si>
  <si>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</si>
  <si>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</si>
  <si>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</si>
  <si>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</si>
  <si>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</si>
  <si>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</si>
  <si>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</si>
  <si>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</si>
  <si>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</si>
  <si>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</si>
  <si>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</si>
  <si>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</si>
  <si>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</si>
  <si>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</si>
  <si>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</si>
  <si>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</si>
  <si>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</si>
  <si>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</si>
  <si>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</si>
  <si>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</si>
  <si>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</si>
  <si>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</si>
  <si>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</si>
  <si>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</si>
  <si>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</si>
  <si>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</si>
  <si>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</si>
  <si>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</si>
  <si>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</si>
  <si>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</si>
  <si>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</si>
  <si>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</si>
  <si>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</si>
  <si>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</si>
  <si>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</si>
  <si>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</si>
  <si>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</si>
  <si>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</si>
  <si>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</si>
  <si>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</si>
  <si>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</si>
  <si>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</si>
  <si>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</si>
  <si>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</si>
  <si>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</si>
  <si>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</si>
  <si>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</si>
  <si>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</si>
  <si>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</si>
  <si>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</si>
  <si>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</si>
  <si>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</si>
  <si>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</si>
  <si>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</si>
  <si>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</si>
  <si>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</si>
  <si>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</si>
  <si>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</si>
  <si>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</si>
  <si>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</si>
  <si>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</si>
  <si>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</si>
  <si>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</si>
  <si>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</si>
  <si>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</si>
  <si>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</si>
  <si>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</si>
  <si>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</si>
  <si>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</si>
  <si>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</si>
  <si>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</si>
  <si>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</si>
  <si>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</si>
  <si>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</si>
  <si>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</si>
  <si>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</si>
  <si>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</si>
  <si>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</si>
  <si>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</si>
  <si>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</si>
  <si>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</si>
  <si>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</si>
  <si>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</si>
  <si>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</si>
  <si>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</si>
  <si>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</si>
  <si>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</si>
  <si>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</si>
  <si>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</si>
  <si>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</si>
  <si>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</si>
  <si>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</si>
  <si>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</si>
  <si>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</si>
  <si>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</si>
  <si>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</si>
  <si>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</si>
  <si>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</si>
  <si>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</si>
  <si>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</si>
  <si>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</si>
  <si>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</si>
  <si>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</si>
  <si>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</si>
  <si>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</si>
  <si>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</si>
  <si>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</si>
  <si>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</si>
  <si>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</si>
  <si>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</si>
  <si>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</si>
  <si>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</si>
  <si>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</si>
  <si>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</si>
  <si>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</si>
  <si>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</si>
  <si>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</si>
  <si>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</si>
  <si>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</si>
  <si>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</si>
  <si>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</si>
  <si>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</si>
  <si>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</si>
  <si>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</si>
  <si>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</si>
  <si>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</si>
  <si>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</si>
  <si>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</si>
  <si>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</si>
  <si>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</si>
  <si>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</si>
  <si>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</si>
  <si>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</si>
  <si>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</si>
  <si>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</si>
  <si>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</si>
  <si>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</si>
  <si>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</si>
  <si>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</si>
  <si>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</si>
  <si>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</si>
  <si>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</si>
  <si>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</si>
  <si>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</si>
  <si>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</si>
  <si>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</si>
  <si>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</si>
  <si>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</si>
  <si>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</si>
  <si>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</si>
  <si>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</si>
  <si>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</si>
  <si>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</si>
  <si>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</si>
  <si>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</si>
  <si>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</si>
  <si>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</si>
  <si>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</si>
  <si>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</si>
  <si>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</si>
  <si>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</si>
  <si>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</si>
  <si>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</si>
  <si>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</si>
  <si>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</si>
  <si>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</si>
  <si>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</si>
  <si>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</si>
  <si>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</si>
  <si>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</si>
  <si>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</si>
  <si>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</si>
  <si>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</si>
  <si>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</si>
  <si>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</si>
  <si>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</si>
  <si>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</si>
  <si>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</si>
  <si>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</si>
  <si>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</si>
  <si>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</si>
  <si>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</si>
  <si>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</si>
  <si>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</si>
  <si>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</si>
  <si>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</si>
  <si>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</si>
  <si>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</si>
  <si>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</si>
  <si>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</si>
  <si>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</si>
  <si>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</si>
  <si>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</si>
  <si>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</si>
  <si>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</si>
  <si>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</si>
  <si>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</si>
  <si>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</si>
  <si>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</si>
  <si>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</si>
  <si>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</si>
  <si>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</si>
  <si>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</si>
  <si>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</si>
  <si>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</si>
  <si>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</si>
  <si>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</si>
  <si>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</si>
  <si>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</si>
  <si>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</si>
  <si>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</si>
  <si>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</si>
  <si>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</si>
  <si>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</si>
  <si>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</si>
  <si>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</si>
  <si>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</si>
  <si>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</si>
  <si>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</si>
  <si>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</si>
  <si>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</si>
  <si>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</si>
  <si>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</si>
  <si>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</si>
  <si>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</si>
  <si>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</si>
  <si>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</si>
  <si>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</si>
  <si>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</si>
  <si>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</si>
  <si>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</si>
  <si>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</si>
  <si>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</si>
  <si>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</si>
  <si>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</si>
  <si>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</si>
  <si>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</si>
  <si>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</si>
  <si>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</si>
  <si>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</si>
  <si>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</si>
  <si>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</si>
  <si>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</si>
  <si>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</si>
  <si>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</si>
  <si>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</si>
  <si>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</si>
  <si>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</si>
  <si>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</si>
  <si>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</si>
  <si>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</si>
  <si>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</si>
  <si>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</si>
  <si>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</si>
  <si>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</si>
  <si>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</si>
  <si>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</si>
  <si>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</si>
  <si>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</si>
  <si>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</si>
  <si>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</si>
  <si>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</si>
  <si>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</si>
  <si>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</si>
  <si>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</si>
  <si>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</si>
  <si>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</si>
  <si>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</si>
  <si>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</si>
  <si>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</si>
  <si>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</si>
  <si>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</si>
  <si>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</si>
  <si>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</si>
  <si>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</si>
  <si>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</si>
  <si>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</si>
  <si>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</si>
  <si>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</si>
  <si>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</si>
  <si>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</si>
  <si>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</si>
  <si>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</si>
  <si>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</si>
  <si>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</si>
  <si>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</si>
  <si>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</si>
  <si>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</si>
  <si>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</si>
  <si>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</si>
  <si>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</si>
  <si>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</si>
  <si>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</si>
  <si>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</si>
  <si>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</si>
  <si>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</si>
  <si>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</si>
  <si>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</si>
  <si>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</si>
  <si>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</si>
  <si>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</si>
  <si>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</si>
  <si>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</si>
  <si>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</si>
  <si>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</si>
  <si>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</si>
  <si>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</si>
  <si>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</si>
  <si>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</si>
  <si>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</si>
  <si>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</si>
  <si>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</si>
  <si>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</si>
  <si>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</si>
  <si>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</si>
  <si>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</si>
  <si>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</si>
  <si>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</si>
  <si>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</si>
  <si>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</si>
  <si>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</si>
  <si>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</si>
  <si>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</si>
  <si>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</si>
  <si>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</si>
  <si>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</si>
  <si>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</si>
  <si>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</si>
  <si>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</si>
  <si>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</si>
  <si>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</si>
  <si>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</si>
  <si>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</si>
  <si>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</si>
  <si>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</si>
  <si>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</si>
  <si>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</si>
  <si>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</si>
  <si>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</si>
  <si>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</si>
  <si>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</si>
  <si>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</si>
  <si>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</si>
  <si>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</si>
  <si>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</si>
  <si>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</si>
  <si>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</si>
  <si>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</si>
  <si>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</si>
  <si>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</si>
  <si>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</si>
  <si>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</si>
  <si>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</si>
  <si>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</si>
  <si>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</si>
  <si>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</si>
  <si>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</si>
  <si>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</si>
  <si>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</si>
  <si>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</si>
  <si>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</si>
  <si>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</si>
  <si>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</si>
  <si>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</si>
  <si>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</si>
  <si>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</si>
  <si>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</si>
  <si>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</si>
  <si>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</si>
  <si>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</si>
  <si>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</si>
  <si>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</si>
  <si>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</si>
  <si>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</si>
  <si>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</si>
  <si>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</si>
  <si>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</si>
  <si>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</si>
  <si>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</si>
  <si>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</si>
  <si>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</si>
  <si>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</si>
  <si>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</si>
  <si>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</si>
  <si>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</si>
  <si>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</si>
  <si>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</si>
  <si>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</si>
  <si>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</si>
  <si>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</si>
  <si>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</si>
  <si>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</si>
  <si>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</si>
  <si>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</si>
  <si>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</si>
  <si>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</si>
  <si>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</si>
  <si>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</si>
  <si>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</si>
  <si>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</si>
  <si>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</si>
  <si>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</si>
  <si>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</si>
  <si>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</si>
  <si>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</si>
  <si>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</si>
  <si>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</si>
  <si>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</si>
  <si>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</si>
  <si>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</si>
  <si>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</si>
  <si>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</si>
  <si>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</si>
  <si>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</si>
  <si>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</si>
  <si>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</si>
  <si>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</si>
  <si>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</si>
  <si>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</si>
  <si>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</si>
  <si>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</si>
  <si>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</si>
  <si>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</si>
  <si>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</si>
  <si>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</si>
  <si>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</si>
  <si>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</si>
  <si>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</si>
  <si>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</si>
  <si>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</si>
  <si>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</si>
  <si>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</si>
  <si>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</si>
  <si>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</si>
  <si>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</si>
  <si>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</si>
  <si>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</si>
  <si>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</si>
  <si>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</si>
  <si>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</si>
  <si>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</si>
  <si>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</si>
  <si>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</si>
  <si>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</si>
  <si>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</si>
  <si>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</si>
  <si>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</si>
  <si>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</si>
  <si>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</si>
  <si>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</si>
  <si>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</si>
  <si>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</si>
  <si>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</si>
  <si>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</si>
  <si>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</si>
  <si>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</si>
  <si>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</si>
  <si>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</si>
  <si>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</si>
  <si>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</si>
  <si>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</si>
  <si>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</si>
  <si>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</si>
  <si>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</si>
  <si>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</si>
  <si>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</si>
  <si>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</si>
  <si>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</si>
  <si>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</si>
  <si>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</si>
  <si>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</si>
  <si>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</si>
  <si>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</si>
  <si>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</si>
  <si>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</si>
  <si>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</si>
  <si>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</si>
  <si>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</si>
  <si>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</si>
  <si>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</si>
  <si>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</si>
  <si>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</si>
  <si>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</si>
  <si>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</si>
  <si>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</si>
  <si>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</si>
  <si>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</si>
  <si>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</si>
  <si>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</si>
  <si>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</si>
  <si>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</si>
  <si>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</si>
  <si>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</si>
  <si>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</si>
  <si>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</si>
  <si>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</si>
  <si>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</si>
  <si>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</si>
  <si>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</si>
  <si>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</si>
  <si>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</si>
  <si>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</si>
  <si>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</si>
  <si>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</si>
  <si>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</si>
  <si>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</si>
  <si>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</si>
  <si>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</si>
  <si>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</si>
  <si>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</si>
  <si>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</si>
  <si>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</si>
  <si>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</si>
  <si>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</si>
  <si>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</si>
  <si>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</si>
  <si>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</si>
  <si>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</si>
  <si>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</si>
  <si>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</si>
  <si>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</si>
  <si>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</si>
  <si>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</si>
  <si>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</si>
  <si>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</si>
  <si>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</si>
  <si>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</si>
  <si>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</si>
  <si>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</si>
  <si>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</si>
  <si>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</si>
  <si>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</si>
  <si>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</si>
  <si>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</si>
  <si>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</si>
  <si>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</si>
  <si>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</si>
  <si>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</si>
  <si>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</si>
  <si>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</si>
  <si>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</si>
  <si>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</si>
  <si>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</si>
  <si>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</si>
  <si>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</si>
  <si>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</si>
  <si>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</si>
  <si>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</si>
  <si>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</si>
  <si>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</si>
  <si>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</si>
  <si>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</si>
  <si>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</si>
  <si>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</si>
  <si>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</si>
  <si>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</si>
  <si>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</si>
  <si>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</si>
  <si>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</si>
  <si>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</si>
  <si>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</si>
  <si>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</si>
  <si>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</si>
  <si>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</si>
  <si>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</si>
  <si>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</si>
  <si>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</si>
  <si>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</si>
  <si>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</si>
  <si>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</si>
  <si>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</si>
  <si>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</si>
  <si>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</si>
  <si>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</si>
  <si>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</si>
  <si>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</si>
  <si>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</si>
  <si>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</si>
  <si>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</si>
  <si>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</si>
  <si>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</si>
  <si>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</si>
  <si>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</si>
  <si>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</si>
  <si>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</si>
  <si>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</si>
  <si>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</si>
  <si>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</si>
  <si>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</si>
  <si>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</si>
  <si>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</si>
  <si>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</si>
  <si>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</si>
  <si>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</si>
  <si>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</si>
  <si>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</si>
  <si>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</si>
  <si>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</si>
  <si>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</si>
  <si>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</si>
  <si>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</si>
  <si>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</si>
  <si>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</si>
  <si>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</si>
  <si>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</si>
  <si>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</si>
  <si>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</si>
  <si>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</si>
  <si>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</si>
  <si>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</si>
  <si>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</si>
  <si>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</si>
  <si>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</si>
  <si>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</si>
  <si>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</si>
  <si>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</si>
  <si>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</si>
  <si>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</si>
  <si>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</si>
  <si>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</si>
  <si>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</si>
  <si>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</si>
  <si>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</si>
  <si>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</si>
  <si>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</si>
  <si>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</si>
  <si>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</si>
  <si>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</si>
  <si>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</si>
  <si>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</si>
  <si>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</si>
  <si>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</si>
  <si>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</si>
  <si>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</si>
  <si>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</si>
  <si>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</si>
  <si>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</si>
  <si>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</si>
  <si>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</si>
  <si>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</si>
  <si>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</si>
  <si>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</si>
  <si>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</si>
  <si>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</si>
  <si>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</si>
  <si>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</si>
  <si>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</si>
  <si>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</si>
  <si>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</si>
  <si>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</si>
  <si>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</si>
  <si>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</si>
  <si>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</si>
  <si>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</si>
  <si>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</si>
  <si>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</si>
  <si>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</si>
  <si>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</si>
  <si>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</si>
  <si>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</si>
  <si>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</si>
  <si>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</si>
  <si>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</si>
  <si>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</si>
  <si>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</si>
  <si>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</si>
  <si>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</si>
  <si>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</si>
  <si>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</si>
  <si>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</si>
  <si>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</si>
  <si>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</si>
  <si>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</si>
  <si>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</si>
  <si>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</si>
  <si>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</si>
  <si>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</si>
  <si>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</si>
  <si>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</si>
  <si>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</si>
  <si>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</si>
  <si>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</si>
  <si>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</si>
  <si>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</si>
  <si>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</si>
  <si>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</si>
  <si>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</si>
  <si>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</si>
  <si>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</si>
  <si>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</si>
  <si>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</si>
  <si>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</si>
  <si>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</si>
  <si>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</si>
  <si>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</si>
  <si>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</si>
  <si>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</si>
  <si>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</si>
  <si>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</si>
  <si>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</si>
  <si>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</si>
  <si>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</si>
  <si>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</si>
  <si>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</si>
  <si>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</si>
  <si>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</si>
  <si>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</si>
  <si>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</si>
  <si>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</si>
  <si>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</si>
  <si>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</si>
  <si>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</si>
  <si>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</si>
  <si>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</si>
  <si>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</si>
  <si>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</si>
  <si>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</si>
  <si>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</si>
  <si>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</si>
  <si>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</si>
  <si>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</si>
  <si>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</si>
  <si>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</si>
  <si>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</si>
  <si>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</si>
  <si>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</si>
  <si>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</si>
  <si>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</si>
  <si>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</si>
  <si>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</si>
  <si>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</si>
  <si>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</si>
  <si>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</si>
  <si>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</si>
  <si>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</si>
  <si>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</si>
  <si>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</si>
  <si>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</si>
  <si>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</si>
  <si>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</si>
  <si>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</si>
  <si>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</si>
  <si>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</si>
  <si>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</si>
  <si>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</si>
  <si>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</si>
  <si>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</si>
  <si>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</si>
  <si>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</si>
  <si>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</si>
  <si>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</si>
  <si>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</si>
  <si>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</si>
  <si>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</si>
  <si>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</si>
  <si>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</si>
  <si>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</si>
  <si>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</si>
  <si>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</si>
  <si>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</si>
  <si>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</si>
  <si>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</si>
  <si>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</si>
  <si>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</si>
  <si>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</si>
  <si>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</si>
  <si>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</si>
  <si>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</si>
  <si>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</si>
  <si>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</si>
  <si>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</si>
  <si>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</si>
  <si>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</si>
  <si>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</si>
  <si>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</si>
  <si>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</si>
  <si>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</si>
  <si>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</si>
  <si>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</si>
  <si>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</si>
  <si>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</si>
  <si>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</si>
  <si>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</si>
  <si>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</si>
  <si>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</si>
  <si>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</si>
  <si>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</si>
  <si>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</si>
  <si>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</si>
  <si>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</si>
  <si>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</si>
  <si>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</si>
  <si>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</si>
  <si>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</si>
  <si>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</si>
  <si>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</si>
  <si>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</si>
  <si>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</si>
  <si>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</si>
  <si>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</si>
  <si>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</si>
  <si>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</si>
  <si>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</si>
  <si>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</si>
  <si>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</si>
  <si>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</si>
  <si>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</si>
  <si>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</si>
  <si>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</si>
  <si>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</si>
  <si>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</si>
  <si>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</si>
  <si>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</si>
  <si>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</si>
  <si>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</si>
  <si>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</si>
  <si>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</si>
  <si>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</si>
  <si>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</si>
  <si>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</si>
  <si>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</si>
  <si>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</si>
  <si>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</si>
  <si>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</si>
  <si>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</si>
  <si>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</si>
  <si>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</si>
  <si>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</si>
  <si>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</si>
  <si>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</si>
  <si>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</si>
  <si>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</si>
  <si>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</si>
  <si>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</si>
  <si>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</si>
  <si>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</si>
  <si>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</si>
  <si>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</si>
  <si>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</si>
  <si>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</si>
  <si>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</si>
  <si>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</si>
  <si>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</si>
  <si>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</si>
  <si>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</si>
  <si>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</si>
  <si>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</si>
  <si>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</si>
  <si>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</si>
  <si>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</si>
  <si>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</si>
  <si>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</si>
  <si>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</si>
  <si>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</si>
  <si>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</si>
  <si>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</si>
  <si>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</si>
  <si>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</si>
  <si>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</si>
  <si>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</si>
  <si>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</si>
  <si>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</si>
  <si>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</si>
  <si>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</si>
  <si>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</si>
  <si>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</si>
  <si>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</si>
  <si>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</si>
  <si>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</si>
  <si>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</si>
  <si>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</si>
  <si>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</si>
  <si>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</si>
  <si>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</si>
  <si>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</si>
  <si>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</si>
  <si>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</si>
  <si>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</si>
  <si>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</si>
  <si>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</si>
  <si>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</si>
  <si>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</si>
  <si>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</si>
  <si>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</si>
  <si>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</si>
  <si>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</si>
  <si>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</si>
  <si>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</si>
  <si>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</si>
  <si>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</si>
  <si>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</si>
  <si>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</si>
  <si>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</si>
  <si>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</si>
  <si>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</si>
  <si>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</si>
  <si>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</si>
  <si>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</si>
  <si>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</si>
  <si>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</si>
  <si>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</si>
  <si>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</si>
  <si>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</si>
  <si>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</si>
  <si>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</si>
  <si>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</si>
  <si>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</si>
  <si>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</si>
  <si>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</si>
  <si>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</si>
  <si>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</si>
  <si>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</si>
  <si>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</si>
  <si>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</si>
  <si>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</si>
  <si>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</si>
  <si>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</si>
  <si>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</si>
  <si>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</si>
  <si>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</si>
  <si>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</si>
  <si>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</si>
  <si>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</si>
  <si>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</si>
  <si>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</si>
  <si>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</si>
  <si>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</si>
  <si>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</si>
  <si>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</si>
  <si>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</si>
  <si>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</si>
  <si>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</si>
  <si>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</si>
  <si>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</si>
  <si>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</si>
  <si>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</si>
  <si>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</si>
  <si>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</si>
  <si>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</si>
  <si>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</si>
  <si>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</si>
  <si>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</si>
  <si>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</si>
  <si>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</si>
  <si>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</si>
  <si>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</si>
  <si>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</si>
  <si>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</si>
  <si>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</si>
  <si>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</si>
  <si>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</si>
  <si>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</si>
  <si>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</si>
  <si>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</si>
  <si>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</si>
  <si>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</si>
  <si>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</si>
  <si>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</si>
  <si>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</si>
  <si>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</si>
  <si>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</si>
  <si>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</si>
  <si>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</si>
  <si>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</si>
  <si>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</si>
  <si>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</si>
  <si>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</si>
  <si>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</si>
  <si>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</si>
  <si>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</si>
  <si>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</si>
  <si>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</si>
  <si>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</si>
  <si>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</si>
  <si>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</si>
  <si>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</si>
  <si>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</si>
  <si>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</si>
  <si>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</si>
  <si>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</si>
  <si>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</si>
  <si>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</si>
  <si>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</si>
  <si>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</si>
  <si>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</si>
  <si>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</si>
  <si>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</si>
  <si>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</si>
  <si>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</si>
  <si>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</si>
  <si>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</si>
  <si>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</si>
  <si>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</si>
  <si>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</si>
  <si>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</si>
  <si>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</si>
  <si>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</si>
  <si>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</si>
  <si>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</si>
  <si>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</si>
  <si>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</si>
  <si>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</si>
  <si>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</si>
  <si>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</si>
  <si>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</si>
  <si>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</si>
  <si>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</si>
  <si>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</si>
  <si>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</si>
  <si>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</si>
  <si>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</si>
  <si>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</si>
  <si>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</si>
  <si>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</si>
  <si>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</si>
  <si>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</si>
  <si>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</si>
  <si>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</si>
  <si>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</si>
  <si>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</si>
  <si>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</si>
  <si>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</si>
  <si>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</si>
  <si>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</si>
  <si>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</si>
  <si>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</si>
  <si>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</si>
  <si>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</si>
  <si>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</si>
  <si>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</si>
  <si>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</si>
  <si>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</si>
  <si>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</si>
  <si>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</si>
  <si>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</si>
  <si>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</si>
  <si>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</si>
  <si>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</si>
  <si>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</si>
  <si>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</si>
  <si>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</si>
  <si>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</si>
  <si>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</si>
  <si>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</si>
  <si>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</si>
  <si>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</si>
  <si>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</si>
  <si>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</si>
  <si>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</si>
  <si>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</si>
  <si>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</si>
  <si>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</si>
  <si>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</si>
  <si>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</si>
  <si>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</si>
  <si>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</si>
  <si>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</si>
  <si>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</si>
  <si>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</si>
  <si>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</si>
  <si>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</si>
  <si>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</si>
  <si>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</si>
  <si>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</si>
  <si>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</si>
  <si>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</si>
  <si>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</si>
  <si>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</si>
  <si>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</si>
  <si>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</si>
  <si>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</si>
  <si>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</si>
  <si>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</si>
  <si>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</si>
  <si>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</si>
  <si>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</si>
  <si>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</si>
  <si>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</si>
  <si>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</si>
  <si>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</si>
  <si>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</si>
  <si>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</si>
  <si>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</si>
  <si>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</si>
  <si>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</si>
  <si>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</si>
  <si>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</si>
  <si>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</si>
  <si>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</si>
  <si>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</si>
  <si>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</si>
  <si>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</si>
  <si>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</si>
  <si>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</si>
  <si>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</si>
  <si>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</si>
  <si>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</si>
  <si>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</si>
  <si>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</si>
  <si>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</si>
  <si>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</si>
  <si>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</si>
  <si>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</si>
  <si>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</si>
  <si>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</si>
  <si>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</si>
  <si>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</si>
  <si>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</si>
  <si>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</si>
  <si>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</si>
  <si>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</si>
  <si>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</si>
  <si>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</si>
  <si>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</si>
  <si>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</si>
  <si>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</si>
  <si>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</si>
  <si>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</si>
  <si>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</si>
  <si>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</si>
  <si>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</si>
  <si>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</si>
  <si>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</si>
  <si>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</si>
  <si>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</si>
  <si>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</si>
  <si>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</si>
  <si>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</si>
  <si>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</si>
  <si>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</si>
  <si>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</si>
  <si>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</si>
  <si>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</si>
  <si>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</si>
  <si>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</si>
  <si>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</si>
  <si>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</si>
  <si>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</si>
  <si>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</si>
  <si>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</si>
  <si>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</si>
  <si>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</si>
  <si>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</si>
  <si>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</si>
  <si>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</si>
  <si>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</si>
  <si>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</si>
  <si>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</si>
  <si>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</si>
  <si>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</si>
  <si>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</si>
  <si>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</si>
  <si>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</si>
  <si>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</si>
  <si>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</si>
  <si>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</si>
  <si>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</si>
  <si>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</si>
  <si>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</si>
  <si>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</si>
  <si>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</si>
  <si>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</si>
  <si>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</si>
  <si>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</si>
  <si>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</si>
  <si>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</si>
  <si>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</si>
  <si>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</si>
  <si>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</si>
  <si>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</si>
  <si>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</si>
  <si>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</si>
  <si>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</si>
  <si>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</si>
  <si>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</si>
  <si>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</si>
  <si>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</si>
  <si>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</si>
  <si>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</si>
  <si>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</si>
  <si>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</si>
  <si>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</si>
  <si>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</si>
  <si>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</si>
  <si>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</si>
  <si>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</si>
  <si>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</si>
  <si>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</si>
  <si>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</si>
  <si>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</si>
  <si>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</si>
  <si>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</si>
  <si>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</si>
  <si>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</si>
  <si>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</si>
  <si>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</si>
  <si>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</si>
  <si>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</si>
  <si>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</si>
  <si>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</si>
  <si>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</si>
  <si>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</si>
  <si>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</si>
  <si>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</si>
  <si>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</si>
  <si>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</si>
  <si>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</si>
  <si>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</si>
  <si>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</si>
  <si>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</si>
  <si>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</si>
  <si>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</si>
  <si>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</si>
  <si>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</si>
  <si>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</si>
  <si>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</si>
  <si>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</si>
  <si>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</si>
  <si>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</si>
  <si>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</si>
  <si>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</si>
  <si>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</si>
  <si>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</si>
  <si>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</si>
  <si>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</si>
  <si>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</si>
  <si>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</si>
  <si>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</si>
  <si>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</si>
  <si>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</si>
  <si>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</si>
  <si>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</si>
  <si>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</si>
  <si>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</si>
  <si>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</si>
  <si>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</si>
  <si>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</si>
  <si>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</si>
  <si>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</si>
  <si>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</si>
  <si>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</si>
  <si>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</si>
  <si>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</si>
  <si>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</si>
  <si>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</si>
  <si>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</si>
  <si>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</si>
  <si>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</si>
  <si>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</si>
  <si>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</si>
  <si>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</si>
  <si>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</si>
  <si>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</si>
  <si>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</si>
  <si>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</si>
  <si>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</si>
  <si>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</si>
  <si>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</si>
  <si>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</si>
  <si>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</si>
  <si>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</si>
  <si>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</si>
  <si>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</si>
  <si>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</si>
  <si>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</si>
  <si>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</si>
  <si>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</si>
  <si>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</si>
  <si>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</si>
  <si>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</si>
  <si>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</si>
  <si>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</si>
  <si>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</si>
  <si>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</si>
  <si>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</si>
  <si>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</si>
  <si>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</si>
  <si>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</si>
  <si>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</si>
  <si>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</si>
  <si>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</si>
  <si>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</si>
  <si>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</si>
  <si>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</si>
  <si>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</si>
  <si>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</si>
  <si>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</si>
  <si>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</si>
  <si>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</si>
  <si>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</si>
  <si>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</si>
  <si>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</si>
  <si>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</si>
  <si>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</si>
  <si>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</si>
  <si>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</si>
  <si>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</si>
  <si>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</si>
  <si>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</si>
  <si>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</si>
  <si>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</si>
  <si>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</si>
  <si>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</si>
  <si>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</si>
  <si>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</si>
  <si>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</si>
  <si>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</si>
  <si>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</si>
  <si>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</si>
  <si>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</si>
  <si>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</si>
  <si>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</si>
  <si>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</si>
  <si>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</si>
  <si>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</si>
  <si>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</si>
  <si>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</si>
  <si>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</si>
  <si>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</si>
  <si>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</si>
  <si>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</si>
  <si>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</si>
  <si>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</si>
  <si>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</si>
  <si>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</si>
  <si>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</si>
  <si>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</si>
  <si>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</si>
  <si>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</si>
  <si>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</si>
  <si>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</si>
  <si>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</si>
  <si>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</si>
  <si>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</si>
  <si>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</si>
  <si>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</si>
  <si>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</si>
  <si>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</si>
  <si>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</si>
  <si>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</si>
  <si>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</si>
  <si>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</si>
  <si>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</si>
  <si>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</si>
  <si>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</si>
  <si>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</si>
  <si>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</si>
  <si>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</si>
  <si>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</si>
  <si>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</si>
  <si>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</si>
  <si>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</si>
  <si>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</si>
  <si>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</si>
  <si>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</si>
  <si>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</si>
  <si>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</si>
  <si>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</si>
  <si>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</si>
  <si>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</si>
  <si>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</si>
  <si>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</si>
  <si>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</si>
  <si>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</si>
  <si>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</si>
  <si>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</si>
  <si>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</si>
  <si>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</si>
  <si>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</si>
  <si>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</si>
  <si>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</si>
  <si>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</si>
  <si>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</si>
  <si>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</si>
  <si>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</si>
  <si>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</si>
  <si>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</si>
  <si>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</si>
  <si>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</si>
  <si>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</si>
  <si>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</si>
  <si>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</si>
  <si>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</si>
  <si>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</si>
  <si>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</si>
  <si>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</si>
  <si>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</si>
  <si>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</si>
  <si>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</si>
  <si>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</si>
  <si>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</si>
  <si>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</si>
  <si>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</si>
  <si>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</si>
  <si>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</si>
  <si>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</si>
  <si>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</si>
  <si>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</si>
  <si>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</si>
  <si>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</si>
  <si>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</si>
  <si>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</si>
  <si>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</si>
  <si>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</si>
  <si>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</si>
  <si>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</si>
  <si>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</si>
  <si>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</si>
  <si>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</si>
  <si>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</si>
  <si>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</si>
  <si>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</si>
  <si>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</si>
  <si>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</si>
  <si>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</si>
  <si>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</si>
  <si>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</si>
  <si>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</si>
  <si>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</si>
  <si>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</si>
  <si>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</si>
  <si>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</si>
  <si>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</si>
  <si>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</si>
  <si>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</si>
  <si>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</si>
  <si>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</si>
  <si>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</si>
  <si>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</si>
  <si>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</si>
  <si>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</si>
  <si>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</si>
  <si>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</si>
  <si>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</si>
  <si>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</si>
  <si>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</si>
  <si>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</si>
  <si>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</si>
  <si>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</si>
  <si>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</si>
  <si>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</si>
  <si>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</si>
  <si>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</si>
  <si>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</si>
  <si>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</si>
  <si>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</si>
  <si>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</si>
  <si>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</si>
  <si>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</si>
  <si>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</si>
  <si>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</si>
  <si>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</si>
  <si>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</si>
  <si>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</si>
  <si>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</si>
  <si>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</si>
  <si>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</si>
  <si>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</si>
  <si>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</si>
  <si>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</si>
  <si>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</si>
  <si>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</si>
  <si>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</si>
  <si>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</si>
  <si>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</si>
  <si>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</si>
  <si>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</si>
  <si>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</si>
  <si>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</si>
  <si>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</si>
  <si>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</si>
  <si>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</si>
  <si>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</si>
  <si>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</si>
  <si>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</si>
  <si>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</si>
  <si>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</si>
  <si>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</si>
  <si>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</si>
  <si>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</si>
  <si>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</si>
  <si>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</si>
  <si>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</si>
  <si>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</si>
  <si>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</si>
  <si>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</si>
  <si>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</si>
  <si>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</si>
  <si>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</si>
  <si>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</si>
  <si>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</si>
  <si>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</si>
  <si>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</si>
  <si>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</si>
  <si>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</si>
  <si>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</si>
  <si>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</si>
  <si>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</si>
  <si>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</si>
  <si>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</si>
  <si>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</si>
  <si>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</si>
  <si>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</si>
  <si>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</si>
  <si>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</si>
  <si>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</si>
  <si>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</si>
  <si>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</si>
  <si>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</si>
  <si>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</si>
  <si>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</si>
  <si>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</si>
  <si>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</si>
  <si>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</si>
  <si>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</si>
  <si>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</si>
  <si>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</si>
  <si>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</si>
  <si>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</si>
  <si>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</si>
  <si>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</si>
  <si>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</si>
  <si>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</si>
  <si>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</si>
  <si>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</si>
  <si>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</si>
  <si>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</si>
  <si>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</si>
  <si>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</si>
  <si>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</si>
  <si>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</si>
  <si>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</si>
  <si>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</si>
  <si>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</si>
  <si>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</si>
  <si>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</si>
  <si>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</si>
  <si>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</si>
  <si>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</si>
  <si>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</si>
  <si>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</si>
  <si>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</si>
  <si>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</si>
  <si>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</si>
  <si>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</si>
  <si>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</si>
  <si>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</si>
  <si>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</si>
  <si>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</si>
  <si>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</si>
  <si>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</si>
  <si>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</si>
  <si>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</si>
  <si>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</si>
  <si>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</si>
  <si>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</si>
  <si>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</si>
  <si>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</si>
  <si>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</si>
  <si>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</si>
  <si>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</si>
  <si>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</si>
  <si>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</si>
  <si>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</si>
  <si>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</si>
  <si>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</si>
  <si>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</si>
  <si>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</si>
  <si>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</si>
  <si>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</si>
  <si>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</si>
  <si>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</si>
  <si>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</si>
  <si>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</si>
  <si>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</si>
  <si>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</si>
  <si>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</si>
  <si>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</si>
  <si>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</si>
  <si>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</si>
  <si>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</si>
  <si>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</si>
  <si>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</si>
  <si>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</si>
  <si>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</si>
  <si>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</si>
  <si>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</si>
  <si>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</si>
  <si>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</si>
  <si>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</si>
  <si>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</si>
  <si>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</si>
  <si>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</si>
  <si>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</si>
  <si>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</si>
  <si>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</si>
  <si>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</si>
  <si>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</si>
  <si>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</si>
  <si>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</si>
  <si>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</si>
  <si>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</si>
  <si>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</si>
  <si>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</si>
  <si>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</si>
  <si>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</si>
  <si>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</si>
  <si>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</si>
  <si>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</si>
  <si>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</si>
  <si>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</si>
  <si>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</si>
  <si>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</si>
  <si>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</si>
  <si>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</si>
  <si>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</si>
  <si>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</si>
  <si>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</si>
  <si>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</si>
  <si>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</si>
  <si>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</si>
  <si>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</si>
  <si>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</si>
  <si>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</si>
  <si>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</si>
  <si>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</si>
  <si>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</si>
  <si>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</si>
  <si>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</si>
  <si>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</si>
  <si>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</si>
  <si>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</si>
  <si>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</si>
  <si>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</si>
  <si>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</si>
  <si>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</si>
  <si>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</si>
  <si>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</si>
  <si>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</si>
  <si>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</si>
  <si>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</si>
  <si>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</si>
  <si>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</si>
  <si>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</si>
  <si>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</si>
  <si>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</si>
  <si>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</si>
  <si>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</si>
  <si>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</si>
  <si>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</si>
  <si>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</si>
  <si>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</si>
  <si>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</si>
  <si>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</si>
  <si>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</si>
  <si>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</si>
  <si>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</si>
  <si>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</si>
  <si>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</si>
  <si>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</si>
  <si>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</si>
  <si>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</si>
  <si>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</si>
  <si>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</si>
  <si>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</si>
  <si>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</si>
  <si>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</si>
  <si>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</si>
  <si>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</si>
  <si>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</si>
  <si>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</si>
  <si>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</si>
  <si>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</si>
  <si>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</si>
  <si>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</si>
  <si>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</si>
  <si>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</si>
  <si>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</si>
  <si>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</si>
  <si>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</si>
  <si>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</si>
  <si>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</si>
  <si>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</si>
  <si>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</si>
  <si>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</si>
  <si>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</si>
  <si>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</si>
  <si>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</si>
  <si>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</si>
  <si>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</si>
  <si>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</si>
  <si>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</si>
  <si>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</si>
  <si>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</si>
  <si>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</si>
  <si>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</si>
  <si>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</si>
  <si>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</si>
  <si>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</si>
  <si>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</si>
  <si>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</si>
  <si>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</si>
  <si>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</si>
  <si>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</si>
  <si>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</si>
  <si>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</si>
  <si>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</si>
  <si>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</si>
  <si>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</si>
  <si>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</si>
  <si>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</si>
  <si>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</si>
  <si>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</si>
  <si>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</si>
  <si>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</si>
  <si>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</si>
  <si>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</si>
  <si>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</si>
  <si>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</si>
  <si>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</si>
  <si>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</si>
  <si>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</si>
  <si>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</si>
  <si>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</si>
  <si>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</si>
  <si>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</si>
  <si>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</si>
  <si>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</si>
  <si>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</si>
  <si>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</si>
  <si>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</si>
  <si>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</si>
  <si>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</si>
  <si>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</si>
  <si>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</si>
  <si>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</si>
  <si>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</si>
  <si>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</si>
  <si>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</si>
  <si>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</si>
  <si>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</si>
  <si>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</si>
  <si>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</si>
  <si>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</si>
  <si>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</si>
  <si>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</si>
  <si>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</si>
  <si>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</si>
  <si>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</si>
  <si>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</si>
  <si>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</si>
  <si>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</si>
  <si>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</si>
  <si>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</si>
  <si>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</si>
  <si>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</si>
  <si>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</si>
  <si>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</si>
  <si>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</si>
  <si>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</si>
  <si>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</si>
  <si>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</si>
  <si>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</si>
  <si>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</si>
  <si>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</si>
  <si>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</si>
  <si>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</si>
  <si>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</si>
  <si>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</si>
  <si>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</si>
  <si>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</si>
  <si>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</si>
  <si>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</si>
  <si>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</si>
  <si>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</si>
  <si>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</si>
  <si>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</si>
  <si>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</si>
  <si>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</si>
  <si>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</si>
  <si>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</si>
  <si>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</si>
  <si>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</si>
  <si>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</si>
  <si>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</si>
  <si>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</si>
  <si>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</si>
  <si>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</si>
  <si>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</si>
  <si>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</si>
  <si>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</si>
  <si>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</si>
  <si>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</si>
  <si>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</si>
  <si>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</si>
  <si>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</si>
  <si>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</si>
  <si>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</si>
  <si>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</si>
  <si>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</si>
  <si>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</si>
  <si>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</si>
  <si>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</si>
  <si>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</si>
  <si>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</si>
  <si>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</si>
  <si>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</si>
  <si>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</si>
  <si>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</si>
  <si>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</si>
  <si>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</si>
  <si>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</si>
  <si>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</si>
  <si>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</si>
  <si>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</si>
  <si>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</si>
  <si>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</si>
  <si>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</si>
  <si>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</si>
  <si>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</si>
  <si>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</si>
  <si>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</si>
  <si>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</si>
  <si>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</si>
  <si>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</si>
  <si>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</si>
  <si>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</si>
  <si>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</si>
  <si>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</si>
  <si>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</si>
  <si>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</si>
  <si>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</si>
  <si>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</si>
  <si>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</si>
  <si>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</si>
  <si>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</si>
  <si>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</si>
  <si>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</si>
  <si>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</si>
  <si>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</si>
  <si>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</si>
  <si>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</si>
  <si>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</si>
  <si>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</si>
  <si>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</si>
  <si>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</si>
  <si>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</si>
  <si>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</si>
  <si>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</si>
  <si>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</si>
  <si>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</si>
  <si>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</si>
  <si>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</si>
  <si>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</si>
  <si>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</si>
  <si>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</si>
  <si>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</si>
  <si>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</si>
  <si>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</si>
  <si>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</si>
  <si>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</si>
  <si>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</si>
  <si>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</si>
  <si>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</si>
  <si>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</si>
  <si>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</si>
  <si>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</si>
  <si>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</si>
  <si>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</si>
  <si>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</si>
  <si>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</si>
  <si>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</si>
  <si>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</si>
  <si>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</si>
  <si>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</si>
  <si>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</si>
  <si>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</si>
  <si>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</si>
  <si>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</si>
  <si>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</si>
  <si>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</si>
  <si>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</si>
  <si>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</si>
  <si>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</si>
  <si>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</si>
  <si>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</si>
  <si>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</si>
  <si>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</si>
  <si>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</si>
  <si>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</si>
  <si>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</si>
  <si>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</si>
  <si>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</si>
  <si>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</si>
  <si>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</si>
  <si>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</si>
  <si>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</si>
  <si>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</si>
  <si>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</si>
  <si>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</si>
  <si>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</si>
  <si>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</si>
  <si>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</si>
  <si>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</si>
  <si>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</si>
  <si>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</si>
  <si>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</si>
  <si>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</si>
  <si>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</si>
  <si>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</si>
  <si>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</si>
  <si>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</si>
  <si>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</si>
  <si>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</si>
  <si>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</si>
  <si>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</si>
  <si>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</si>
  <si>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</si>
  <si>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</si>
  <si>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</si>
  <si>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</si>
  <si>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</si>
  <si>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</si>
  <si>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</si>
  <si>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</si>
  <si>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</si>
  <si>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</si>
  <si>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</si>
  <si>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</si>
  <si>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</si>
  <si>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</si>
  <si>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</si>
  <si>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</si>
  <si>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</si>
  <si>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</si>
  <si>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</si>
  <si>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</si>
  <si>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</si>
  <si>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</si>
  <si>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</si>
  <si>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</si>
  <si>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</si>
  <si>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</si>
  <si>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</si>
  <si>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</si>
  <si>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</si>
  <si>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</si>
  <si>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</si>
  <si>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</si>
  <si>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</si>
  <si>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</si>
  <si>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</si>
  <si>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</si>
  <si>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</si>
  <si>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</si>
  <si>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</si>
  <si>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</si>
  <si>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</si>
  <si>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</si>
  <si>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</si>
  <si>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</si>
  <si>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</si>
  <si>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</si>
  <si>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</si>
  <si>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</si>
  <si>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</si>
  <si>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</si>
  <si>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</si>
  <si>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</si>
  <si>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</si>
  <si>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</si>
  <si>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</si>
  <si>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</si>
  <si>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</si>
  <si>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</si>
  <si>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</si>
  <si>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</si>
  <si>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</si>
  <si>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</si>
  <si>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</si>
  <si>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</si>
  <si>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</si>
  <si>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</si>
  <si>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</si>
  <si>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</si>
  <si>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</si>
  <si>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</si>
  <si>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</si>
  <si>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</si>
  <si>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</si>
  <si>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</si>
  <si>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</si>
  <si>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</si>
  <si>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</si>
  <si>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</si>
  <si>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</si>
  <si>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</si>
  <si>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</si>
  <si>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</si>
  <si>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</si>
  <si>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</si>
  <si>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</si>
  <si>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</si>
  <si>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</si>
  <si>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</si>
  <si>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</si>
  <si>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</si>
  <si>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</si>
  <si>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</si>
  <si>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</si>
  <si>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</si>
  <si>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</si>
  <si>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</si>
  <si>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</si>
  <si>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</si>
  <si>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</si>
  <si>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</si>
  <si>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</si>
  <si>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</si>
  <si>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</si>
  <si>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</si>
  <si>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</si>
  <si>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</si>
  <si>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</si>
  <si>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</si>
  <si>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</si>
  <si>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</si>
  <si>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</si>
  <si>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</si>
  <si>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</si>
  <si>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</si>
  <si>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</si>
  <si>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</si>
  <si>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</si>
  <si>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</si>
  <si>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</si>
  <si>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</si>
  <si>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</si>
  <si>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</si>
  <si>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</si>
  <si>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</si>
  <si>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</si>
  <si>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</si>
  <si>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</si>
  <si>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</si>
  <si>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</si>
  <si>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</si>
  <si>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</si>
  <si>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</si>
  <si>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</si>
  <si>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</si>
  <si>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</si>
  <si>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</si>
  <si>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</si>
  <si>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</si>
  <si>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</si>
  <si>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</si>
  <si>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</si>
  <si>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</si>
  <si>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</si>
  <si>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</si>
  <si>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</si>
  <si>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</si>
  <si>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</si>
  <si>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</si>
  <si>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</si>
  <si>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</si>
  <si>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</si>
  <si>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</si>
  <si>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</si>
  <si>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</si>
  <si>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</si>
  <si>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</si>
  <si>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</si>
  <si>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</si>
  <si>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</si>
  <si>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</si>
  <si>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</si>
  <si>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</si>
  <si>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</si>
  <si>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</si>
  <si>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</si>
  <si>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</si>
  <si>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</si>
  <si>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</si>
  <si>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</si>
  <si>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</si>
  <si>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</si>
  <si>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</si>
  <si>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</si>
  <si>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</si>
  <si>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</si>
  <si>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</si>
  <si>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</si>
  <si>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</si>
  <si>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</si>
  <si>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</si>
  <si>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</si>
  <si>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</si>
  <si>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</si>
  <si>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</si>
  <si>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</si>
  <si>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</si>
  <si>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</si>
  <si>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</si>
  <si>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</si>
  <si>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</si>
  <si>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</si>
  <si>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</si>
  <si>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</si>
  <si>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</si>
  <si>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</si>
  <si>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</si>
  <si>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</si>
  <si>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</si>
  <si>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</si>
  <si>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</si>
  <si>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</si>
  <si>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</si>
  <si>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</si>
  <si>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</si>
  <si>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</si>
  <si>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</si>
  <si>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</si>
  <si>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</si>
  <si>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</si>
  <si>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</si>
  <si>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</si>
  <si>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</si>
  <si>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</si>
  <si>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</si>
  <si>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</si>
  <si>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</si>
  <si>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</si>
  <si>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</si>
  <si>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</si>
  <si>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</si>
  <si>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</si>
  <si>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</si>
  <si>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</si>
  <si>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</si>
  <si>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</si>
  <si>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</si>
  <si>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</si>
  <si>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</si>
  <si>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</si>
  <si>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</si>
  <si>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</si>
  <si>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</si>
  <si>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</si>
  <si>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</si>
  <si>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</si>
  <si>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</si>
  <si>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</si>
  <si>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</si>
  <si>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</si>
  <si>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</si>
  <si>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</si>
  <si>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</si>
  <si>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</si>
  <si>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</si>
  <si>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</si>
  <si>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</si>
  <si>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</si>
  <si>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</si>
  <si>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</si>
  <si>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</si>
  <si>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</si>
  <si>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</si>
  <si>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</si>
  <si>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</si>
  <si>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</si>
  <si>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</si>
  <si>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</si>
  <si>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</si>
  <si>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</si>
  <si>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</si>
  <si>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</si>
  <si>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</si>
  <si>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</si>
  <si>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</si>
  <si>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</si>
  <si>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</si>
  <si>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</si>
  <si>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</si>
  <si>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</si>
  <si>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</si>
  <si>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</si>
  <si>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</si>
  <si>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</si>
  <si>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</si>
  <si>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</si>
  <si>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</si>
  <si>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</si>
  <si>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</si>
  <si>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</si>
  <si>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</si>
  <si>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</si>
  <si>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</si>
  <si>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</si>
  <si>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</si>
  <si>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</si>
  <si>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</si>
  <si>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</si>
  <si>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</si>
  <si>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</si>
  <si>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</si>
  <si>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</si>
  <si>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</si>
  <si>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</si>
  <si>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</si>
  <si>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</si>
  <si>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</si>
  <si>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</si>
  <si>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</si>
  <si>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</si>
  <si>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</si>
  <si>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</si>
  <si>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</si>
  <si>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</si>
  <si>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</si>
  <si>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</si>
  <si>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</si>
  <si>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</si>
  <si>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</si>
  <si>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</si>
  <si>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</si>
  <si>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</si>
  <si>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</si>
  <si>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</si>
  <si>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</si>
  <si>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</si>
  <si>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</si>
  <si>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</si>
  <si>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</si>
  <si>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</si>
  <si>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</si>
  <si>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</si>
  <si>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</si>
  <si>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</si>
  <si>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</si>
  <si>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</si>
  <si>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</si>
  <si>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</si>
  <si>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</si>
  <si>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</si>
  <si>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</si>
  <si>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</si>
  <si>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</si>
  <si>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</si>
  <si>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</si>
  <si>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</si>
  <si>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</si>
  <si>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</si>
  <si>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</si>
  <si>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</si>
  <si>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</si>
  <si>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</si>
  <si>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</si>
  <si>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</si>
  <si>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</si>
  <si>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</si>
  <si>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</si>
  <si>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</si>
  <si>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</si>
  <si>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</si>
  <si>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</si>
  <si>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</si>
  <si>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</si>
  <si>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</si>
  <si>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</si>
  <si>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</si>
  <si>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</si>
  <si>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</si>
  <si>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</si>
  <si>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</si>
  <si>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</si>
  <si>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</si>
  <si>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</si>
  <si>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</si>
  <si>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</si>
  <si>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</si>
  <si>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</si>
  <si>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</si>
  <si>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</si>
  <si>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</si>
  <si>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</si>
  <si>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</si>
  <si>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</si>
  <si>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</si>
  <si>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</si>
  <si>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</si>
  <si>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</si>
  <si>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</si>
  <si>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</si>
  <si>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</si>
  <si>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</si>
  <si>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</si>
  <si>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</si>
  <si>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</si>
  <si>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</si>
  <si>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</si>
  <si>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</si>
  <si>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</si>
  <si>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</si>
  <si>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</si>
  <si>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</si>
  <si>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</si>
  <si>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</si>
  <si>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</si>
  <si>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</si>
  <si>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</si>
  <si>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</si>
  <si>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</si>
  <si>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</si>
  <si>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</si>
  <si>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</si>
  <si>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</si>
  <si>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</si>
  <si>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</si>
  <si>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</si>
  <si>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</si>
  <si>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</si>
  <si>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</si>
  <si>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</si>
  <si>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</si>
  <si>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</si>
  <si>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</si>
  <si>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</si>
  <si>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</si>
  <si>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</si>
  <si>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</si>
  <si>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</si>
  <si>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</si>
  <si>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</si>
  <si>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</si>
  <si>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</si>
  <si>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</si>
  <si>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</si>
  <si>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</si>
  <si>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</si>
  <si>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</si>
  <si>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</si>
  <si>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</si>
  <si>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</si>
  <si>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</si>
  <si>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</si>
  <si>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</si>
  <si>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</si>
  <si>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</si>
  <si>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</si>
  <si>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</si>
  <si>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</si>
  <si>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</si>
  <si>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</si>
  <si>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</si>
  <si>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</si>
  <si>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</si>
  <si>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</si>
  <si>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</si>
  <si>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</si>
  <si>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</si>
  <si>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</si>
  <si>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</si>
  <si>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</si>
  <si>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</si>
  <si>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</si>
  <si>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</si>
  <si>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</si>
  <si>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</si>
  <si>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</si>
  <si>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</si>
  <si>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</si>
  <si>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</si>
  <si>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</si>
  <si>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</si>
  <si>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</si>
  <si>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</si>
  <si>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</si>
  <si>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</si>
  <si>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</si>
  <si>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</si>
  <si>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</si>
  <si>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</si>
  <si>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</si>
  <si>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</si>
  <si>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</si>
  <si>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</si>
  <si>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</si>
  <si>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</si>
  <si>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</si>
  <si>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</si>
  <si>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</si>
  <si>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</si>
  <si>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</si>
  <si>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</si>
  <si>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</si>
  <si>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</si>
  <si>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</si>
  <si>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</si>
  <si>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</si>
  <si>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</si>
  <si>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</si>
  <si>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</si>
  <si>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</si>
  <si>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</si>
  <si>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</si>
  <si>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</si>
  <si>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</si>
  <si>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</si>
  <si>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</si>
  <si>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</si>
  <si>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</si>
  <si>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</si>
  <si>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</si>
  <si>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</si>
  <si>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</si>
  <si>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</si>
  <si>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</si>
  <si>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</si>
  <si>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</si>
  <si>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</si>
  <si>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</si>
  <si>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</si>
  <si>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</si>
  <si>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</si>
  <si>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</si>
  <si>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</si>
  <si>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</si>
  <si>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</si>
  <si>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</si>
  <si>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</si>
  <si>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</si>
  <si>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</si>
  <si>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</si>
  <si>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</si>
  <si>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</si>
  <si>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</si>
  <si>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</si>
  <si>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</si>
  <si>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</si>
  <si>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</si>
  <si>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</si>
  <si>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</si>
  <si>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</si>
  <si>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</si>
  <si>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</si>
  <si>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</si>
  <si>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</si>
  <si>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</si>
  <si>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</si>
  <si>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</si>
  <si>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</si>
  <si>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</si>
  <si>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</si>
  <si>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</si>
  <si>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</si>
  <si>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</si>
  <si>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</si>
  <si>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</si>
  <si>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</si>
  <si>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</si>
  <si>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</si>
  <si>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</si>
  <si>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</si>
  <si>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</si>
  <si>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</si>
  <si>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</si>
  <si>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</si>
  <si>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</si>
  <si>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</si>
  <si>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</si>
  <si>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</si>
  <si>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</si>
  <si>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</si>
  <si>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</si>
  <si>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</si>
  <si>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</si>
  <si>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</si>
  <si>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</si>
  <si>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</si>
  <si>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</si>
  <si>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</si>
  <si>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</si>
  <si>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</si>
  <si>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</si>
  <si>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</si>
  <si>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</si>
  <si>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</si>
  <si>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</si>
  <si>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</si>
  <si>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</si>
  <si>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</si>
  <si>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</si>
  <si>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</si>
  <si>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</si>
  <si>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</si>
  <si>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</si>
  <si>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</si>
  <si>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</si>
  <si>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</si>
  <si>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</si>
  <si>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</si>
  <si>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</si>
  <si>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</si>
  <si>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</si>
  <si>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</si>
  <si>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</si>
  <si>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</si>
  <si>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</si>
  <si>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</si>
  <si>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</si>
  <si>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</si>
  <si>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</si>
  <si>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</si>
  <si>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</si>
  <si>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</si>
  <si>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</si>
  <si>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</si>
  <si>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</si>
  <si>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</si>
  <si>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</si>
  <si>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</si>
  <si>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</si>
  <si>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</si>
  <si>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</si>
  <si>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</si>
  <si>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</si>
  <si>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</si>
  <si>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</si>
  <si>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</si>
  <si>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</si>
  <si>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</si>
  <si>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</si>
  <si>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</si>
  <si>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</si>
  <si>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</si>
  <si>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</si>
  <si>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</si>
  <si>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</si>
  <si>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</si>
  <si>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</si>
  <si>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</si>
  <si>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</si>
  <si>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</si>
  <si>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</si>
  <si>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</si>
  <si>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</si>
  <si>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</si>
  <si>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</si>
  <si>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</si>
  <si>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</si>
  <si>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</si>
  <si>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</si>
  <si>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</si>
  <si>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</si>
  <si>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</si>
  <si>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</si>
  <si>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</si>
  <si>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</si>
  <si>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</si>
  <si>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</si>
  <si>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</si>
  <si>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</si>
  <si>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</si>
  <si>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</si>
  <si>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</si>
  <si>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</si>
  <si>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</si>
  <si>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</si>
  <si>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</si>
  <si>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</si>
  <si>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</si>
  <si>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</si>
  <si>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</si>
  <si>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</si>
  <si>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</si>
  <si>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</si>
  <si>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</si>
  <si>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</si>
  <si>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</si>
  <si>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</si>
  <si>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</si>
  <si>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</si>
  <si>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</si>
  <si>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</si>
  <si>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</si>
  <si>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</si>
  <si>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</si>
  <si>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</si>
  <si>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</si>
  <si>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</si>
  <si>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</si>
  <si>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</si>
  <si>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</si>
  <si>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</si>
  <si>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</si>
  <si>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</si>
  <si>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</si>
  <si>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</si>
  <si>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</si>
  <si>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</si>
  <si>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</si>
  <si>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</si>
  <si>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</si>
  <si>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</si>
  <si>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</si>
  <si>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</si>
  <si>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</si>
  <si>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</si>
  <si>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</si>
  <si>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</si>
  <si>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</si>
  <si>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</si>
  <si>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</si>
  <si>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</si>
  <si>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</si>
  <si>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</si>
  <si>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</si>
  <si>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</si>
  <si>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</si>
  <si>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</si>
  <si>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</si>
  <si>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</si>
  <si>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</si>
  <si>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</si>
  <si>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</si>
  <si>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</si>
  <si>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</si>
  <si>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</si>
  <si>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</si>
  <si>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</si>
  <si>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</si>
  <si>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</si>
  <si>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</si>
  <si>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</si>
  <si>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</si>
  <si>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</si>
  <si>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</si>
  <si>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</si>
  <si>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</si>
  <si>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</si>
  <si>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</si>
  <si>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</si>
  <si>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</si>
  <si>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</si>
  <si>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</si>
  <si>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</si>
  <si>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</si>
  <si>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</si>
  <si>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</si>
  <si>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</si>
  <si>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</si>
  <si>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</si>
  <si>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</si>
  <si>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</si>
  <si>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</si>
  <si>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</si>
  <si>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</si>
  <si>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</si>
  <si>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</si>
  <si>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</si>
  <si>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</si>
  <si>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</si>
  <si>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</si>
  <si>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</si>
  <si>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</si>
  <si>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</si>
  <si>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</si>
  <si>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</si>
  <si>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</si>
  <si>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</si>
  <si>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</si>
  <si>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</si>
  <si>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</si>
  <si>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</si>
  <si>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</si>
  <si>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</si>
  <si>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</si>
  <si>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</si>
  <si>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</si>
  <si>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</si>
  <si>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</si>
  <si>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</si>
  <si>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</si>
  <si>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</si>
  <si>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</si>
  <si>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</si>
  <si>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</si>
  <si>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</si>
  <si>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</si>
  <si>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</si>
  <si>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</si>
  <si>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</si>
  <si>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</si>
  <si>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</si>
  <si>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</si>
  <si>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</si>
  <si>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</si>
  <si>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</si>
  <si>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</si>
  <si>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</si>
  <si>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</si>
  <si>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</si>
  <si>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</si>
  <si>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</si>
  <si>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</si>
  <si>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</si>
  <si>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</si>
  <si>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</si>
  <si>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</si>
  <si>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</si>
  <si>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</si>
  <si>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</si>
  <si>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</si>
  <si>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</si>
  <si>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</si>
  <si>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</si>
  <si>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</si>
  <si>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</si>
  <si>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</si>
  <si>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</si>
  <si>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</si>
  <si>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</si>
  <si>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</si>
  <si>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</si>
  <si>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</si>
  <si>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</si>
  <si>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</si>
  <si>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</si>
  <si>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</si>
  <si>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</si>
  <si>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</si>
  <si>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</si>
  <si>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</si>
  <si>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</si>
  <si>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</si>
  <si>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</si>
  <si>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</si>
  <si>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</si>
  <si>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</si>
  <si>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</si>
  <si>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</si>
  <si>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</si>
  <si>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</si>
  <si>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</si>
  <si>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</si>
  <si>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</si>
  <si>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</si>
  <si>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</si>
  <si>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</si>
  <si>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</si>
  <si>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</si>
  <si>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</si>
  <si>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</si>
  <si>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</si>
  <si>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</si>
  <si>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</si>
  <si>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</si>
  <si>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</si>
  <si>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</si>
  <si>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</si>
  <si>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</si>
  <si>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</si>
  <si>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</si>
  <si>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</si>
  <si>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</si>
  <si>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</si>
  <si>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</si>
  <si>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</si>
  <si>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</si>
  <si>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</si>
  <si>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</si>
  <si>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</si>
  <si>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</si>
  <si>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</si>
  <si>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</si>
  <si>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</si>
  <si>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</si>
  <si>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</si>
  <si>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</si>
  <si>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</si>
  <si>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</si>
  <si>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</si>
  <si>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</si>
  <si>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</si>
  <si>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</si>
  <si>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</si>
  <si>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</si>
  <si>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</si>
  <si>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</si>
  <si>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</si>
  <si>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</si>
  <si>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</si>
  <si>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</si>
  <si>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</si>
  <si>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</si>
  <si>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</si>
  <si>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</si>
  <si>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</si>
  <si>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</si>
  <si>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</si>
  <si>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</si>
  <si>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</si>
  <si>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</si>
  <si>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</si>
  <si>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</si>
  <si>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</si>
  <si>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</si>
  <si>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</si>
  <si>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</si>
  <si>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</si>
  <si>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</si>
  <si>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</si>
  <si>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</si>
  <si>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</si>
  <si>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</si>
  <si>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</si>
  <si>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</si>
  <si>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</si>
  <si>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</si>
  <si>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</si>
  <si>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</si>
  <si>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</si>
  <si>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</si>
  <si>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</si>
  <si>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</si>
  <si>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</si>
  <si>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</si>
  <si>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</si>
  <si>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</si>
  <si>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</si>
  <si>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</si>
  <si>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</si>
  <si>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</si>
  <si>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</si>
  <si>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</si>
  <si>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</si>
  <si>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</si>
  <si>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</si>
  <si>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</si>
  <si>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</si>
  <si>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</si>
  <si>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</si>
  <si>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</si>
  <si>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</si>
  <si>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</si>
  <si>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</si>
  <si>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</si>
  <si>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</si>
  <si>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</si>
  <si>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</si>
  <si>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</si>
  <si>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</si>
  <si>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</si>
  <si>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</si>
  <si>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</si>
  <si>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</si>
  <si>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</si>
  <si>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</si>
  <si>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</si>
  <si>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</si>
  <si>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</si>
  <si>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</si>
  <si>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</si>
  <si>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</si>
  <si>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</si>
  <si>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</si>
  <si>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</si>
  <si>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</si>
  <si>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</si>
  <si>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</si>
  <si>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</si>
  <si>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</si>
  <si>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</si>
  <si>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</si>
  <si>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</si>
  <si>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</si>
  <si>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</si>
  <si>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</si>
  <si>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</si>
  <si>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</si>
  <si>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</si>
  <si>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</si>
  <si>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</si>
  <si>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</si>
  <si>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</si>
  <si>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</si>
  <si>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</si>
  <si>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</si>
  <si>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</si>
  <si>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</si>
  <si>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</si>
  <si>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</si>
  <si>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</si>
  <si>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</si>
  <si>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</si>
  <si>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</si>
  <si>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</si>
  <si>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</si>
  <si>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</si>
  <si>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</si>
  <si>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</si>
  <si>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</si>
  <si>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</si>
  <si>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</si>
  <si>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</si>
  <si>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</si>
  <si>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</si>
  <si>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</si>
  <si>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</si>
  <si>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</si>
  <si>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</si>
  <si>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</si>
  <si>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</si>
  <si>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</si>
  <si>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</si>
  <si>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</si>
  <si>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</si>
  <si>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</si>
  <si>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</si>
  <si>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</si>
  <si>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</si>
  <si>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</si>
  <si>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</si>
  <si>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</si>
  <si>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</si>
  <si>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</si>
  <si>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</si>
  <si>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</si>
  <si>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</si>
  <si>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</si>
  <si>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</si>
  <si>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</si>
  <si>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</si>
  <si>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</si>
  <si>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</si>
  <si>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</si>
  <si>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</si>
  <si>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</si>
  <si>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</si>
  <si>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</si>
  <si>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</si>
  <si>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</si>
  <si>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</si>
  <si>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</si>
  <si>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</si>
  <si>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</si>
  <si>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</si>
  <si>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</si>
  <si>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</si>
  <si>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</si>
  <si>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</si>
  <si>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</si>
  <si>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</si>
  <si>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</si>
  <si>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</si>
  <si>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</si>
  <si>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</si>
  <si>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</si>
  <si>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</si>
  <si>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</si>
  <si>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</si>
  <si>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</si>
  <si>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</si>
  <si>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</si>
  <si>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</si>
  <si>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</si>
  <si>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</si>
  <si>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</si>
  <si>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</si>
  <si>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</si>
  <si>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</si>
  <si>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</si>
  <si>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</si>
  <si>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</si>
  <si>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</si>
  <si>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</si>
  <si>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</si>
  <si>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</si>
  <si>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</si>
  <si>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</si>
  <si>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</si>
  <si>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</si>
  <si>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</si>
  <si>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</si>
  <si>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</si>
  <si>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</si>
  <si>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</si>
  <si>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</si>
  <si>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</si>
  <si>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</si>
  <si>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</si>
  <si>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</si>
  <si>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</si>
  <si>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</si>
  <si>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</si>
  <si>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</si>
  <si>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</si>
  <si>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</si>
  <si>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</si>
  <si>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</si>
  <si>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</si>
  <si>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</si>
  <si>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</si>
  <si>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</si>
  <si>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</si>
  <si>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</si>
  <si>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</si>
  <si>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</si>
  <si>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</si>
  <si>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</si>
  <si>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</si>
  <si>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</si>
  <si>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</si>
  <si>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</si>
  <si>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</si>
  <si>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</si>
  <si>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</si>
  <si>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</si>
  <si>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</si>
  <si>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</si>
  <si>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</si>
  <si>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</si>
  <si>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</si>
  <si>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</si>
  <si>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</si>
  <si>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</si>
  <si>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</si>
  <si>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</si>
  <si>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</si>
  <si>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</si>
  <si>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</si>
  <si>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</si>
  <si>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</si>
  <si>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</si>
  <si>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</si>
  <si>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</si>
  <si>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</si>
  <si>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</si>
  <si>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</si>
  <si>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</si>
  <si>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</si>
  <si>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</si>
  <si>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</si>
  <si>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</si>
  <si>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</si>
  <si>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</si>
  <si>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</si>
  <si>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</si>
  <si>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</si>
  <si>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</si>
  <si>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</si>
  <si>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</si>
  <si>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</si>
  <si>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</si>
  <si>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</si>
  <si>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</si>
  <si>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</si>
  <si>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</si>
  <si>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</si>
  <si>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</si>
  <si>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</si>
  <si>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</si>
  <si>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</si>
  <si>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</si>
  <si>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</si>
  <si>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</si>
  <si>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</si>
  <si>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</si>
  <si>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</si>
  <si>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</si>
  <si>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</si>
  <si>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</si>
  <si>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</si>
  <si>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</si>
  <si>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</si>
  <si>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</si>
  <si>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</si>
  <si>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</si>
  <si>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</si>
  <si>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</si>
  <si>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</si>
  <si>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</si>
  <si>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</si>
  <si>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</si>
  <si>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</si>
  <si>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</si>
  <si>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</si>
  <si>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</si>
  <si>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</si>
  <si>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</si>
  <si>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</si>
  <si>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</si>
  <si>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</si>
  <si>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</si>
  <si>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</si>
  <si>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</si>
  <si>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</si>
  <si>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</si>
  <si>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</si>
  <si>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</si>
  <si>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</si>
  <si>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</si>
  <si>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</si>
  <si>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</si>
  <si>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</si>
  <si>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</si>
  <si>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</si>
  <si>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</si>
  <si>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</si>
  <si>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</si>
  <si>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</si>
  <si>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</si>
  <si>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</si>
  <si>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</si>
  <si>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</si>
  <si>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</si>
  <si>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</si>
  <si>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</si>
  <si>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</si>
  <si>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</si>
  <si>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</si>
  <si>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</si>
  <si>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</si>
  <si>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</si>
  <si>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</si>
  <si>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</si>
  <si>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</si>
  <si>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</si>
  <si>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</si>
  <si>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</si>
  <si>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</si>
  <si>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</si>
  <si>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</si>
  <si>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</si>
  <si>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</si>
  <si>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</si>
  <si>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</si>
  <si>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</si>
  <si>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</si>
  <si>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</si>
  <si>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</si>
  <si>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</si>
  <si>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</si>
  <si>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</si>
  <si>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</si>
  <si>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</si>
  <si>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</si>
  <si>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</si>
  <si>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</si>
  <si>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</si>
  <si>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</si>
  <si>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</si>
  <si>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</si>
  <si>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</si>
  <si>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</si>
  <si>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</si>
  <si>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</si>
  <si>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</si>
  <si>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</si>
  <si>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</si>
  <si>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</si>
  <si>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</si>
  <si>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</si>
  <si>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</si>
  <si>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</si>
  <si>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</si>
  <si>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</si>
  <si>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</si>
  <si>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</si>
  <si>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</si>
  <si>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</si>
  <si>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</si>
  <si>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</si>
  <si>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</si>
  <si>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</si>
  <si>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</si>
  <si>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</si>
  <si>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</si>
  <si>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</si>
  <si>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</si>
  <si>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</si>
  <si>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</si>
  <si>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</si>
  <si>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</si>
  <si>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</si>
  <si>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</si>
  <si>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</si>
  <si>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</si>
  <si>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</si>
  <si>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</si>
  <si>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</si>
  <si>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</si>
  <si>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</si>
  <si>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</si>
  <si>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</si>
  <si>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</si>
  <si>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</si>
  <si>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</si>
  <si>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</si>
  <si>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</si>
  <si>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</si>
  <si>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</si>
  <si>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</si>
  <si>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</si>
  <si>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</si>
  <si>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</si>
  <si>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</si>
  <si>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</si>
  <si>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</si>
  <si>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</si>
  <si>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</si>
  <si>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</si>
  <si>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</si>
  <si>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</si>
  <si>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</si>
  <si>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</si>
  <si>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</si>
  <si>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</si>
  <si>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</si>
  <si>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</si>
  <si>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</si>
  <si>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</si>
  <si>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</si>
  <si>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</si>
  <si>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</si>
  <si>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</si>
  <si>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</si>
  <si>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</si>
  <si>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</si>
  <si>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</si>
  <si>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</si>
  <si>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</si>
  <si>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</si>
  <si>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</si>
  <si>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</si>
  <si>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</si>
  <si>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</si>
  <si>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</si>
  <si>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</si>
  <si>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</si>
  <si>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</si>
  <si>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</si>
  <si>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</si>
  <si>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</si>
  <si>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</si>
  <si>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</si>
  <si>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</si>
  <si>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</si>
  <si>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</si>
  <si>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</si>
  <si>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</si>
  <si>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</si>
  <si>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</si>
  <si>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</si>
  <si>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</si>
  <si>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</si>
  <si>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</si>
  <si>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</si>
  <si>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</si>
  <si>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</si>
  <si>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</si>
  <si>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</si>
  <si>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</si>
  <si>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</si>
  <si>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</si>
  <si>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</si>
  <si>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</si>
  <si>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</si>
  <si>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</si>
  <si>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</si>
  <si>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</si>
  <si>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</si>
  <si>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</si>
  <si>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</si>
  <si>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</si>
  <si>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</si>
  <si>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</si>
  <si>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</si>
  <si>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</si>
  <si>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</si>
  <si>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</si>
  <si>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</si>
  <si>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</si>
  <si>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</si>
  <si>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</si>
  <si>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</si>
  <si>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</si>
  <si>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</si>
  <si>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</si>
  <si>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</si>
  <si>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</si>
  <si>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</si>
  <si>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</si>
  <si>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</si>
  <si>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</si>
  <si>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</si>
  <si>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</si>
  <si>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</si>
  <si>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</si>
  <si>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</si>
  <si>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</si>
  <si>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</si>
  <si>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</si>
  <si>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</si>
  <si>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</si>
  <si>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</si>
  <si>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</si>
  <si>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</si>
  <si>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</si>
  <si>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</si>
  <si>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</si>
  <si>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</si>
  <si>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</si>
  <si>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</si>
  <si>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</si>
  <si>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</si>
  <si>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</si>
  <si>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</si>
  <si>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</si>
  <si>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</si>
  <si>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</si>
  <si>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</si>
  <si>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</si>
  <si>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</si>
  <si>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</si>
  <si>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</si>
  <si>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</si>
  <si>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</si>
  <si>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</si>
  <si>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</si>
  <si>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</si>
  <si>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</si>
  <si>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</si>
  <si>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</si>
  <si>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</si>
  <si>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</si>
  <si>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</si>
  <si>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</si>
  <si>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</si>
  <si>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</si>
  <si>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</si>
  <si>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</si>
  <si>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</si>
  <si>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</si>
  <si>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</si>
  <si>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</si>
  <si>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</si>
  <si>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</si>
  <si>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</si>
  <si>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</si>
  <si>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</si>
  <si>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</si>
  <si>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</si>
  <si>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</si>
  <si>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</si>
  <si>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</si>
  <si>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</si>
  <si>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</si>
  <si>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</si>
  <si>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</si>
  <si>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</si>
  <si>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</si>
  <si>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</si>
  <si>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</si>
  <si>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</si>
  <si>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</si>
  <si>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</si>
  <si>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</si>
  <si>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</si>
  <si>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</si>
  <si>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</si>
  <si>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</si>
  <si>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</si>
  <si>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</si>
  <si>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</si>
  <si>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</si>
  <si>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</si>
  <si>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</si>
  <si>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</si>
  <si>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</si>
  <si>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</si>
  <si>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</si>
  <si>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</si>
  <si>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</si>
  <si>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</si>
  <si>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</si>
  <si>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</si>
  <si>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</si>
  <si>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</si>
  <si>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</si>
  <si>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</si>
  <si>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</si>
  <si>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</si>
  <si>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</si>
  <si>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</si>
  <si>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</si>
  <si>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</si>
  <si>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</si>
  <si>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</si>
  <si>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</si>
  <si>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</si>
  <si>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</si>
  <si>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</si>
  <si>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</si>
  <si>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</si>
  <si>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</si>
  <si>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</si>
  <si>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</si>
  <si>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</si>
  <si>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</si>
  <si>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</si>
  <si>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</si>
  <si>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</si>
  <si>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</si>
  <si>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</si>
  <si>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</si>
  <si>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</si>
  <si>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</si>
  <si>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</si>
  <si>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</si>
  <si>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</si>
  <si>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</si>
  <si>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</si>
  <si>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</si>
  <si>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</si>
  <si>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</si>
  <si>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</si>
  <si>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</si>
  <si>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</si>
  <si>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</si>
  <si>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</si>
  <si>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</si>
  <si>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</si>
  <si>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</si>
  <si>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</si>
  <si>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</si>
  <si>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</si>
  <si>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</si>
  <si>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</si>
  <si>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</si>
  <si>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</si>
  <si>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</si>
  <si>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</si>
  <si>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</si>
  <si>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</si>
  <si>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</si>
  <si>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</si>
  <si>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</si>
  <si>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</si>
  <si>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</si>
  <si>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</si>
  <si>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</si>
  <si>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</si>
  <si>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</si>
  <si>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</si>
  <si>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</si>
  <si>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</si>
  <si>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</si>
  <si>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</si>
  <si>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</si>
  <si>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</si>
  <si>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</si>
  <si>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</si>
  <si>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</si>
  <si>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</si>
  <si>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</si>
  <si>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</si>
  <si>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</si>
  <si>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</si>
  <si>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</si>
  <si>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</si>
  <si>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</si>
  <si>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</si>
  <si>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</si>
  <si>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</si>
  <si>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</si>
  <si>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</si>
  <si>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</si>
  <si>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</si>
  <si>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</si>
  <si>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</si>
  <si>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</si>
  <si>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</si>
  <si>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</si>
  <si>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</si>
  <si>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</si>
  <si>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</si>
  <si>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</si>
  <si>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</si>
  <si>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</si>
  <si>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</si>
  <si>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</si>
  <si>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</si>
  <si>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</si>
  <si>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</si>
  <si>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</si>
  <si>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</si>
  <si>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</si>
  <si>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</si>
  <si>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</si>
  <si>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</si>
  <si>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</si>
  <si>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</si>
  <si>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</si>
  <si>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</si>
  <si>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</si>
  <si>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</si>
  <si>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</si>
  <si>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</si>
  <si>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</si>
  <si>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</si>
  <si>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</si>
  <si>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</si>
  <si>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</si>
  <si>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</si>
  <si>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</si>
  <si>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</si>
  <si>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</si>
  <si>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</si>
  <si>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</si>
  <si>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</si>
  <si>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</si>
  <si>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</si>
  <si>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</si>
  <si>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</si>
  <si>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</si>
  <si>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</si>
  <si>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</si>
  <si>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</si>
  <si>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</si>
  <si>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</si>
  <si>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</si>
  <si>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</si>
  <si>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</si>
  <si>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</si>
  <si>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</si>
  <si>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</si>
  <si>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</si>
  <si>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</si>
  <si>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</si>
  <si>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</si>
  <si>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</si>
  <si>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</si>
  <si>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</si>
  <si>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</si>
  <si>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</si>
  <si>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</si>
  <si>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</si>
  <si>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</si>
  <si>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</si>
  <si>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</si>
  <si>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</si>
  <si>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</si>
  <si>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</si>
  <si>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</si>
  <si>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</si>
  <si>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</si>
  <si>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</si>
  <si>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</si>
  <si>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</si>
  <si>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</si>
  <si>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</si>
  <si>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</si>
  <si>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</si>
  <si>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</si>
  <si>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</si>
  <si>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</si>
  <si>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</si>
  <si>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</si>
  <si>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</si>
  <si>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</si>
  <si>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</si>
  <si>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</si>
  <si>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</si>
  <si>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</si>
  <si>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</si>
  <si>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</si>
  <si>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</si>
  <si>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</si>
  <si>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</si>
  <si>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</si>
  <si>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</si>
  <si>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</si>
  <si>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</si>
  <si>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</si>
  <si>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</si>
  <si>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</si>
  <si>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</si>
  <si>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</si>
  <si>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</si>
  <si>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</si>
  <si>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</si>
  <si>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</si>
  <si>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</si>
  <si>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</si>
  <si>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</si>
  <si>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</si>
  <si>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</si>
  <si>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</si>
  <si>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</si>
  <si>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</si>
  <si>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</si>
  <si>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</si>
  <si>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</si>
  <si>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</si>
  <si>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</si>
  <si>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</si>
  <si>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</si>
  <si>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</si>
  <si>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</si>
  <si>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</si>
  <si>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</si>
  <si>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</si>
  <si>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</si>
  <si>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</si>
  <si>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</si>
  <si>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</si>
  <si>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</si>
  <si>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</si>
  <si>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</si>
  <si>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</si>
  <si>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</si>
  <si>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</si>
  <si>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</si>
  <si>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</si>
  <si>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</si>
  <si>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</si>
  <si>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</si>
  <si>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</si>
  <si>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</si>
  <si>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</si>
  <si>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</si>
  <si>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</si>
  <si>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</si>
  <si>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</si>
  <si>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</si>
  <si>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</si>
  <si>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</si>
  <si>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</si>
  <si>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</si>
  <si>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</si>
  <si>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</si>
  <si>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</si>
  <si>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</si>
  <si>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</si>
  <si>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</si>
  <si>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</si>
  <si>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</si>
  <si>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</si>
  <si>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</si>
  <si>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</si>
  <si>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</si>
  <si>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</si>
  <si>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</si>
  <si>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</si>
  <si>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</si>
  <si>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</si>
  <si>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</si>
  <si>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</si>
  <si>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</si>
  <si>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</si>
  <si>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</si>
  <si>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</si>
  <si>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</si>
  <si>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</si>
  <si>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</si>
  <si>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</si>
  <si>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</si>
  <si>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</si>
  <si>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</si>
  <si>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</si>
  <si>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</si>
  <si>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</si>
  <si>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</si>
  <si>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</si>
  <si>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</si>
  <si>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</si>
  <si>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</si>
  <si>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</si>
  <si>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</si>
  <si>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</si>
  <si>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</si>
  <si>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</si>
  <si>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</si>
  <si>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</si>
  <si>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</si>
  <si>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</si>
  <si>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</si>
  <si>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</si>
  <si>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</si>
  <si>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</si>
  <si>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</si>
  <si>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</si>
  <si>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</si>
  <si>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</si>
  <si>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</si>
  <si>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</si>
  <si>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</si>
  <si>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</si>
  <si>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</si>
  <si>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</si>
  <si>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</si>
  <si>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</si>
  <si>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</si>
  <si>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</si>
  <si>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</si>
  <si>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</si>
  <si>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</si>
  <si>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</si>
  <si>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</si>
  <si>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</si>
  <si>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</si>
  <si>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</si>
  <si>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</si>
  <si>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</si>
  <si>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</si>
  <si>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</si>
  <si>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</si>
  <si>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</si>
  <si>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</si>
  <si>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</si>
  <si>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</si>
  <si>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</si>
  <si>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</si>
  <si>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</si>
  <si>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</si>
  <si>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</si>
  <si>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</si>
  <si>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</si>
  <si>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</si>
  <si>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</si>
  <si>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</si>
  <si>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</si>
  <si>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</si>
  <si>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</si>
  <si>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</si>
  <si>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</si>
  <si>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</si>
  <si>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</si>
  <si>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</si>
  <si>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</si>
  <si>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</si>
  <si>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</si>
  <si>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</si>
  <si>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</si>
  <si>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</si>
  <si>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</si>
  <si>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</si>
  <si>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</si>
  <si>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</si>
  <si>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</si>
  <si>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</si>
  <si>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</si>
  <si>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</si>
  <si>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</si>
  <si>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</si>
  <si>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</si>
  <si>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</si>
  <si>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</si>
  <si>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</si>
  <si>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</si>
  <si>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</si>
  <si>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</si>
  <si>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</si>
  <si>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</si>
  <si>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</si>
  <si>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</si>
  <si>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</si>
  <si>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</si>
  <si>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</si>
  <si>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</si>
  <si>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</si>
  <si>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</si>
  <si>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</si>
  <si>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</si>
  <si>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</si>
  <si>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</si>
  <si>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</si>
  <si>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</si>
  <si>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</si>
  <si>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</si>
  <si>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</si>
  <si>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</si>
  <si>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</si>
  <si>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</si>
  <si>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</si>
  <si>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</si>
  <si>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</si>
  <si>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</si>
  <si>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</si>
  <si>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</si>
  <si>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</si>
  <si>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</si>
  <si>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</si>
  <si>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</si>
  <si>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</si>
  <si>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</si>
  <si>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</si>
  <si>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</si>
  <si>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</si>
  <si>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</si>
  <si>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</si>
  <si>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</si>
  <si>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</si>
  <si>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</si>
  <si>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</si>
  <si>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</si>
  <si>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</si>
  <si>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</si>
  <si>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</si>
  <si>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</si>
  <si>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</si>
  <si>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</si>
  <si>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</si>
  <si>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</si>
  <si>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</si>
  <si>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</si>
  <si>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</si>
  <si>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</si>
  <si>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</si>
  <si>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</si>
  <si>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</si>
  <si>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</si>
  <si>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</si>
  <si>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</si>
  <si>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</si>
  <si>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</si>
  <si>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</si>
  <si>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</si>
  <si>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</si>
  <si>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</si>
  <si>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</si>
  <si>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</si>
  <si>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</si>
  <si>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</si>
  <si>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</si>
  <si>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</si>
  <si>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</si>
  <si>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</si>
  <si>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</si>
  <si>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</si>
  <si>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</si>
  <si>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</si>
  <si>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</si>
  <si>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</si>
  <si>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</si>
  <si>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</si>
  <si>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</si>
  <si>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</si>
  <si>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</si>
  <si>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</si>
  <si>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</si>
  <si>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</si>
  <si>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</si>
  <si>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</si>
  <si>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</si>
  <si>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</si>
  <si>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</si>
  <si>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</si>
  <si>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</si>
  <si>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</si>
  <si>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</si>
  <si>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</si>
  <si>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</si>
  <si>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</si>
  <si>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</si>
  <si>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</si>
  <si>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</si>
  <si>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</si>
  <si>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</si>
  <si>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</si>
  <si>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</si>
  <si>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</si>
  <si>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</si>
  <si>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</si>
  <si>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</si>
  <si>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</si>
  <si>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</si>
  <si>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</si>
  <si>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</si>
  <si>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</si>
  <si>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</si>
  <si>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</si>
  <si>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</si>
  <si>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</si>
  <si>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</si>
  <si>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</si>
  <si>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</si>
  <si>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</si>
  <si>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</si>
  <si>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</si>
  <si>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</si>
  <si>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</si>
  <si>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</si>
  <si>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</si>
  <si>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</si>
  <si>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</si>
  <si>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</si>
  <si>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</si>
  <si>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</si>
  <si>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</si>
  <si>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</si>
  <si>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</si>
  <si>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</si>
  <si>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</si>
  <si>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</si>
  <si>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</si>
  <si>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</si>
  <si>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</si>
  <si>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</si>
  <si>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</si>
  <si>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</si>
  <si>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</si>
  <si>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</si>
  <si>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</si>
  <si>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</si>
  <si>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</si>
  <si>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</si>
  <si>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</si>
  <si>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</si>
  <si>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</si>
  <si>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</si>
  <si>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Percentage Canceled</t>
  </si>
  <si>
    <t>Mean</t>
  </si>
  <si>
    <t>Median</t>
  </si>
  <si>
    <t>Minimum</t>
  </si>
  <si>
    <t>Maximum</t>
  </si>
  <si>
    <t>Variance</t>
  </si>
  <si>
    <t>Standard Deviation</t>
  </si>
  <si>
    <t>Successful Campaign Evaluation</t>
  </si>
  <si>
    <t>Average of backers_count</t>
  </si>
  <si>
    <t>Max of backers_count</t>
  </si>
  <si>
    <t>Min of backers_count</t>
  </si>
  <si>
    <t>Varp of backers_count</t>
  </si>
  <si>
    <t>StdDev of backers_count</t>
  </si>
  <si>
    <t>Unsuccessful Campaign Evaluation (Failed and Canceled)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</si>
</sst>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A0101"/>
      <name val="Arial"/>
      <family val="2"/>
    </font>
    <font>
      <b/>
      <sz val="11"/>
      <color rgb="FF0A010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3" fillId="0" borderId="0" xfId="2" applyNumberFormat="1" applyFont="1"/>
    <xf numFmtId="0" fontId="3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4" fillId="0" borderId="0" xfId="0" applyNumberFormat="1" applyFont="1"/>
    <xf numFmtId="14" fontId="0" fillId="0" borderId="0" xfId="0" applyNumberFormat="1"/>
    <xf numFmtId="14" fontId="5" fillId="0" borderId="0" xfId="0" applyNumberFormat="1" applyFont="1"/>
    <xf numFmtId="14" fontId="1" fillId="0" borderId="0" xfId="0" applyNumberFormat="1" applyFont="1" applyAlignment="1">
      <alignment horizontal="center"/>
    </xf>
    <xf numFmtId="9" fontId="0" fillId="0" borderId="0" xfId="2" applyFont="1"/>
    <xf numFmtId="0" fontId="6" fillId="0" borderId="0" xfId="0" applyFont="1"/>
    <xf numFmtId="0" fontId="7" fillId="0" borderId="0" xfId="0" applyFont="1"/>
    <xf numFmtId="2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8"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3300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3300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3300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numFmt numFmtId="2" formatCode="0.00"/>
    </dxf>
    <dxf>
      <numFmt numFmtId="2" formatCode="0.00"/>
    </dxf>
    <dxf>
      <numFmt numFmtId="2" formatCode="0.00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3300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8F71AF"/>
      <color rgb="FFFF6699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[ExcelHw.xlsx]Success Summary Table_Pivot!PivotTable1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Success Summary By Category/Sub-Category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9051035148944E-2"/>
          <c:y val="0.19187329316628943"/>
          <c:w val="0.89870496683527556"/>
          <c:h val="0.5912104306799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 Summary Table_Pivot'!$B$3:$B$4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Summary Table_Pivot'!$A$5:$A$14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Summary Table_Pivot'!$B$5:$B$14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9-4AEA-8437-A9E4FD806272}"/>
            </c:ext>
          </c:extLst>
        </c:ser>
        <c:ser>
          <c:idx val="1"/>
          <c:order val="1"/>
          <c:tx>
            <c:strRef>
              <c:f>'Success Summary Table_Pivot'!$C$3:$C$4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Summary Table_Pivot'!$A$5:$A$14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Summary Table_Pivot'!$C$5:$C$14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89-4AEA-8437-A9E4FD806272}"/>
            </c:ext>
          </c:extLst>
        </c:ser>
        <c:ser>
          <c:idx val="2"/>
          <c:order val="2"/>
          <c:tx>
            <c:strRef>
              <c:f>'Success Summary Table_Pivot'!$D$3:$D$4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Summary Table_Pivot'!$A$5:$A$14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Summary Table_Pivot'!$D$5:$D$14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89-4AEA-8437-A9E4FD806272}"/>
            </c:ext>
          </c:extLst>
        </c:ser>
        <c:ser>
          <c:idx val="3"/>
          <c:order val="3"/>
          <c:tx>
            <c:strRef>
              <c:f>'Success Summary Table_Pivot'!$E$3:$E$4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Summary Table_Pivot'!$A$5:$A$14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Summary Table_Pivot'!$E$5:$E$14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89-4AEA-8437-A9E4FD806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024623"/>
        <c:axId val="151937151"/>
      </c:barChart>
      <c:catAx>
        <c:axId val="267024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37151"/>
        <c:crosses val="autoZero"/>
        <c:auto val="1"/>
        <c:lblAlgn val="ctr"/>
        <c:lblOffset val="100"/>
        <c:noMultiLvlLbl val="0"/>
      </c:catAx>
      <c:valAx>
        <c:axId val="1519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 State by Date Created_Pivot!PivotTable1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cap="none" baseline="0"/>
              <a:t>State per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rgbClr val="0070C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State by Date Created_Pivot'!$B$5:$B$6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 State by Date Created_Pivot'!$A$7:$A$19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State by Date Created_Pivot'!$B$7:$B$19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1-4999-AC04-D37BDB49523E}"/>
            </c:ext>
          </c:extLst>
        </c:ser>
        <c:ser>
          <c:idx val="1"/>
          <c:order val="1"/>
          <c:tx>
            <c:strRef>
              <c:f>' State by Date Created_Pivot'!$C$5:$C$6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 State by Date Created_Pivot'!$A$7:$A$19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State by Date Created_Pivot'!$C$7:$C$19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D1-4999-AC04-D37BDB49523E}"/>
            </c:ext>
          </c:extLst>
        </c:ser>
        <c:ser>
          <c:idx val="2"/>
          <c:order val="2"/>
          <c:tx>
            <c:strRef>
              <c:f>' State by Date Created_Pivot'!$D$5:$D$6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 State by Date Created_Pivot'!$A$7:$A$19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State by Date Created_Pivot'!$D$7:$D$19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D1-4999-AC04-D37BDB49523E}"/>
            </c:ext>
          </c:extLst>
        </c:ser>
        <c:ser>
          <c:idx val="3"/>
          <c:order val="3"/>
          <c:tx>
            <c:strRef>
              <c:f>' State by Date Created_Pivot'!$E$5:$E$6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 State by Date Created_Pivot'!$A$7:$A$19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State by Date Created_Pivot'!$E$7:$E$19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D1-4999-AC04-D37BDB495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94111"/>
        <c:axId val="2057059487"/>
      </c:lineChart>
      <c:catAx>
        <c:axId val="121194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059487"/>
        <c:crosses val="autoZero"/>
        <c:auto val="1"/>
        <c:lblAlgn val="ctr"/>
        <c:lblOffset val="100"/>
        <c:noMultiLvlLbl val="0"/>
      </c:catAx>
      <c:valAx>
        <c:axId val="20570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941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</a:t>
            </a:r>
            <a:r>
              <a:rPr lang="en-US" baseline="0"/>
              <a:t> Goal (in $)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500819725665879E-2"/>
          <c:y val="1.9846502926971526E-2"/>
          <c:w val="0.91197917531502148"/>
          <c:h val="0.62011394917098772"/>
        </c:manualLayout>
      </c:layout>
      <c:lineChart>
        <c:grouping val="standard"/>
        <c:varyColors val="0"/>
        <c:ser>
          <c:idx val="0"/>
          <c:order val="0"/>
          <c:tx>
            <c:strRef>
              <c:f>'Goal Range Summary'!$F$1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Range Summary'!$A$2:$A$13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Range Summary'!$F$2:$F$13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2-422C-90F3-02DB92DFE4C6}"/>
            </c:ext>
          </c:extLst>
        </c:ser>
        <c:ser>
          <c:idx val="1"/>
          <c:order val="1"/>
          <c:tx>
            <c:strRef>
              <c:f>'Goal Range Summary'!$G$1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Range Summary'!$A$2:$A$13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Range Summary'!$G$2:$G$13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2-422C-90F3-02DB92DFE4C6}"/>
            </c:ext>
          </c:extLst>
        </c:ser>
        <c:ser>
          <c:idx val="2"/>
          <c:order val="2"/>
          <c:tx>
            <c:strRef>
              <c:f>'Goal Range Summary'!$H$1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Range Summary'!$A$2:$A$13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Range Summary'!$H$2:$H$13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2-422C-90F3-02DB92DFE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960016"/>
        <c:axId val="1384566304"/>
      </c:lineChart>
      <c:catAx>
        <c:axId val="14509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566304"/>
        <c:crosses val="autoZero"/>
        <c:auto val="1"/>
        <c:lblAlgn val="ctr"/>
        <c:lblOffset val="100"/>
        <c:noMultiLvlLbl val="0"/>
      </c:catAx>
      <c:valAx>
        <c:axId val="13845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6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287655</xdr:colOff>
      <xdr:row>1</xdr:row>
      <xdr:rowOff>7619</xdr:rowOff>
    </xdr:from>
    <xdr:to>
      <xdr:col>21</xdr:col>
      <xdr:colOff>365760</xdr:colOff>
      <xdr:row>26</xdr:row>
      <xdr:rowOff>140969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7FB38-EB87-4BA5-A1AF-81709D1B3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586739</xdr:colOff>
      <xdr:row>5</xdr:row>
      <xdr:rowOff>38100</xdr:rowOff>
    </xdr:from>
    <xdr:to>
      <xdr:col>19</xdr:col>
      <xdr:colOff>104774</xdr:colOff>
      <xdr:row>27</xdr:row>
      <xdr:rowOff>122872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0160BC-B6FF-4855-8E69-C1C63ED67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1642110</xdr:colOff>
      <xdr:row>15</xdr:row>
      <xdr:rowOff>131445</xdr:rowOff>
    </xdr:from>
    <xdr:to>
      <xdr:col>9</xdr:col>
      <xdr:colOff>121920</xdr:colOff>
      <xdr:row>34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A3336B-8DB9-4E88-8816-E81FB59C1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koranteng" refreshedDate="44101.932515162036" createdVersion="6" refreshedVersion="6" minRefreshableVersion="3" recordCount="4114" xr:uid="{E520E28A-B7C6-4842-8F14-0891B54C3FB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07978901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koranteng" refreshedDate="44103.663751273147" createdVersion="6" refreshedVersion="6" minRefreshableVersion="3" recordCount="4114" xr:uid="{7AA57AA9-CB38-4160-A78F-B96D5FCD083B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SG"/>
        <s v="SE"/>
        <s v="NZ"/>
        <s v="NO"/>
        <s v="NL"/>
        <s v="MX"/>
        <s v="LU"/>
        <s v="IT"/>
        <s v="IE"/>
        <s v="HK"/>
        <s v="GB"/>
        <s v="FR"/>
        <s v="ES"/>
        <s v="DK"/>
        <s v="DE"/>
        <s v="CH"/>
        <s v="CA"/>
        <s v="BE"/>
        <s v="AU"/>
        <s v="AT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5-01T19:06:51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5-11-16T23:08:04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5-30T05:08:08"/>
        <d v="2014-09-05T13:39:14"/>
        <d v="2014-11-28T15:20:26"/>
        <d v="2014-06-12T18:58:06"/>
        <d v="2014-08-23T02:22:17"/>
        <d v="2016-03-28T14:58:27"/>
        <d v="2014-10-20T19:40:07"/>
        <d v="2015-09-24T04:14:05"/>
        <d v="2015-07-11T22:17:17"/>
        <d v="2014-06-17T16:50:46"/>
        <d v="2014-03-21T13:10:45"/>
        <d v="2015-11-25T17:07:01"/>
        <d v="2016-05-06T23:15:16"/>
        <d v="2015-03-26T19:59:22"/>
        <d v="2014-10-20T17:52:52"/>
        <d v="2015-08-14T05:39:36"/>
        <d v="2013-05-15T19:32:37"/>
        <d v="2013-02-06T19:11:18"/>
        <d v="2013-12-04T21:53:33"/>
        <d v="2013-06-08T00:26:21"/>
        <d v="2016-06-18T20:23:40"/>
        <d v="2012-06-15T14:00:04"/>
        <d v="2011-08-31T04:30:25"/>
        <d v="2011-07-06T21:30:45"/>
        <d v="2012-03-29T06:30:57"/>
        <d v="2012-10-26T00:14:41"/>
        <d v="2011-02-13T18:09:44"/>
        <d v="2013-03-24T05:01:12"/>
        <d v="2011-10-28T16:35:58"/>
        <d v="2012-03-29T03:28:37"/>
        <d v="2013-11-05T02:00:56"/>
        <d v="2012-07-10T03:48:47"/>
        <d v="2011-09-09T19:41:01"/>
        <d v="2011-04-15T18:11:26"/>
        <d v="2011-08-24T03:00:37"/>
        <d v="2010-05-24T12:56:43"/>
        <d v="2014-05-27T15:48:51"/>
        <d v="2013-05-08T18:03:12"/>
        <d v="2011-06-12T07:08:19"/>
        <d v="2011-03-17T09:39:24"/>
        <d v="2012-06-05T20:35:37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4-02T16:55:10"/>
        <d v="2016-08-11T10:21:47"/>
        <d v="2014-09-22T18:46:04"/>
        <d v="2015-04-20T22:17:22"/>
        <d v="2015-05-11T14:08:57"/>
        <d v="2015-03-04T14:59:01"/>
        <d v="2016-09-15T05:28:13"/>
        <d v="2014-08-31T22:29:43"/>
        <d v="2016-06-20T20:06:01"/>
        <d v="2014-09-23T19:30:07"/>
        <d v="2016-05-01T19:23:04"/>
        <d v="2015-08-05T21:50:18"/>
        <d v="2014-05-29T09:09:57"/>
        <d v="2015-04-02T09:50:34"/>
        <d v="2015-07-01T06:10:41"/>
        <d v="2015-07-02T22:06:12"/>
        <d v="2015-02-18T04:45:32"/>
        <d v="2015-04-16T03:40:23"/>
        <d v="2014-10-26T21:26:18"/>
        <d v="2015-07-15T13:00:52"/>
        <d v="2016-11-19T00:23:18"/>
        <d v="2016-01-28T06:45:36"/>
        <d v="2014-11-25T04:07:50"/>
        <d v="2015-03-27T03:53:02"/>
        <d v="2014-08-24T01:51:40"/>
        <d v="2014-10-21T14:04:04"/>
        <d v="2015-04-21T13:08:15"/>
        <d v="2015-06-13T13:25:35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6-12-17T01:49:22"/>
        <d v="2015-06-05T22:15:35"/>
        <d v="2015-02-17T20:02:50"/>
        <d v="2015-07-31T23:28:03"/>
        <d v="2016-06-13T04:20:14"/>
        <d v="2015-02-12T09:28:43"/>
        <d v="2015-07-06T19:46:39"/>
        <d v="2015-03-07T01:08:46"/>
        <d v="2016-02-03T01:55:55"/>
        <d v="2016-12-08T00:17:12"/>
        <d v="2017-02-01T19:30:34"/>
        <d v="2015-06-27T05:37:37"/>
        <d v="2014-08-06T04:23:35"/>
        <d v="2016-07-05T16:34:37"/>
        <d v="2016-06-06T15:37:26"/>
        <d v="2014-09-17T19:00:32"/>
        <d v="2015-05-11T16:05:32"/>
        <d v="2014-09-05T09:12:02"/>
        <d v="2016-08-02T02:58:22"/>
        <d v="2014-08-16T02:00:03"/>
        <d v="2015-01-19T19:38:49"/>
        <d v="2015-09-08T22:16:04"/>
        <d v="2015-09-01T15:10:22"/>
        <d v="2016-07-16T00:06:23"/>
        <d v="2015-06-10T22:08:55"/>
        <d v="2015-09-02T01:33:12"/>
        <d v="2015-08-20T03:50:17"/>
        <d v="2016-02-16T21:08:40"/>
        <d v="2015-07-17T14:15:47"/>
        <d v="2015-01-05T15:22:29"/>
        <d v="2015-03-03T23:00:37"/>
        <d v="2015-03-16T15:04:49"/>
        <d v="2016-02-29T07:50:25"/>
        <d v="2015-07-10T15:27:10"/>
        <d v="2015-01-27T20:06:04"/>
        <d v="2015-01-27T18:28:38"/>
        <d v="2016-04-22T01:09:10"/>
        <d v="2016-03-09T23:04:14"/>
        <d v="2015-06-09T21:27:21"/>
        <d v="2015-05-05T18:39:11"/>
        <d v="2015-12-03T23:00:51"/>
        <d v="2016-08-30T21:52:52"/>
        <d v="2015-05-12T00:50:59"/>
        <d v="2015-06-09T21:48:17"/>
        <d v="2015-11-13T02:01:39"/>
        <d v="2016-01-08T13:51:09"/>
        <d v="2016-12-09T23:06:0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1-09-23T03:39:38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3-11-11T16:14:43"/>
        <d v="2013-02-25T00:55:51"/>
        <d v="2009-11-06T20:07:09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2-04-20T19:01:58"/>
        <d v="2013-03-22T13:51:18"/>
        <d v="2015-02-08T14:32:02"/>
        <d v="2011-12-16T13:14:29"/>
        <d v="2016-12-07T19:05:00"/>
        <d v="2012-12-18T18:25:39"/>
        <d v="2012-06-18T21:53:18"/>
        <d v="2011-08-02T21:20:31"/>
        <d v="2014-01-18T23:38:31"/>
        <d v="2015-10-15T06:01:0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2-03-22T21:49:20"/>
        <d v="2012-06-22T13:33:26"/>
        <d v="2010-07-20T18:38:04"/>
        <d v="2015-03-15T19:02:06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3-11-20T04:13:24"/>
        <d v="2012-07-09T17:49:38"/>
        <d v="2012-06-19T21:03:31"/>
        <d v="2013-09-12T01:31:05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5-08-22T17:26:21"/>
        <d v="2015-08-12T15:07:02"/>
        <d v="2013-10-29T20:01:42"/>
        <d v="2013-08-14T17:56:20"/>
        <d v="2013-07-01T08:41:53"/>
        <d v="2015-10-19T06:15:58"/>
        <d v="2014-10-07T18:16:58"/>
        <d v="2016-02-23T23:39:13"/>
        <d v="2015-01-20T21:19:43"/>
        <d v="2011-12-17T21:46:01"/>
        <d v="2015-05-06T08:02:55"/>
        <d v="2015-02-02T02:00:20"/>
        <d v="2014-04-24T18:11:3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1-09-14T15:22:07"/>
        <d v="2014-04-30T13:01:15"/>
        <d v="2011-06-11T03:02:21"/>
        <d v="2011-07-26T17:02:33"/>
        <d v="2014-06-11T02:52:54"/>
        <d v="2012-08-08T22:37:44"/>
        <d v="2012-08-14T16:18:54"/>
        <d v="2012-05-12T04:01:23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6-12-10T01:18:20"/>
        <d v="2011-12-05T11:33:36"/>
        <d v="2012-07-23T23:14:45"/>
        <d v="2015-12-28T23:34:59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2-02-10T23:36:27"/>
        <d v="2015-11-10T02:21:26"/>
        <d v="2013-07-11T13:15:20"/>
        <d v="2012-09-04T23:00:57"/>
        <d v="2012-03-27T00:35:01"/>
        <d v="2016-01-31T04:13:59"/>
        <d v="2013-03-07T07:16:22"/>
        <d v="2016-10-06T17:48:47"/>
        <d v="2016-07-01T15:41:45"/>
        <d v="2015-11-19T11:46:41"/>
        <d v="2017-01-03T14:46:01"/>
        <d v="2015-08-07T14:47:04"/>
        <d v="2012-11-05T09:23:41"/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5-01-05T19:36:46"/>
        <d v="2015-09-29T01:07:14"/>
        <d v="2016-03-04T17:41:56"/>
        <d v="2016-06-04T15:46:00"/>
        <d v="2015-09-02T16:01:55"/>
        <d v="2015-06-18T06:37:04"/>
        <d v="2014-10-15T17:16:31"/>
        <d v="2014-09-19T16:26:12"/>
        <d v="2015-12-07T20:38:37"/>
        <d v="2015-02-22T21:11:45"/>
        <d v="2015-11-13T06:47:40"/>
        <d v="2015-09-21T15:48:33"/>
        <d v="2016-06-14T16:25:33"/>
        <d v="2014-12-02T20:13:14"/>
        <d v="2016-01-19T19:09:29"/>
        <d v="2015-07-07T19:35:23"/>
        <d v="2015-10-05T17:11:28"/>
        <d v="2014-11-20T01:12:11"/>
        <d v="2015-01-27T11:19:12"/>
        <d v="2016-03-21T14:08:22"/>
        <d v="2014-11-25T20:27:03"/>
        <d v="2016-08-23T21:47:47"/>
        <d v="2015-07-03T00:18:24"/>
        <d v="2015-02-20T17:45:19"/>
        <d v="2015-02-17T22:31:27"/>
        <d v="2015-02-14T17:11:56"/>
        <d v="2015-01-16T20:30:07"/>
        <d v="2015-06-23T14:44:59"/>
        <d v="2015-06-22T13:02:10"/>
        <d v="2014-11-03T05:34:20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5-05-19T19:03:35"/>
        <d v="2014-07-15T15:20:23"/>
        <d v="2014-07-29T00:50:56"/>
        <d v="2015-07-09T08:35:08"/>
        <d v="2015-10-23T19:48:56"/>
        <d v="2015-05-16T22:06:20"/>
        <d v="2015-03-23T19:56:26"/>
        <d v="2015-08-31T11:55:20"/>
        <d v="2016-05-25T01:29:00"/>
        <d v="2015-11-09T19:26:43"/>
        <d v="2014-09-26T15:36:30"/>
        <d v="2016-06-07T23:42:17"/>
        <d v="2016-06-11T18:35:38"/>
        <d v="2015-04-14T23:44:01"/>
        <d v="2015-07-13T13:25:39"/>
        <d v="2014-06-13T16:37:37"/>
        <d v="2015-08-07T14:52:01"/>
        <d v="2016-05-17T07:11:02"/>
        <d v="2015-01-27T22:17:09"/>
        <d v="2015-03-13T02:12:42"/>
        <d v="2014-08-14T13:59:55"/>
        <d v="2015-07-14T13:40:48"/>
        <d v="2015-04-06T15:24:35"/>
        <d v="2014-09-16T15:58:59"/>
        <d v="2016-07-13T00:37:54"/>
        <d v="2014-07-12T20:27:47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3-14T15:59:35"/>
        <d v="2016-11-14T17:04:21"/>
        <d v="2014-07-18T19:58:18"/>
        <d v="2015-03-27T19:57:02"/>
        <d v="2014-12-11T16:37:32"/>
        <d v="2014-12-01T05:16:04"/>
        <d v="2014-07-18T20:10:17"/>
        <d v="2014-06-13T02:47:07"/>
        <d v="2014-12-02T22:20:04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9-15T02:30:53"/>
        <d v="2016-11-01T16:01:37"/>
        <d v="2016-07-28T15:14:01"/>
        <d v="2015-06-03T00:40:46"/>
        <d v="2015-03-31T19:23:47"/>
        <d v="2017-01-02T15:55:59"/>
        <d v="2014-10-01T12:30:20"/>
        <d v="2014-08-15T22:20:45"/>
        <d v="2013-10-16T11:39:08"/>
        <d v="2016-10-25T17:26:27"/>
        <d v="2016-12-07T22:49:09"/>
        <d v="2014-11-05T00:59:19"/>
        <d v="2016-01-15T16:20:3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07-11T20:19:26"/>
        <d v="2016-12-29T22:35:30"/>
        <d v="2013-01-25T21:04:32"/>
        <d v="2011-06-19T15:07:55"/>
        <d v="2015-01-15T14:09:51"/>
        <d v="2012-12-06T17:58:41"/>
        <d v="2013-04-19T14:31:17"/>
        <d v="2011-02-16T18:24:19"/>
        <d v="2012-11-22T01:18:34"/>
        <d v="2010-09-08T20:04:28"/>
        <d v="2016-10-27T18:20:13"/>
        <d v="2014-01-03T18:02:06"/>
        <d v="2015-08-11T04:09:21"/>
        <d v="2014-09-19T13:01:24"/>
        <d v="2015-04-21T03:26:50"/>
        <d v="2013-11-16T04:58:10"/>
        <d v="2013-11-26T23:54:54"/>
        <d v="2013-01-15T23:59:29"/>
        <d v="2015-12-11T19:46:42"/>
        <d v="2009-09-12T01:21:59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6-11-21T06:11:20"/>
        <d v="2014-09-23T16:25:52"/>
        <d v="2016-07-27T04:56:36"/>
        <d v="2015-06-10T19:09:36"/>
        <d v="2015-03-15T19:00:33"/>
        <d v="2015-02-16T03:34:24"/>
        <d v="2016-03-23T19:51:57"/>
        <d v="2016-10-13T19:19:55"/>
        <d v="2015-01-17T19:58:29"/>
        <d v="2016-11-28T05:05:46"/>
        <d v="2016-06-24T03:00:17"/>
        <d v="2015-05-04T19:41:08"/>
        <d v="2013-10-23T11:35:13"/>
        <d v="2016-08-17T23:10:04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10-30T13:28:15"/>
        <d v="2011-01-24T19:48:47"/>
        <d v="2012-10-02T04:00:40"/>
        <d v="2013-04-04T14:00:34"/>
        <d v="2015-09-01T17:22:11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3-02-05T23:15:45"/>
        <d v="2014-03-13T04:03:29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08-10T18:00:48"/>
        <d v="2016-05-01T18:45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6-09-24T00:24:06"/>
        <d v="2016-09-06T15:15:32"/>
        <d v="2016-02-22T06:06:14"/>
        <d v="2014-07-16T20:20:34"/>
        <d v="2015-04-17T17:01:00"/>
        <d v="2014-08-05T20:46:38"/>
        <d v="2015-09-10T00:21:33"/>
        <d v="2016-02-24T17:59:16"/>
        <d v="2016-04-29T16:43:05"/>
        <d v="2016-05-16T10:00:28"/>
        <d v="2014-10-16T21:42:02"/>
        <d v="2014-07-10T22:43:42"/>
        <d v="2016-09-02T18:04:46"/>
        <d v="2015-02-26T02:46:48"/>
        <d v="2016-08-29T22:24:55"/>
        <d v="2014-08-04T18:49:24"/>
        <d v="2016-03-08T22:11:59"/>
        <d v="2016-10-09T23:09:28"/>
        <d v="2014-10-09T06:18:50"/>
        <d v="2014-11-04T22:34:40"/>
        <d v="2014-06-27T20:47:40"/>
        <d v="2014-10-29T02:28:17"/>
        <d v="2017-01-14T01:26:00"/>
        <d v="2015-11-17T16:25:14"/>
        <d v="2016-01-19T17:00:27"/>
        <d v="2015-09-29T14:59:43"/>
        <d v="2014-12-04T00:57:52"/>
        <d v="2016-11-02T14:00:23"/>
        <d v="2016-05-20T14:30:46"/>
        <d v="2016-07-10T19:54:22"/>
        <d v="2014-11-03T21:33:15"/>
        <d v="2016-12-10T10:34:12"/>
        <d v="2015-12-01T20:00:56"/>
        <d v="2014-11-12T00:03:35"/>
        <d v="2016-02-22T02:34:16"/>
        <d v="2015-10-12T16:12:15"/>
        <d v="2016-06-14T11:48:53"/>
        <d v="2015-01-05T23:22:29"/>
        <d v="2015-09-24T06:02:51"/>
        <d v="2015-04-17T15:31:17"/>
        <d v="2015-02-14T20:00:37"/>
        <d v="2014-09-23T00:49:07"/>
        <d v="2016-08-29T11:35:49"/>
        <d v="2015-11-16T18:20:10"/>
        <d v="2016-05-24T16:00:25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2-12-07T00:37:18"/>
        <d v="2011-09-09T17:07:13"/>
        <d v="2013-07-31T12:53:40"/>
        <d v="2014-09-03T12:25:54"/>
        <d v="2014-01-21T19:01:17"/>
        <d v="2014-03-14T18:18:15"/>
        <d v="2016-06-17T18:32:18"/>
        <d v="2013-10-30T01:05:25"/>
        <d v="2016-04-19T05:19:50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6-02-29T16:41:35"/>
        <d v="2012-04-10T20:20:08"/>
        <d v="2014-03-24T19:01:04"/>
        <d v="2011-09-13T20:56:40"/>
        <d v="2016-02-12T22:25:16"/>
        <d v="2014-03-20T12:34:08"/>
        <d v="2015-03-31T16:00:51"/>
        <d v="2016-06-14T07:51:34"/>
        <d v="2014-10-14T20:30:00"/>
        <d v="2016-05-06T06:21:33"/>
        <d v="2014-09-26T23:55:00"/>
        <d v="2016-03-24T19:40:21"/>
        <d v="2017-01-01T21:45:31"/>
        <d v="2014-12-02T08:20:26"/>
        <d v="2015-01-18T00:08:47"/>
        <d v="2015-11-17T04:38:46"/>
        <d v="2015-03-30T04:22:00"/>
        <d v="2014-08-03T17:56:32"/>
        <d v="2014-03-25T22:52:5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4-10-26T19:18:47"/>
        <d v="2014-07-21T16:22:32"/>
        <d v="2015-06-29T04:27:37"/>
        <d v="2016-04-08T20:12:07"/>
        <d v="2015-06-15T17:28:59"/>
        <d v="2014-07-17T21:44:12"/>
        <d v="2014-05-22T19:21:54"/>
        <d v="2015-01-30T08:08:41"/>
        <d v="2016-12-24T19:51:28"/>
        <d v="2016-10-13T20:40:23"/>
        <d v="2015-05-06T20:45:49"/>
        <d v="2015-04-15T21:28:43"/>
        <d v="2016-06-08T23:29:55"/>
        <d v="2014-08-01T15:58:45"/>
        <d v="2016-02-19T14:29:20"/>
        <d v="2016-02-09T18:37:33"/>
        <d v="2016-05-13T15:57:14"/>
        <d v="2015-11-25T14:51:26"/>
        <d v="2015-03-26T11:27:36"/>
        <d v="2015-05-01T14:45:27"/>
        <d v="2015-10-20T17:57:13"/>
        <d v="2016-02-23T17:01:04"/>
        <d v="2017-01-26T20:18:25"/>
        <d v="2015-11-10T22:48:15"/>
        <d v="2015-04-10T20:10:05"/>
        <d v="2014-04-30T22:09:16"/>
        <d v="2015-08-31T14:47:37"/>
        <d v="2016-06-14T19:25:40"/>
        <d v="2015-10-01T15:53:20"/>
        <d v="2016-09-20T11:05:13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4-12-12T01:02:52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5-06-17T19:35:39"/>
        <d v="2016-06-21T12:38:03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3-06-05T00:56:00"/>
        <d v="2013-01-30T23:05:37"/>
        <d v="2011-05-26T13:42:03"/>
        <d v="2011-05-05T19:33:10"/>
        <d v="2012-07-05T21:37:00"/>
        <d v="2013-07-09T22:25:31"/>
        <d v="2016-01-27T20:15:27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7-01-12T05:16:10"/>
        <d v="2015-05-06T11:47:56"/>
        <d v="2015-05-17T18:18:26"/>
        <d v="2016-11-29T05:08:45"/>
        <d v="2013-04-06T19:12:16"/>
        <d v="2015-06-05T17:38:42"/>
        <d v="2015-06-29T15:31:29"/>
        <d v="2015-05-02T22:06:35"/>
        <d v="2016-09-21T14:45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3-05-05T23:54:34"/>
        <d v="2013-06-26T01:30:35"/>
        <d v="2014-10-29T16:20:01"/>
        <d v="2014-07-18T12:52:58"/>
        <d v="2014-11-02T03:12:15"/>
        <d v="2014-11-04T01:31:39"/>
        <d v="2016-12-04T06:04:27"/>
        <d v="2015-07-07T16:13:11"/>
        <d v="2015-10-22T22:13:39"/>
        <d v="2015-08-16T03:36:14"/>
        <d v="2016-09-09T10:56:59"/>
        <d v="2016-06-03T16:01:26"/>
        <d v="2016-11-02T17:13:22"/>
        <d v="2015-03-30T03:09:19"/>
        <d v="2015-03-11T01:27:22"/>
        <d v="2014-11-18T19:31:28"/>
        <d v="2015-10-27T05:03:36"/>
        <d v="2015-06-20T18:43:48"/>
        <d v="2014-06-06T12:45:39"/>
        <d v="2016-04-25T15:29:18"/>
        <d v="2016-06-08T17:32:14"/>
        <d v="2015-03-23T19:28:25"/>
        <d v="2016-01-21T04:06:37"/>
        <d v="2014-10-19T23:00:59"/>
        <d v="2014-06-28T16:52:43"/>
        <d v="2014-07-12T16:08:40"/>
        <d v="2015-10-12T21:30:44"/>
        <d v="2014-07-11T16:56:00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8-15T20:35:36"/>
        <d v="2016-06-27T04:37:55"/>
        <d v="2012-05-24T04:49:23"/>
        <d v="2015-05-06T19:06:13"/>
        <d v="2015-01-28T04:02:41"/>
        <d v="2016-07-03T22:01:11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0-03-17T10:48:29"/>
        <d v="2014-05-27T14:44:41"/>
        <d v="2015-10-19T14:00:04"/>
        <d v="2017-01-06T16:25:39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4-12-08T18:46:10"/>
        <d v="2016-12-01T22:03:39"/>
        <d v="2014-10-27T00:10:16"/>
        <d v="2014-12-01T17:05:38"/>
        <d v="2014-10-23T12:13:54"/>
        <d v="2015-02-18T01:13:44"/>
        <d v="2015-01-27T21:13:54"/>
        <d v="2017-02-16T10:14:42"/>
        <d v="2015-10-09T21:10:20"/>
        <d v="2015-10-04T03:15:59"/>
        <d v="2015-04-27T19:47:19"/>
        <d v="2014-09-10T16:31:48"/>
        <d v="2015-08-03T06:47:27"/>
        <d v="2015-08-25T14:43:52"/>
        <d v="2014-08-20T15:40:33"/>
        <d v="2015-04-14T01:16:39"/>
        <d v="2014-10-24T00:29:53"/>
        <d v="2013-10-08T01:00:03"/>
        <d v="2009-09-23T13:35:16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8-30T18:57:33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6-03-16T17:06:22"/>
        <d v="2014-05-21T01:12:08"/>
        <d v="2016-08-21T08:29:57"/>
        <d v="2015-05-27T16:00:58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4-01-23T20:31:11"/>
        <d v="2011-06-29T01:39:05"/>
        <d v="2014-06-12T18:11:07"/>
        <d v="2017-02-08T02:54:44"/>
        <d v="2017-02-13T05:07:40"/>
        <d v="2017-02-17T19:34:01"/>
        <d v="2017-02-22T06:00:23"/>
        <d v="2017-03-08T01:07:25"/>
        <d v="2017-03-10T12:49:54"/>
        <d v="2017-02-14T22:37:10"/>
        <d v="2017-03-07T10:20:42"/>
        <d v="2017-03-01T16:50:08"/>
        <d v="2017-02-22T03:37:47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6-02-27T17:18:15"/>
        <d v="2016-03-22T20:48:26"/>
        <d v="2014-07-21T13:31:54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2-06T21:02:50"/>
        <d v="2016-08-04T22:12:55"/>
        <d v="2016-11-16T06:13:58"/>
        <d v="2016-10-25T04:14:27"/>
        <d v="2016-03-25T20:05:04"/>
        <d v="2015-02-17T18:45:23"/>
        <d v="2015-09-05T18:56:01"/>
        <d v="2016-07-20T04:01:09"/>
        <d v="2016-12-29T19:51:23"/>
        <d v="2016-05-15T22:56:32"/>
        <d v="2015-03-05T19:53:49"/>
        <d v="2016-02-05T16:08:33"/>
        <d v="2016-02-10T23:34:05"/>
        <d v="2016-09-23T20:50:40"/>
        <d v="2014-07-14T23:31:52"/>
        <d v="2014-07-04T15:48:04"/>
        <d v="2014-07-29T13:27:24"/>
        <d v="2014-12-14T19:39:19"/>
        <d v="2014-09-09T18:43:14"/>
        <d v="2014-12-05T18:14:58"/>
        <d v="2014-10-18T05:14:52"/>
        <d v="2014-09-09T23:26:00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5-03-05T15:43:57"/>
        <d v="2014-11-13T06:00:03"/>
        <d v="2015-01-06T16:11:18"/>
        <d v="2015-07-04T00:44:42"/>
        <d v="2015-01-07T13:13:42"/>
        <d v="2016-11-15T13:39:49"/>
        <d v="2015-12-06T07:50:33"/>
        <d v="2015-01-14T01:43:02"/>
        <d v="2015-10-05T16:16:44"/>
        <d v="2014-08-29T01:38:33"/>
        <d v="2017-01-07T16:20:30"/>
        <d v="2014-08-09T21:50:26"/>
        <d v="2014-08-25T10:24:30"/>
        <d v="2015-06-17T21:45:37"/>
        <d v="2016-12-01T15:53:27"/>
        <d v="2015-03-04T05:37:30"/>
        <d v="2014-06-30T18:03:16"/>
        <d v="2015-03-02T02:01:30"/>
        <d v="2012-01-18T07:39:27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7-01-20T11:49:34"/>
        <d v="2014-05-13T19:08:05"/>
        <d v="2014-04-04T17:11:40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6-06-08T23:15:33"/>
        <d v="2016-06-07T21:35:08"/>
        <d v="2015-01-31T00:42:05"/>
        <d v="2015-02-08T03:39:49"/>
        <d v="2012-06-07T22:46:52"/>
        <d v="2012-03-09T22:45:08"/>
        <d v="2012-10-23T04:45:35"/>
        <d v="2012-07-09T02:15:10"/>
        <d v="2014-10-13T21:45:38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5-05T05:26:00"/>
        <d v="2014-10-17T04:11:13"/>
        <d v="2014-08-13T01:10:22"/>
        <d v="2016-10-13T17:12:55"/>
        <d v="2014-07-08T18:57:31"/>
        <d v="2015-04-19T21:00:49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4-02-19T03:36:01"/>
        <d v="2009-10-16T22:02:00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2-08-27T04:40:17"/>
        <d v="2014-04-13T18:43:56"/>
        <d v="2011-12-21T02:08:30"/>
        <d v="2014-07-15T12:58:18"/>
        <d v="2014-04-01T15:55:29"/>
        <d v="2016-11-02T14:05:15"/>
        <d v="2013-02-19T04:38:21"/>
        <d v="2013-10-14T12:01:01"/>
        <d v="2012-10-19T00:17:24"/>
        <d v="2016-06-28T17:21:04"/>
        <d v="2013-02-08T18:07:31"/>
        <d v="2015-11-03T05:12:20"/>
        <d v="2012-05-10T05:24:52"/>
        <d v="2015-10-13T11:02:26"/>
        <d v="2016-08-11T00:16:58"/>
        <d v="2014-10-01T18:58:01"/>
        <d v="2015-07-21T18:19:02"/>
        <d v="2016-11-11T16:20:08"/>
        <d v="2016-01-29T04:42:12"/>
        <d v="2015-06-12T21:26:26"/>
        <d v="2015-01-19T03:26:31"/>
        <d v="2016-10-08T00:09:02"/>
        <d v="2014-06-10T19:40:11"/>
        <d v="2014-07-27T22:20:12"/>
        <d v="2014-06-17T02:50:38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07-19T23:54:51"/>
        <d v="2015-01-06T19:44:01"/>
        <d v="2016-05-09T23:03:34"/>
        <d v="2013-02-19T05:08:59"/>
        <d v="2011-08-10T21:02:43"/>
        <d v="2013-02-07T21:08:19"/>
        <d v="2012-02-22T01:22:35"/>
        <d v="2016-08-23T17:00:21"/>
        <d v="2014-04-08T02:20:24"/>
        <d v="2014-08-10T01:41:37"/>
        <d v="2016-05-12T13:39:32"/>
        <d v="2015-05-12T10:05:53"/>
        <d v="2012-07-09T23:12:24"/>
        <d v="2014-03-06T17:39:45"/>
        <d v="2015-02-13T19:31:59"/>
        <d v="2010-02-06T22:03:26"/>
        <d v="2014-07-28T00:31:21"/>
        <d v="2016-11-15T13:34:34"/>
        <d v="2014-03-27T01:58:38"/>
        <d v="2015-03-13T03:07:13"/>
        <d v="2015-11-03T15:00:07"/>
        <d v="2014-04-09T20:45:19"/>
        <d v="2013-10-31T05:02:3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3-04-23T15:38:11"/>
        <d v="2015-04-21T01:42:58"/>
        <d v="2013-11-26T00:32:17"/>
        <d v="2016-01-06T02:00:53"/>
        <d v="2015-10-26T14:49:11"/>
        <d v="2014-11-03T16:10:43"/>
        <d v="2013-03-18T18:15:42"/>
        <d v="2015-12-23T14:27:34"/>
        <d v="2014-05-24T15:25:50"/>
        <d v="2016-12-01T18:20:54"/>
        <d v="2013-04-25T08:45:23"/>
        <d v="2014-07-24T18:31:23"/>
        <d v="2016-09-20T20:11:55"/>
        <d v="2015-12-02T23:19:51"/>
        <d v="2016-08-18T06:41:24"/>
        <d v="2016-04-07T13:57:12"/>
        <d v="2015-03-24T16:01:58"/>
        <d v="2016-04-06T19:49:42"/>
        <d v="2013-06-25T16:21:28"/>
        <d v="2015-04-09T01:01:16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0-01-20T10:11:47"/>
        <d v="2010-10-13T00:40:35"/>
        <d v="2015-07-06T00:33:53"/>
        <d v="2014-11-08T23:21:27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6-10-04T18:00:08"/>
        <d v="2012-12-12T20:00:24"/>
        <d v="2014-10-15T05:39:19"/>
        <d v="2010-06-03T21:16:52"/>
        <d v="2013-08-13T13:07:20"/>
        <d v="2013-10-28T05:41:54"/>
        <d v="2016-01-28T16:18:30"/>
        <d v="2014-10-15T07:05:48"/>
        <d v="2010-06-26T00:35:56"/>
        <d v="2016-05-30T20:20:14"/>
        <d v="2014-02-13T19:58:29"/>
        <d v="2014-12-01T21:51:58"/>
        <d v="2014-01-08T15:10:27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7-01-10T08:46:17"/>
        <d v="2016-01-11T16:34:01"/>
        <d v="2016-08-01T14:45:43"/>
        <d v="2015-03-05T05:01:06"/>
        <d v="2016-02-17T15:00:04"/>
        <d v="2016-10-21T09:44:32"/>
        <d v="2016-02-25T18:11:30"/>
        <d v="2015-07-12T18:31:40"/>
        <d v="2016-11-01T11:41:42"/>
        <d v="2015-01-29T14:00:59"/>
        <d v="2015-10-15T12:20:00"/>
        <d v="2012-10-02T20:22:48"/>
        <d v="2013-02-07T07:28:39"/>
        <d v="2012-05-02T19:43:09"/>
        <d v="2012-03-29T06:10:24"/>
        <d v="2013-10-17T04:39:33"/>
        <d v="2012-02-07T21:10:26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6-10-01T16:01:15"/>
        <d v="2016-01-12T19:10:22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3-10-25T23:00:14"/>
        <d v="2016-03-23T19:49:04"/>
        <d v="2013-10-22T13:48:53"/>
        <d v="2017-03-06T18:01:30"/>
        <d v="2016-10-04T19:39:06"/>
        <d v="2014-01-21T17:00:17"/>
        <d v="2015-07-15T15:59:25"/>
        <d v="2013-03-03T16:52:45"/>
        <d v="2016-11-03T00:07:53"/>
        <d v="2014-07-26T08:17:57"/>
        <d v="2015-10-19T15:09:07"/>
        <d v="2017-01-17T15:32:48"/>
        <d v="2016-04-07T22:50:51"/>
        <d v="2015-05-12T18:01:27"/>
        <d v="2014-02-25T00:24:10"/>
        <d v="2014-10-14T14:02:38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4-01-24T12:00:57"/>
        <d v="2013-12-06T15:38:09"/>
        <d v="2012-01-28T16:17:03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10T21:29:29"/>
        <d v="2017-03-13T18:07:27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5-02-25T00:02:36"/>
        <d v="2016-09-02T19:10:31"/>
        <d v="2016-07-26T14:34:36"/>
        <d v="2015-12-22T22:22:18"/>
        <d v="2015-04-07T15:12:32"/>
        <d v="2015-04-09T16:13:42"/>
        <d v="2014-11-11T17:21:00"/>
        <d v="2015-06-04T15:35:24"/>
        <d v="2014-11-11T16:31:10"/>
        <d v="2015-11-14T00:16:40"/>
        <d v="2015-09-01T22:25:56"/>
        <d v="2016-02-25T23:16:56"/>
        <d v="2015-02-28T17:19:25"/>
        <d v="2016-01-11T19:30:11"/>
        <d v="2014-11-18T04:32:21"/>
        <d v="2015-05-26T18:39:56"/>
        <d v="2015-01-13T20:14:20"/>
        <d v="2016-08-10T20:03:57"/>
        <d v="2015-11-10T22:12:46"/>
        <d v="2015-07-28T00:18:50"/>
        <d v="2015-08-21T00:23:36"/>
        <d v="2015-09-01T19:02:22"/>
        <d v="2015-03-11T22:27:28"/>
        <d v="2015-07-10T04:30:03"/>
        <d v="2014-10-15T01:37:23"/>
        <d v="2015-07-06T16:50:32"/>
        <d v="2016-06-07T15:02:20"/>
        <d v="2014-12-16T20:29:19"/>
        <d v="2015-03-01T19:04:04"/>
        <d v="2015-09-29T02:53:43"/>
        <d v="2015-07-09T15:33:37"/>
        <d v="2016-12-13T02:54:47"/>
        <d v="2014-12-03T21:14:16"/>
        <d v="2015-06-02T21:59:44"/>
        <d v="2016-01-05T19:44:56"/>
        <d v="2015-04-13T16:18:51"/>
        <d v="2015-12-04T00:56:47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1-27T23:09:48"/>
        <d v="2015-10-08T21:57:42"/>
        <d v="2015-09-18T19:38:49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4-11-28T21:02:41"/>
        <d v="2014-08-03T09:21:17"/>
        <d v="2015-01-23T20:09:13"/>
        <d v="2014-10-30T15:40:52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2-03-05T18:33:23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1-10-13T20:58:04"/>
        <d v="2015-05-31T03:20:51"/>
        <d v="2016-03-11T15:36:29"/>
        <d v="2014-07-22T23:32:28"/>
        <d v="2015-03-24T21:05:38"/>
        <d v="2015-08-18T02:31:52"/>
        <d v="2017-01-09T21:40:35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30T16:12:33"/>
        <d v="2015-02-07T16:13:46"/>
        <d v="2016-01-13T21:45:24"/>
        <d v="2014-09-05T19:13:41"/>
        <d v="2015-03-26T20:17:06"/>
        <d v="2014-07-08T23:13:48"/>
        <d v="2017-01-25T05:51:40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4-12-09T03:26:10"/>
        <d v="2012-08-22T19:38:14"/>
        <d v="2014-04-01T17:00:12"/>
        <d v="2015-07-26T23:52:09"/>
        <d v="2014-09-20T20:59:11"/>
        <d v="2015-10-02T19:01:01"/>
        <d v="2015-09-26T21:13:24"/>
        <d v="2015-04-21T17:56:28"/>
        <d v="2016-11-18T06:09:26"/>
        <d v="2012-08-23T10:07:02"/>
        <d v="2015-05-04T15:04:29"/>
        <d v="2015-10-27T19:54:21"/>
        <d v="2014-11-10T23:11:07"/>
        <d v="2015-08-02T04:03:47"/>
        <d v="2016-05-04T01:28:59"/>
        <d v="2014-01-28T19:45:32"/>
        <d v="2016-08-30T15:45:21"/>
        <d v="2016-09-23T14:45:14"/>
        <d v="2016-09-26T13:11:15"/>
        <d v="2014-12-16T21:54:55"/>
        <d v="2015-04-09T03:51:14"/>
        <d v="2014-08-29T19:51:03"/>
        <d v="2016-11-15T13:58:35"/>
        <d v="2017-02-08T19:00:35"/>
        <d v="2015-08-10T07:31:09"/>
        <d v="2016-02-08T17:09:20"/>
        <d v="2015-12-03T23:55:41"/>
        <d v="2016-11-21T14:59:03"/>
        <d v="2015-11-19T19:20:09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11-05T00:36:37"/>
        <d v="2015-03-20T21:29:34"/>
        <d v="2015-08-19T18:20:39"/>
        <d v="2016-01-11T22:13:36"/>
        <d v="2015-11-11T00:51:36"/>
        <d v="2014-11-19T17:58:36"/>
        <d v="2015-12-06T21:13:10"/>
        <d v="2014-09-30T12:59:59"/>
        <d v="2016-06-08T15:11:10"/>
        <d v="2014-10-11T20:34:49"/>
        <d v="2014-06-03T00:42:23"/>
        <d v="2015-01-29T00:01:34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7-03-06T19:14:37"/>
        <d v="2017-02-21T20:41:54"/>
        <d v="2017-02-07T21:59:18"/>
        <d v="2014-09-17T07:04:43"/>
        <d v="2013-04-27T18:47:23"/>
        <d v="2016-08-30T03:35:41"/>
        <d v="2014-07-08T05:30:28"/>
        <d v="2013-06-07T01:29:20"/>
        <d v="2015-11-14T15:41:24"/>
        <d v="2016-09-16T15:43:16"/>
        <d v="2016-01-18T09:33:48"/>
        <d v="2014-10-22T21:57:29"/>
        <d v="2016-04-05T14:19:05"/>
        <d v="2016-02-18T00:44:54"/>
        <d v="2016-10-12T11:10:53"/>
        <d v="2016-11-30T20:34:13"/>
        <d v="2014-11-01T20:08:08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12-03T22:01:27"/>
        <d v="2016-09-07T03:26:44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3-12-12T21:36:41"/>
        <d v="2016-07-22T15:45:32"/>
        <d v="2012-12-04T01:31:33"/>
        <d v="2012-01-19T00:53:15"/>
        <d v="2013-04-09T13:54:44"/>
        <d v="2012-05-01T07:00:31"/>
        <d v="2012-10-12T13:53:48"/>
        <d v="2011-07-12T16:01:58"/>
        <d v="2012-02-28T14:45:23"/>
        <d v="2014-02-16T16:55:30"/>
        <d v="2012-12-14T12:45:40"/>
        <d v="2013-09-20T20:51:34"/>
        <d v="2013-02-06T03:02:08"/>
        <d v="2011-11-16T00:19:14"/>
        <d v="2015-05-12T07:07:56"/>
        <d v="2015-06-17T16:03:24"/>
        <d v="2014-07-26T23:28:26"/>
        <d v="2015-10-23T14:03:4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4-08-26T21:16:4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5-05T22:57:33"/>
        <d v="2016-07-02T14:00:08"/>
        <d v="2014-09-30T15:37:03"/>
        <d v="2014-12-31T16:53:34"/>
        <d v="2014-07-25T19:25:12"/>
        <d v="2014-12-09T18:33:38"/>
        <d v="2015-01-30T23:02:35"/>
        <d v="2015-03-14T03:06:20"/>
        <d v="2015-05-08T21:56:38"/>
        <d v="2015-04-24T03:21:00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4-09-12T15:10:36"/>
        <d v="2016-07-25T06:41:21"/>
        <d v="2016-09-14T07:22:31"/>
        <d v="2015-11-29T00:29:22"/>
        <d v="2015-12-03T13:47:00"/>
        <d v="2017-01-05T20:05:30"/>
        <d v="2016-09-09T18:25:10"/>
        <d v="2016-01-21T20:07:47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5-04-04T05:11:23"/>
        <d v="2015-12-22T05:05:19"/>
        <d v="2014-10-27T13:40:40"/>
        <d v="2014-12-23T19:58:39"/>
        <d v="2015-01-20T16:52:10"/>
        <d v="2015-05-22T20:04:09"/>
        <d v="2014-10-08T02:58:00"/>
        <d v="2014-05-26T17:27:18"/>
        <d v="2014-05-19T13:09:12"/>
        <d v="2014-07-21T20:24:03"/>
        <d v="2014-04-29T20:00:20"/>
        <d v="2015-06-15T20:18:53"/>
        <d v="2016-10-17T14:51:09"/>
        <d v="2016-07-13T22:53:29"/>
        <d v="2012-09-06T23:51:1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5-04-28T16:04:54"/>
        <d v="2014-08-11T18:16:53"/>
        <d v="2015-01-23T19:59:14"/>
        <d v="2014-11-10T22:59:50"/>
        <d v="2014-07-31T15:16:24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5-09-16T16:35:52"/>
        <d v="2014-11-14T20:00:34"/>
        <d v="2015-04-03T17:34:41"/>
        <d v="2016-10-15T16:34:22"/>
        <d v="2015-04-17T16:25:00"/>
        <d v="2016-06-30T02:27:20"/>
        <d v="2015-08-10T15:38:43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6-10-22T03:36:30"/>
        <d v="2014-12-08T13:44:07"/>
        <d v="2016-06-07T13:01:23"/>
        <d v="2015-03-02T19:39:05"/>
        <d v="2016-07-15T22:45:43"/>
        <d v="2015-09-08T14:51:52"/>
        <d v="2015-07-22T19:05:56"/>
        <d v="2016-06-02T00:36:20"/>
        <d v="2015-04-20T19:48:46"/>
        <d v="2015-12-21T19:00:49"/>
        <d v="2016-01-13T04:33:11"/>
        <d v="2014-09-20T14:56:15"/>
        <d v="2015-04-13T03:45:06"/>
        <d v="2014-08-25T17:15:1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5-03-18T12:22:05"/>
        <d v="2015-02-25T01:05:32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6-06-17T18:07:49"/>
        <d v="2015-06-27T01:29:58"/>
        <d v="2015-01-13T14:15:42"/>
        <d v="2015-06-02T14:21:15"/>
        <d v="2014-08-07T18:16:58"/>
        <d v="2016-03-31T07:41:41"/>
        <d v="2015-10-16T20:29:06"/>
        <d v="2015-08-26T23:43:42"/>
        <d v="2015-06-17T16:27:59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5-10-14T19:59:56"/>
        <d v="2016-03-08T02:16:04"/>
        <d v="2014-08-29T18:04:57"/>
        <d v="2016-10-06T14:57:47"/>
        <d v="2016-03-21T21:11:16"/>
        <d v="2015-08-10T16:40:29"/>
        <d v="2014-12-02T16:48:55"/>
        <d v="2016-08-08T16:15:06"/>
        <d v="2015-04-10T18:45:30"/>
        <d v="2014-09-17T15:02:59"/>
        <d v="2015-10-08T03:27:19"/>
        <d v="2016-02-09T05:48:07"/>
        <d v="2015-05-16T10:06:42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6-01-26T16:57:16"/>
        <d v="2016-03-29T03:03:08"/>
        <d v="2015-01-12T23:33:28"/>
        <d v="2016-02-03T00:51:13"/>
        <d v="2015-05-04T19:46:40"/>
        <d v="2014-06-18T21:08:57"/>
        <d v="2014-05-12T19:33:18"/>
        <d v="2014-11-11T20:25:15"/>
        <d v="2014-04-18T11:18:58"/>
        <d v="2015-06-27T02:35:53"/>
        <d v="2014-04-10T12:36:26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5-03T20:34:12"/>
        <d v="2016-11-08T14:48:26"/>
        <d v="2016-10-13T00:07:27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2-20T03:22:00"/>
        <d v="2016-04-27T00:54:35"/>
        <d v="2015-06-12T12:50:06"/>
        <d v="2015-11-25T16:41:59"/>
        <d v="2016-10-23T16:00:23"/>
        <d v="2014-05-07T16:36:32"/>
        <d v="2015-06-15T10:43:42"/>
        <d v="2014-11-25T22:32:09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5-03-27T21:48:59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5-02-12T17:23:12"/>
        <d v="2014-06-03T04:07:58"/>
        <d v="2017-01-28T18:44:10"/>
        <d v="2015-06-25T03:29:56"/>
        <d v="2015-09-08T16:42:15"/>
        <d v="2016-11-08T16:15:52"/>
        <d v="2015-05-30T19:39:06"/>
        <d v="2017-01-21T00:26:39"/>
        <d v="2015-03-02T18:59:52"/>
        <d v="2016-04-09T22:49:51"/>
        <d v="2015-03-16T20:35:2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d v="2016-11-23T01:59:03"/>
        <d v="2014-11-27T15:22:29"/>
        <d v="2016-08-14T00:50:30"/>
        <d v="2016-01-15T07:21:51"/>
        <d v="2016-06-06T15:00:58"/>
        <d v="2016-01-26T07:25:01"/>
        <d v="2016-01-01T13:56:03"/>
        <d v="2015-02-09T17:05:07"/>
        <d v="2015-05-08T22:36:12"/>
        <d v="2016-11-23T17:58:57"/>
        <d v="2015-01-09T21:58:29"/>
        <d v="2017-01-21T12:01:30"/>
        <d v="2014-11-21T08:42:21"/>
        <d v="2015-01-10T19:58:33"/>
        <d v="2015-07-13T18:37:08"/>
        <d v="2015-07-30T15:53:44"/>
        <d v="2014-11-13T20:28:26"/>
        <d v="2015-09-05T06:39:46"/>
        <d v="2016-05-06T10:43:47"/>
        <d v="2016-06-13T15:35:23"/>
        <d v="2015-04-24T08:18:52"/>
        <d v="2015-04-22T17:03:29"/>
        <d v="2014-10-17T03:57:13"/>
        <d v="2015-12-10T22:07:03"/>
        <d v="2015-08-26T02:55:59"/>
        <d v="2016-08-22T05:45:04"/>
        <d v="2014-07-10T00:48:54"/>
        <d v="2015-03-31T02:25:39"/>
        <d v="2015-01-23T01:21:47"/>
        <d v="2016-10-11T23:22:08"/>
        <d v="2015-08-10T22:31:19"/>
        <d v="2017-02-02T10:12:32"/>
        <d v="2015-01-03T00:23:42"/>
        <d v="2014-12-09T20:58:03"/>
        <d v="2016-07-19T21:52:19"/>
        <d v="2015-09-23T19:27:50"/>
        <d v="2015-10-18T18:04:53"/>
        <d v="2016-02-15T06:04:57"/>
        <d v="2016-06-13T06:49:59"/>
        <d v="2016-12-30T21:06:06"/>
        <d v="2015-01-05T11:50:18"/>
        <d v="2015-03-09T18:12:56"/>
        <d v="2016-11-18T09:20:15"/>
        <d v="2015-04-08T15:36:49"/>
        <d v="2015-10-26T15:49:25"/>
        <d v="2014-06-25T22:15:02"/>
        <d v="2016-12-22T11:47:58"/>
        <d v="2016-11-04T11:01:08"/>
        <d v="2014-12-15T13:10:19"/>
        <d v="2016-02-11T19:52:44"/>
        <d v="2014-05-14T07:04:10"/>
        <d v="2016-12-01T16:34:06"/>
        <d v="2015-01-21T08:34:13"/>
        <d v="2014-11-15T13:12:57"/>
        <d v="2015-02-02T18:57:27"/>
        <d v="2015-09-17T23:06:57"/>
        <d v="2014-12-02T07:54:13"/>
        <d v="2015-05-06T18:48:24"/>
        <d v="2014-11-11T13:04:55"/>
        <d v="2016-03-06T22:36:36"/>
        <d v="2017-03-06T18:04:48"/>
        <d v="2014-11-25T16:15:33"/>
        <d v="2016-12-07T18:00:53"/>
        <d v="2016-11-16T20:36:10"/>
        <d v="2017-01-07T07:16:47"/>
        <d v="2016-11-28T19:25:15"/>
        <d v="2016-12-08T07:12:49"/>
        <d v="2017-01-21T16:33:50"/>
        <d v="2016-12-22T22:04:55"/>
        <d v="2017-02-19T06:29:20"/>
        <d v="2017-03-02T16:22:46"/>
        <d v="2016-11-26T19:18:51"/>
        <d v="2016-11-19T00:45:50"/>
        <d v="2016-11-23T00:15:09"/>
        <d v="2017-01-23T23:25:21"/>
        <d v="2015-10-25T16:50:11"/>
        <d v="2016-09-18T18:28:06"/>
        <d v="2016-08-03T00:45:46"/>
        <d v="2016-09-19T08:57:43"/>
        <d v="2016-05-16T17:02:00"/>
        <d v="2016-05-14T09:41:35"/>
        <d v="2015-07-04T16:09:30"/>
        <d v="2016-05-06T12:42:12"/>
        <d v="2016-09-01T08:33:45"/>
        <d v="2015-10-21T08:20:53"/>
        <d v="2016-03-01T10:19:33"/>
        <d v="2015-10-20T10:23:27"/>
        <d v="2016-04-19T07:38:40"/>
        <d v="2015-12-22T10:29:30"/>
        <d v="2016-10-30T15:01:15"/>
        <d v="2015-09-11T18:43:40"/>
        <d v="2016-04-26T17:57:43"/>
        <d v="2016-04-01T10:44:38"/>
        <d v="2016-12-04T16:02:45"/>
        <d v="2015-08-24T20:34:24"/>
        <d v="2016-03-30T16:39:10"/>
        <d v="2016-03-23T06:32:52"/>
        <d v="2015-11-30T17:01:07"/>
        <d v="2015-12-08T17:40:25"/>
        <d v="2016-11-15T17:50:16"/>
        <d v="2017-02-08T10:44:48"/>
        <d v="2016-03-31T08:59:00"/>
        <d v="2015-06-18T16:05:59"/>
        <d v="2016-10-18T10:36:34"/>
        <d v="2016-09-09T10:28:26"/>
        <d v="2015-03-09T11:42:59"/>
        <d v="2015-07-14T08:46:49"/>
        <d v="2015-09-15T09:59:58"/>
        <d v="2016-12-04T20:12:50"/>
        <d v="2015-01-27T08:41:33"/>
        <d v="2017-03-07T18:35:34"/>
        <d v="2015-03-09T18:58:47"/>
        <d v="2016-01-21T00:03:49"/>
        <d v="2015-08-09T13:25:56"/>
        <d v="2015-11-03T17:05:15"/>
        <d v="2016-05-22T13:59:50"/>
        <d v="2016-11-16T00:59:40"/>
        <d v="2016-03-19T19:43:05"/>
        <d v="2016-03-04T19:49:02"/>
        <d v="2016-01-31T22:43:06"/>
        <d v="2016-09-03T01:11:47"/>
        <d v="2017-01-11T06:28:53"/>
        <d v="2016-11-04T14:04:47"/>
        <d v="2016-02-05T16:51:23"/>
        <d v="2014-10-05T17:33:42"/>
        <d v="2014-06-22T16:09:28"/>
        <d v="2014-04-25T01:07:48"/>
        <d v="2015-01-29T12:24:20"/>
        <d v="2014-12-22T18:04:18"/>
        <d v="2015-05-25T13:10:24"/>
        <d v="2014-03-03T21:38:37"/>
        <d v="2014-01-24T13:39:51"/>
        <d v="2014-03-26T18:38:13"/>
        <d v="2015-02-07T14:46:29"/>
        <d v="2014-03-18T17:13:42"/>
        <d v="2014-02-12T19:20:30"/>
        <d v="2014-05-19T21:58:12"/>
        <d v="2014-11-26T18:25:40"/>
        <d v="2015-12-13T15:48:44"/>
        <d v="2014-09-18T12:07:39"/>
        <d v="2015-01-29T13:45:08"/>
        <d v="2014-08-04T18:40:11"/>
        <d v="2015-03-04T23:47:23"/>
        <d v="2015-05-23T17:48:15"/>
        <d v="2014-10-27T19:26:50"/>
        <d v="2014-09-29T22:26:06"/>
        <d v="2016-01-06T23:55:31"/>
        <d v="2015-09-12T13:01:38"/>
        <d v="2017-01-06T20:21:40"/>
        <d v="2014-11-30T20:21:04"/>
        <d v="2016-01-06T05:31:22"/>
        <d v="2015-04-12T15:59:04"/>
        <d v="2015-04-02T16:28:25"/>
        <d v="2015-01-28T19:49:06"/>
        <d v="2014-05-26T10:51:39"/>
        <d v="2013-10-03T10:57:14"/>
        <d v="2015-11-23T13:13:53"/>
        <d v="2014-01-29T14:33:19"/>
        <d v="2016-02-25T13:50:44"/>
        <d v="2016-07-25T10:51:56"/>
        <d v="2016-11-13T21:01:07"/>
        <d v="2016-06-22T20:42:24"/>
        <d v="2016-06-05T20:54:43"/>
        <d v="2013-10-03T19:03:16"/>
        <d v="2013-02-26T13:19:23"/>
        <d v="2013-09-17T13:38:05"/>
        <d v="2013-04-14T16:47:40"/>
        <d v="2013-05-13T20:19:27"/>
        <d v="2014-07-07T23:45:24"/>
        <d v="2012-11-30T04:44:32"/>
        <d v="2015-09-25T22:32:52"/>
        <d v="2013-04-17T12:08:19"/>
        <d v="2015-04-20T17:25:38"/>
        <d v="2014-12-18T12:38:23"/>
        <d v="2015-05-29T15:09:30"/>
        <d v="2015-03-28T18:41:20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6-01-11T16:42:44"/>
        <d v="2015-09-29T21:40:48"/>
        <d v="2015-06-08T15:17:02"/>
        <d v="2016-05-13T08:29:03"/>
        <d v="2015-06-10T18:50:49"/>
        <d v="2016-09-19T10:38:27"/>
        <d v="2015-08-14T13:53:13"/>
        <d v="2015-10-06T09:22:57"/>
        <d v="2016-01-08T13:18:51"/>
        <d v="2015-03-07T16:15:45"/>
        <d v="2015-10-30T00:49:04"/>
        <d v="2015-03-24T08:14:03"/>
        <d v="2015-05-07T10:55:50"/>
        <d v="2017-01-27T23:05:18"/>
        <d v="2016-11-22T09:01:03"/>
        <d v="2014-06-23T15:54:40"/>
        <d v="2016-11-22T15:55:27"/>
        <d v="2014-07-15T13:56:40"/>
        <d v="2013-07-31T10:11:01"/>
        <d v="2013-11-20T10:04:52"/>
        <d v="2014-05-30T07:55:39"/>
        <d v="2013-07-16T10:43:28"/>
        <d v="2015-04-06T17:39:45"/>
        <d v="2014-08-12T10:24:14"/>
        <d v="2016-05-14T19:14:00"/>
        <d v="2014-02-24T09:24:15"/>
        <d v="2015-03-16T17:53:38"/>
        <d v="2013-10-12T13:19:08"/>
        <d v="2013-08-02T00:32:03"/>
        <d v="2013-01-02T11:55:27"/>
        <d v="2017-01-02T13:05:19"/>
        <d v="2014-11-01T21:59:21"/>
        <d v="2014-02-10T08:38:22"/>
        <d v="2015-11-16T18:25:00"/>
        <d v="2016-06-17T18:09:48"/>
        <d v="2016-12-16T17:16:53"/>
        <d v="2015-05-21T22:04:21"/>
        <d v="2016-02-26T09:46:56"/>
        <d v="2017-01-20T15:03:25"/>
        <d v="2016-11-14T17:34:40"/>
        <d v="2016-03-11T19:41:12"/>
        <d v="2015-04-13T20:04:28"/>
        <d v="2014-05-12T09:50:21"/>
        <d v="2014-07-15T23:27:00"/>
        <d v="2013-09-09T08:18:07"/>
        <d v="2013-05-16T16:53:45"/>
        <d v="2015-07-27T14:58:50"/>
        <d v="2014-07-08T15:35:17"/>
        <d v="2014-07-01T09:46:21"/>
        <d v="2015-07-07T11:05:21"/>
        <d v="2015-04-30T21:26:11"/>
        <d v="2014-09-15T15:51:36"/>
        <d v="2017-01-06T14:23:31"/>
        <d v="2015-04-29T20:43:15"/>
        <d v="2017-01-12T12:09:38"/>
        <d v="2015-11-18T19:38:59"/>
        <d v="2015-06-06T18:30:00"/>
        <d v="2016-06-15T14:34:06"/>
        <d v="2016-12-27T18:08:20"/>
        <d v="2016-11-06T11:24:48"/>
        <d v="2015-01-03T18:55:42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7-01-12T04:40:05"/>
        <d v="2014-06-26T19:29:25"/>
        <d v="2015-04-21T15:45:25"/>
        <d v="2016-08-30T14:58:37"/>
        <d v="2016-05-12T19:22:59"/>
        <d v="2012-10-31T06:06:45"/>
        <d v="2014-05-22T17:12:52"/>
        <d v="2016-11-03T16:03:26"/>
        <d v="2016-07-17T18:13:30"/>
        <d v="2016-07-14T11:32:37"/>
        <d v="2016-05-08T08:11:13"/>
        <d v="2015-03-02T01:16:51"/>
        <d v="2015-01-28T12:14:45"/>
        <d v="2015-10-14T20:55:56"/>
        <d v="2015-01-09T01:25:00"/>
        <d v="2015-07-13T18:22:49"/>
        <d v="2016-02-26T13:01:20"/>
        <d v="2014-05-13T15:47:04"/>
        <d v="2014-06-24T18:51:44"/>
        <d v="2014-06-19T09:14:38"/>
        <d v="2014-06-16T15:17:46"/>
        <d v="2014-07-19T05:06:39"/>
        <d v="2016-04-12T10:47:14"/>
        <d v="2015-06-30T09:32:39"/>
        <d v="2014-01-13T17:49:11"/>
        <d v="2015-05-20T18:28:03"/>
        <d v="2016-02-04T00:47:39"/>
        <d v="2015-11-17T10:46:30"/>
        <d v="2014-08-26T21:43:11"/>
        <d v="2016-03-04T17:25:41"/>
        <d v="2014-10-29T10:19:29"/>
        <d v="2016-03-09T12:56:16"/>
        <d v="2013-06-28T16:31:29"/>
        <d v="2014-07-13T10:48:23"/>
        <d v="2013-11-18T21:55:21"/>
        <d v="2017-03-09T22:05:12"/>
        <d v="2015-02-09T22:16:17"/>
        <d v="2015-04-26T15:04:31"/>
        <d v="2015-01-22T14:31:17"/>
        <d v="2015-10-15T10:27:10"/>
        <d v="2016-09-14T06:04:42"/>
        <d v="2015-07-24T13:37:40"/>
        <d v="2014-07-05T11:39:39"/>
        <d v="2014-09-23T23:30:40"/>
        <d v="2014-05-07T17:13:56"/>
        <d v="2014-09-23T22:57:51"/>
        <d v="2014-10-01T22:45:42"/>
        <d v="2014-11-30T17:46:05"/>
        <d v="2016-05-25T10:32:46"/>
        <d v="2014-10-22T20:13:28"/>
        <d v="2016-09-10T14:32:50"/>
        <d v="2015-11-13T15:51:08"/>
        <d v="2014-08-26T15:19:09"/>
        <d v="2016-06-03T07:38:56"/>
        <d v="2014-07-09T21:20:12"/>
        <d v="2015-01-29T07:32:16"/>
        <d v="2016-03-01T16:51:11"/>
        <d v="2014-12-27T07:12:21"/>
        <d v="2016-10-02T08:49:07"/>
        <d v="2016-03-01T13:36:20"/>
        <d v="2015-04-22T13:02:09"/>
        <d v="2014-09-08T12:16:18"/>
        <d v="2015-09-23T21:01:01"/>
        <d v="2014-06-10T10:09:11"/>
        <d v="2014-08-12T10:18:54"/>
        <d v="2016-07-06T19:01:08"/>
        <d v="2013-06-20T08:01:09"/>
        <d v="2013-06-13T21:35:25"/>
        <d v="2016-07-04T16:46:11"/>
        <d v="2016-02-13T10:24:43"/>
        <d v="2015-01-30T15:21:16"/>
        <d v="2015-11-21T14:07:17"/>
        <d v="2014-10-14T11:35:08"/>
        <d v="2012-10-30T23:54:56"/>
        <d v="2013-05-30T06:30:21"/>
        <d v="2013-10-28T12:39:23"/>
        <d v="2014-04-02T12:30:10"/>
        <d v="2016-01-27T11:52:12"/>
        <d v="2015-01-22T08:53:50"/>
        <d v="2013-11-25T08:00:29"/>
        <d v="2015-04-21T20:29:36"/>
        <d v="2014-06-13T21:08:09"/>
        <d v="2015-05-26T17:03:13"/>
        <d v="2015-02-10T12:07:43"/>
        <d v="2013-10-10T00:18:59"/>
        <d v="2015-03-03T17:36:22"/>
        <d v="2016-03-01T17:56:25"/>
        <d v="2016-04-05T13:01:47"/>
        <d v="2013-02-14T08:23:59"/>
        <d v="2016-04-07T18:55:00"/>
        <d v="2017-02-02T20:00:27"/>
        <d v="2016-11-17T20:25:44"/>
        <d v="2015-06-08T15:01:08"/>
        <d v="2013-01-02T20:19:25"/>
        <d v="2014-04-03T11:30:44"/>
        <d v="2014-08-22T19:00:15"/>
        <d v="2013-10-14T19:22:35"/>
        <d v="2015-11-23T09:05:39"/>
        <d v="2017-01-31T19:51:40"/>
        <d v="2015-08-05T19:00:10"/>
        <d v="2016-11-14T21:01:18"/>
        <d v="2016-11-08T10:50:46"/>
        <d v="2016-05-15T22:28:49"/>
        <d v="2016-11-28T19:18:56"/>
        <d v="2016-11-15T20:28:27"/>
        <d v="2014-11-22T14:47:59"/>
        <d v="2017-02-24T21:14:45"/>
        <d v="2015-09-17T14:52:58"/>
        <d v="2014-12-05T22:20:36"/>
        <d v="2015-09-21T12:45:33"/>
        <d v="2016-01-30T21:10:58"/>
        <d v="2015-09-11T07:07:49"/>
        <d v="2015-02-23T19:25:49"/>
        <d v="2016-01-02T10:43:33"/>
        <d v="2015-08-01T20:01:43"/>
        <d v="2013-07-28T10:46:58"/>
        <d v="2013-04-26T18:11:10"/>
        <d v="2014-04-15T17:53:06"/>
        <d v="2015-02-04T22:49:34"/>
        <d v="2016-08-02T15:59:54"/>
        <d v="2015-11-25T07:55:36"/>
        <d v="2016-05-20T08:11:57"/>
        <d v="2016-03-24T11:56:04"/>
        <d v="2015-04-14T12:55:22"/>
        <d v="2015-01-20T20:45:48"/>
        <d v="2016-05-22T16:45:26"/>
        <d v="2014-05-21T17:53:10"/>
        <d v="2013-08-07T13:03:18"/>
        <d v="2015-07-14T07:50:59"/>
        <d v="2013-02-11T02:54:10"/>
        <d v="2014-03-21T21:18:37"/>
        <d v="2013-05-21T11:04:18"/>
        <d v="2014-04-16T19:49:5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5-04-03T20:58:47"/>
        <d v="2015-04-07T14:01:04"/>
        <d v="2014-06-13T10:58:33"/>
        <d v="2016-07-16T12:44:52"/>
        <d v="2016-05-08T00:12:05"/>
        <d v="2016-02-25T17:32:10"/>
        <d v="2016-01-12T16:29:03"/>
        <d v="2016-03-02T12:00:06"/>
        <d v="2016-05-21T08:41:21"/>
        <d v="2014-09-03T11:29:32"/>
        <d v="2015-04-27T16:13:06"/>
        <d v="2014-05-02T12:13:33"/>
        <d v="2017-02-17T11:01:32"/>
        <d v="2015-09-06T16:30:47"/>
        <d v="2017-01-09T09:59:05"/>
        <d v="2016-03-04T15:36:51"/>
        <d v="2016-11-16T17:36:09"/>
        <d v="2016-09-16T12:05:01"/>
        <d v="2016-07-04T08:10:18"/>
        <d v="2015-08-25T10:17:56"/>
        <d v="2016-05-19T08:59:20"/>
        <d v="2017-02-22T13:33:54"/>
        <d v="2017-03-06T17:16:59"/>
        <d v="2017-02-23T11:05:54"/>
        <d v="2017-03-15T15:30:07"/>
        <d v="2017-02-17T12:18:59"/>
        <d v="2017-03-14T08:35:56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5-20T09:58:22"/>
        <d v="2015-01-14T22:34:19"/>
        <d v="2015-01-06T23:14:16"/>
        <d v="2014-08-10T18:24:37"/>
        <d v="2015-04-01T08:59:32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4-10-30T20:19:50"/>
        <d v="2014-11-03T22:29:09"/>
        <d v="2016-08-16T17:58:4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4-28T16:38:09"/>
        <d v="2015-02-13T17:04:53"/>
        <d v="2014-06-23T22:31:45"/>
        <d v="2016-06-27T10:47:48"/>
        <d v="2015-06-09T07:11:36"/>
        <d v="2016-09-06T19:15:35"/>
        <d v="2016-03-16T20:48:27"/>
        <d v="2015-06-18T11:12:17"/>
        <d v="2015-07-08T19:31:29"/>
        <d v="2015-05-14T22:20:10"/>
        <d v="2016-06-25T20:41:37"/>
        <d v="2016-06-27T15:19:29"/>
        <d v="2015-05-14T19:10:18"/>
        <d v="2015-05-08T13:55:54"/>
        <d v="2015-07-16T10:28:10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4-04-11T11:50:52"/>
        <d v="2015-06-17T10:32:59"/>
        <d v="2015-05-04T10:20:44"/>
        <d v="2014-08-14T15:50:05"/>
        <d v="2016-01-03T14:58:48"/>
        <d v="2014-12-26T20:39:56"/>
        <d v="2014-06-25T19:33:40"/>
        <d v="2014-08-03T14:27:49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5-12-22T11:41:35"/>
        <d v="2016-08-22T17:32:01"/>
        <d v="2015-10-14T13:20:45"/>
        <d v="2015-10-06T14:13:09"/>
        <d v="2016-02-11T22:37:55"/>
        <d v="2015-11-20T13:27:17"/>
        <d v="2017-01-26T09:01:47"/>
        <d v="2016-11-09T10:05:15"/>
        <d v="2016-06-01T21:07:33"/>
        <d v="2016-12-28T20:57:06"/>
        <d v="2017-02-14T17:01:01"/>
        <d v="2015-05-27T04:32:55"/>
        <d v="2015-11-19T16:07:09"/>
        <d v="2016-12-16T01:35:19"/>
        <d v="2016-12-03T22:13:29"/>
        <d v="2017-03-01T16:42:27"/>
        <d v="2017-03-14T18:45:38"/>
        <d v="2016-03-09T16:00:35"/>
        <d v="2015-06-24T15:40:52"/>
        <d v="2016-10-12T17:41:13"/>
        <d v="2016-09-05T15:00:37"/>
        <d v="2015-06-08T07:09:36"/>
        <d v="2016-02-09T13:42:39"/>
        <d v="2015-06-16T09:12:17"/>
        <d v="2017-03-08T17:15:03"/>
        <d v="2015-10-17T19:23:42"/>
        <d v="2015-05-27T05:42:16"/>
        <d v="2015-09-09T09:24:18"/>
        <d v="2015-10-27T22:55:45"/>
        <d v="2016-02-27T23:09:14"/>
        <d v="2016-02-17T19:38:02"/>
        <d v="2016-12-11T16:31:21"/>
        <d v="2016-11-02T23:53:03"/>
        <d v="2015-10-14T13:57:11"/>
        <d v="2016-07-23T16:01:25"/>
        <d v="2016-01-26T10:57:14"/>
        <d v="2016-03-03T09:06:57"/>
        <d v="2016-04-03T20:48:00"/>
        <d v="2016-02-16T09:46:16"/>
        <d v="2016-02-13T15:35:29"/>
        <d v="2015-11-15T19:12:12"/>
        <d v="2015-06-02T06:02:38"/>
        <d v="2016-11-18T18:30:57"/>
        <d v="2016-07-22T07:52:18"/>
        <d v="2015-08-25T19:09:25"/>
        <d v="2016-03-07T05:04:51"/>
        <d v="2015-11-26T11:15:16"/>
        <d v="2016-11-07T08:26:16"/>
        <d v="2015-08-23T13:46:33"/>
        <d v="2015-06-18T20:14:16"/>
        <d v="2016-05-30T05:39:06"/>
        <d v="2014-11-08T16:41:46"/>
        <d v="2015-05-18T18:24:38"/>
        <d v="2016-03-28T20:54:59"/>
        <d v="2015-11-04T04:54:56"/>
        <d v="2016-02-20T17:59:28"/>
        <d v="2016-02-23T09:11:38"/>
        <d v="2016-02-22T12:52:07"/>
        <d v="2015-01-09T10:11:17"/>
        <d v="2016-05-09T15:06:59"/>
        <d v="2016-09-02T08:19:25"/>
        <d v="2016-05-04T11:19:12"/>
        <d v="2016-01-14T22:24:57"/>
        <d v="2016-10-04T10:43:06"/>
        <d v="2016-04-28T20:22:15"/>
        <d v="2016-11-02T22:36:43"/>
        <d v="2015-05-14T16:37:23"/>
        <d v="2017-01-24T14:14:22"/>
        <d v="2015-07-14T15:37:54"/>
        <d v="2016-01-19T12:33:09"/>
        <d v="2016-08-27T07:29:16"/>
        <d v="2015-12-23T01:02:56"/>
        <d v="2015-12-01T23:13:30"/>
        <d v="2015-11-11T20:26:00"/>
        <d v="2016-04-19T13:35:36"/>
        <d v="2016-01-15T02:39:31"/>
        <d v="2015-11-25T14:21:53"/>
        <d v="2016-07-07T23:44:54"/>
        <d v="2015-06-09T16:47:30"/>
        <d v="2015-05-14T12:09:11"/>
        <d v="2015-07-26T15:05:12"/>
        <d v="2016-03-04T16:32:01"/>
        <d v="2015-06-25T09:22:00"/>
        <d v="2016-08-19T20:26:25"/>
        <d v="2016-01-22T08:24:17"/>
        <d v="2015-07-14T20:57:42"/>
        <d v="2015-05-15T13:00:55"/>
        <d v="2016-02-14T10:38:23"/>
        <d v="2017-01-16T12:48:05"/>
        <d v="2016-07-01T07:33:47"/>
        <d v="2015-06-24T07:21:12"/>
        <d v="2015-12-03T14:11:28"/>
        <d v="2016-09-15T06:55:41"/>
        <d v="2015-06-04T11:20:30"/>
        <d v="2015-08-31T19:17:38"/>
        <d v="2016-02-23T13:01:02"/>
        <d v="2015-05-12T05:01:56"/>
        <d v="2016-10-18T07:45:43"/>
        <d v="2015-05-12T04:25:46"/>
        <d v="2016-04-12T17:35:01"/>
        <d v="2016-05-29T15:45:23"/>
        <d v="2015-12-02T16:50:10"/>
        <d v="2015-07-17T06:40:36"/>
        <d v="2017-02-08T14:55:16"/>
        <d v="2016-12-28T00:09:49"/>
        <d v="2016-08-12T12:35:39"/>
        <d v="2016-11-30T08:03:34"/>
        <d v="2016-10-15T19:26:48"/>
        <d v="2016-06-15T05:55:08"/>
        <d v="2015-09-08T07:59:53"/>
        <d v="2015-05-26T18:07:39"/>
        <d v="2015-10-20T19:35:27"/>
        <d v="2016-07-05T20:57:09"/>
        <d v="2015-11-21T20:06:57"/>
        <d v="2015-05-12T18:24:44"/>
        <d v="2015-10-26T21:04:55"/>
        <d v="2016-12-28T01:26:48"/>
        <d v="2016-06-27T21:01:43"/>
        <d v="2016-12-12T17:49:08"/>
        <d v="2015-09-15T20:22:38"/>
        <d v="2017-01-02T21:50:36"/>
        <d v="2014-07-15T19:42:34"/>
        <d v="2016-12-17T04:46:23"/>
        <d v="2016-12-05T23:51:20"/>
        <d v="2015-02-12T18:17:52"/>
        <d v="2014-06-04T02:59:56"/>
        <d v="2014-07-05T18:59:22"/>
        <d v="2014-12-05T04:43:58"/>
        <d v="2014-11-07T22:09:57"/>
        <d v="2016-01-01T13:43:28"/>
        <d v="2015-04-19T23:33:17"/>
        <d v="2014-09-22T20:26:42"/>
        <d v="2016-08-09T07:38:46"/>
        <d v="2014-01-11T00:21:41"/>
        <d v="2014-07-17T18:25:12"/>
        <d v="2016-10-26T14:16:34"/>
        <d v="2014-07-10T14:44:07"/>
        <d v="2016-12-21T00:44:54"/>
        <d v="2017-01-18T16:17:25"/>
        <d v="2015-11-10T14:48:16"/>
        <d v="2014-11-17T18:30:45"/>
        <d v="2015-12-02T20:20:12"/>
        <d v="2015-03-17T18:10:33"/>
        <d v="2014-11-26T20:35:39"/>
        <d v="2014-07-11T17:12:18"/>
        <d v="2017-02-24T21:29:37"/>
        <d v="2016-04-29T18:32:09"/>
        <d v="2016-02-16T18:25:49"/>
        <d v="2015-01-08T18:26:21"/>
        <d v="2016-12-22T04:37:48"/>
        <d v="2014-07-17T23:38:22"/>
        <d v="2015-04-08T03:57:00"/>
        <d v="2015-01-17T18:48:03"/>
        <d v="2014-11-19T02:24:46"/>
        <d v="2013-09-09T14:13:03"/>
        <d v="2014-04-04T17:41:24"/>
        <d v="2015-12-18T18:01:01"/>
        <d v="2015-07-23T15:05:19"/>
        <d v="2016-12-17T05:17:33"/>
        <d v="2015-10-05T04:03:21"/>
        <d v="2014-10-14T07:11:30"/>
        <d v="2015-05-03T01:40:09"/>
        <d v="2014-06-03T15:49:43"/>
        <d v="2016-02-13T16:06:15"/>
        <d v="2016-01-27T23:22:17"/>
        <d v="2016-12-02T02:46:11"/>
        <d v="2014-08-20T23:19:43"/>
        <d v="2015-09-28T17:17:07"/>
        <d v="2016-12-07T16:49:00"/>
        <d v="2016-05-25T20:47:41"/>
        <d v="2016-03-01T17:17:27"/>
        <d v="2014-01-17T18:18:12"/>
        <d v="2014-08-01T17:31:31"/>
        <d v="2016-06-01T18:57:19"/>
        <d v="2015-11-09T07:58:55"/>
        <d v="2016-12-03T01:47:58"/>
        <d v="2015-02-05T19:55:01"/>
        <d v="2013-10-03T22:09:05"/>
        <d v="2015-06-08T14:00:23"/>
        <d v="2015-06-15T23:55:00"/>
        <d v="2016-06-04T03:40:24"/>
        <d v="2017-02-20T00:00:02"/>
        <d v="2016-12-03T21:29:28"/>
        <d v="2017-02-26T20:15:19"/>
        <d v="2015-08-03T22:49:03"/>
        <d v="2015-03-04T21:02:33"/>
        <d v="2015-01-25T21:47:19"/>
        <d v="2013-12-26T19:07:42"/>
        <d v="2013-11-22T12:55:40"/>
        <d v="2015-06-09T14:46:50"/>
        <d v="2013-09-09T14:33:35"/>
        <d v="2014-06-09T17:24:25"/>
        <d v="2015-06-26T21:38:56"/>
        <d v="2015-12-07T22:50:13"/>
        <d v="2014-07-23T18:32:49"/>
        <d v="2014-11-05T18:30:29"/>
        <d v="2014-08-28T21:37:05"/>
        <d v="2015-08-25T20:38:02"/>
        <d v="2015-05-28T15:22:48"/>
        <d v="2015-02-27T00:31:51"/>
        <d v="2017-02-15T13:10:42"/>
        <d v="2016-05-25T17:27:49"/>
        <d v="2016-01-08T16:58:00"/>
        <d v="2016-04-06T20:36:48"/>
        <d v="2016-10-26T20:53:03"/>
        <d v="2014-11-11T20:07:04"/>
        <d v="2015-11-30T14:46:10"/>
        <d v="2015-09-01T21:36:37"/>
        <d v="2015-08-28T18:38:24"/>
        <d v="2015-02-17T19:15:30"/>
        <d v="2015-09-13T12:41:29"/>
        <d v="2014-07-02T00:58:19"/>
        <d v="2014-07-08T15:56:49"/>
        <d v="2015-02-02T22:49:21"/>
        <d v="2015-07-15T06:16:59"/>
        <d v="2015-08-06T14:56:47"/>
        <d v="2015-09-28T14:07:45"/>
        <d v="2016-04-22T14:59:34"/>
        <d v="2015-03-26T17:22:37"/>
        <d v="2014-07-09T21:31:03"/>
        <d v="2017-01-10T17:52:15"/>
        <d v="2014-03-24T15:59:33"/>
        <d v="2015-06-17T23:00:50"/>
        <d v="2016-04-14T20:45:21"/>
        <d v="2015-02-19T17:51:38"/>
        <d v="2016-07-08T18:38:29"/>
        <d v="2015-10-30T21:48:04"/>
        <d v="2014-07-16T04:34:57"/>
        <d v="2015-02-23T19:01:10"/>
        <d v="2014-08-21T06:59:23"/>
        <d v="2014-05-16T15:16:04"/>
        <d v="2015-11-26T19:17:39"/>
        <d v="2015-04-03T18:52:33"/>
        <d v="2014-11-14T18:09:51"/>
        <d v="2015-03-20T01:41:39"/>
        <d v="2017-01-31T22:57:58"/>
        <d v="2014-05-01T21:49:01"/>
        <d v="2014-07-28T16:18:55"/>
        <d v="2016-11-09T03:37:55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6-11-27T03:59:34"/>
        <d v="2015-02-18T16:08:52"/>
        <d v="2016-10-22T23:17:18"/>
        <d v="2014-05-21T17:06:34"/>
        <d v="2016-08-14T15:28:22"/>
        <d v="2015-03-01T05:16:54"/>
        <d v="2016-01-12T16:07:27"/>
        <d v="2015-03-24T19:00:55"/>
        <d v="2016-06-10T23:32:12"/>
        <d v="2015-04-15T18:01:48"/>
        <d v="2014-11-20T20:56:12"/>
        <d v="2014-07-21T15:38:18"/>
        <d v="2014-05-15T15:37:44"/>
        <d v="2015-10-19T03:41:57"/>
        <d v="2014-11-05T22:58:45"/>
        <d v="2014-08-15T15:22:32"/>
        <d v="2014-05-20T16:40:56"/>
        <d v="2016-08-24T08:20:01"/>
        <d v="2016-01-14T21:35:13"/>
        <d v="2014-06-18T00:38:08"/>
        <d v="2015-11-15T23:09:34"/>
        <d v="2015-05-01T07:59:47"/>
        <d v="2016-07-08T01:32:22"/>
        <d v="2015-04-19T13:13:11"/>
        <d v="2015-08-23T10:35:38"/>
        <d v="2016-07-05T14:00:03"/>
        <d v="2014-11-16T08:52:47"/>
        <d v="2015-05-11T05:38:46"/>
        <d v="2015-10-20T02:38:50"/>
        <d v="2017-01-23T04:43:42"/>
        <d v="2014-05-02T22:37:19"/>
        <d v="2014-10-02T02:12:42"/>
        <d v="2015-01-18T01:40:47"/>
        <d v="2015-04-28T00:13:17"/>
        <d v="2016-04-14T15:18:28"/>
        <d v="2016-09-26T10:06:57"/>
        <d v="2015-06-30T01:24:57"/>
        <d v="2014-01-22T09:08:42"/>
        <d v="2015-04-29T04:27:33"/>
        <d v="2014-03-06T03:59:39"/>
        <d v="2015-11-24T21:47:48"/>
        <d v="2014-11-15T06:50:28"/>
        <d v="2017-01-11T00:28:18"/>
        <d v="2015-05-28T06:55:54"/>
        <d v="2014-06-16T02:33:45"/>
        <d v="2015-12-02T08:38:51"/>
        <d v="2015-04-21T22:28:38"/>
        <d v="2013-12-06T13:31:00"/>
        <d v="2016-01-22T11:24:25"/>
        <d v="2015-07-03T06:03:10"/>
        <d v="2014-08-04T20:38:08"/>
        <d v="2014-10-28T21:24:00"/>
        <d v="2014-05-17T06:50:05"/>
        <d v="2014-05-14T00:12:35"/>
        <d v="2015-03-18T21:41:10"/>
        <d v="2016-09-20T14:04:01"/>
        <d v="2017-01-24T17:23:40"/>
        <d v="2015-04-02T22:02:16"/>
        <d v="2015-03-25T01:39:31"/>
        <d v="2014-11-25T06:17:44"/>
        <d v="2016-03-15T06:26:04"/>
        <d v="2015-08-08T09:47:55"/>
        <d v="2015-03-30T20:38:26"/>
        <d v="2016-03-20T08:12:01"/>
        <d v="2016-01-19T14:08:17"/>
        <d v="2015-09-04T04:00:42"/>
        <d v="2016-06-03T02:31:52"/>
        <d v="2014-10-09T20:13:23"/>
        <d v="2014-11-10T03:48:45"/>
        <d v="2014-07-01T00:29:40"/>
        <d v="2016-09-26T10:36:23"/>
        <d v="2016-06-03T08:47:46"/>
        <d v="2015-06-21T10:03:25"/>
        <d v="2014-09-18T05:50:09"/>
        <d v="2015-08-17T08:41:44"/>
        <d v="2015-09-10T14:10:48"/>
        <d v="2015-01-21T03:57:17"/>
        <d v="2016-06-10T05:28:57"/>
        <d v="2015-01-02T21:48:31"/>
        <d v="2016-05-31T06:59:46"/>
        <d v="2014-12-16T05:56:28"/>
        <d v="2015-07-09T02:18:28"/>
        <d v="2014-06-09T06:13:01"/>
        <d v="2016-01-04T23:36:10"/>
        <d v="2014-11-11T05:28:22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6-01-22T22:36:37"/>
        <d v="2017-02-06T18:37:33"/>
        <d v="2015-12-05T23:57:11"/>
        <d v="2015-12-09T08:36:13"/>
        <d v="2017-03-05T06:15:01"/>
        <d v="2016-12-05T13:06:2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6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1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2"/>
    <d v="2016-06-23T20:27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3"/>
    <d v="2014-06-16T05:3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4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5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16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17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18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19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2"/>
    <d v="2014-08-17T12:22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3"/>
    <d v="2015-12-16T23:08:0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29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2"/>
    <d v="2013-05-11T01:22:2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3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3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35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3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3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38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39"/>
    <d v="2014-12-19T20:40:0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0"/>
    <d v="2015-10-24T04:14:0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4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4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4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4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45"/>
    <d v="2016-05-27T23:15: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46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4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48"/>
    <d v="2015-09-14T21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49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50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5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52"/>
    <d v="2013-07-08T00:26:2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53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54"/>
    <d v="2012-07-15T14:00:0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5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5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58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59"/>
    <d v="2011-05-03T03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60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61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62"/>
    <d v="2012-05-21T02:59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63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64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65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6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67"/>
    <d v="2011-09-23T03:00:3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6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6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70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7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72"/>
    <d v="2011-05-17T09:39:2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73"/>
    <d v="2012-07-03T21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7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7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7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7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7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7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8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81"/>
    <d v="2010-12-23T03:08:5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82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83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84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85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86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87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88"/>
    <d v="2013-11-14T05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89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90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91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92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93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9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95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96"/>
    <d v="2011-08-13T23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97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98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99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00"/>
    <d v="2015-05-15T22:17: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0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02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0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04"/>
    <d v="2014-10-30T22:29:4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0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06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07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0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0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10"/>
    <d v="2015-05-16T10:16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1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13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14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15"/>
    <d v="2014-11-16T22:26:1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1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17"/>
    <d v="2017-01-18T00:23:1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1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1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20"/>
    <d v="2015-05-26T03:53:0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2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2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2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24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25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26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27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28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29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30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31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32"/>
    <d v="2014-09-19T18:18:2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33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34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35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36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37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38"/>
    <d v="2015-03-19T08:28:4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40"/>
    <d v="2015-03-24T00:08:4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41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4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43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44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4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46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47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48"/>
    <d v="2014-10-17T19:00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49"/>
    <d v="2015-07-10T16:05:3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50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51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152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153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154"/>
    <d v="2015-10-08T20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15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156"/>
    <d v="2016-08-06T00:06:2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157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158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159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16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16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162"/>
    <d v="2015-03-06T15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163"/>
    <d v="2015-04-22T22:00: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164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16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166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167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16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169"/>
    <d v="2016-05-22T01:05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170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171"/>
    <d v="2015-07-09T21:27:2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17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17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17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17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17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177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17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179"/>
    <d v="2016-12-30T0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18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18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18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18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18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18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18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18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18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18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19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19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19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19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19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19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19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19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19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19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0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0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0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0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0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0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06"/>
    <d v="2010-04-23T03:51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07"/>
    <d v="2011-11-07T04:39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08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09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1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1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1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13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1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15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16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17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18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19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20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21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22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23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2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26"/>
    <d v="2012-06-26T04:03: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2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28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2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30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31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32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3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34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35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36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237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238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239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240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241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242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24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24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245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246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247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248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249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25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251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252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25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25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255"/>
    <d v="2010-02-02T07:59: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25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25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25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25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26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26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26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26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26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26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26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26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26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26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27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27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27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273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27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275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27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27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27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28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28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28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28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284"/>
    <d v="2016-09-11T03:59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285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286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287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288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289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29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29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292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293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294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295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29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297"/>
    <d v="2014-06-21T03:59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29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299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0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0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0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03"/>
    <d v="2013-02-01T18:25:3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0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0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06"/>
    <d v="2014-03-01T17:18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07"/>
    <d v="2015-11-14T07:0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0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09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1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1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1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1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1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1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1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1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1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1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2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2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22"/>
    <d v="2013-10-10T17:00:5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23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24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25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26"/>
    <d v="2015-04-29T19:02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32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328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329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33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331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33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333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334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335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336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337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338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339"/>
    <d v="2013-10-12T01:31:0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34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34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342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34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34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34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34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34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34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34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35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351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35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35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354"/>
    <d v="2013-09-11T02:34:27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355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356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357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358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359"/>
    <d v="2013-07-31T08:41:5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36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361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362"/>
    <d v="2016-03-24T22:39: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363"/>
    <d v="2015-02-19T21:19: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36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36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366"/>
    <d v="2015-03-04T02:00:2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367"/>
    <d v="2014-05-14T18:11:3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368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369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37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371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372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373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374"/>
    <d v="2013-10-22T03:59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375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376"/>
    <d v="2014-06-01T04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37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378"/>
    <d v="2011-09-24T17:02:3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37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38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38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382"/>
    <d v="2012-07-11T03:51:0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383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384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385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386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387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388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389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390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391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392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39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394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395"/>
    <d v="2016-04-14T14:34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396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397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398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399"/>
    <d v="2016-01-27T23:34:5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0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01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02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0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04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05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406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407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408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40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41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41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41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413"/>
    <d v="2012-05-25T14:14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41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41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41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417"/>
    <d v="2016-08-15T07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418"/>
    <d v="2015-12-29T11:46:4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419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42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421"/>
    <d v="2012-12-05T09:23:4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4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4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424"/>
    <d v="2015-09-21T03:11: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425"/>
    <d v="2014-09-13T09:37:2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42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427"/>
    <d v="2015-06-21T21:2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42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42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430"/>
    <d v="2016-05-13T00:10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4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432"/>
    <d v="2016-05-13T19:04: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433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43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435"/>
    <d v="2016-05-03T16:41:5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436"/>
    <d v="2016-07-04T15:46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437"/>
    <d v="2015-10-17T16:01:5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438"/>
    <d v="2015-08-01T17:53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43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440"/>
    <d v="2014-10-19T16:26: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441"/>
    <d v="2016-01-06T20:38:3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442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443"/>
    <d v="2015-12-13T06:47:4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444"/>
    <d v="2015-10-26T15:48:3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44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446"/>
    <d v="2015-01-01T20:13: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447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448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44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450"/>
    <d v="2015-01-18T01:12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452"/>
    <d v="2016-05-20T14:08:2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45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454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455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456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45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458"/>
    <d v="2015-03-16T16:11: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459"/>
    <d v="2015-02-15T20:30:0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46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46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462"/>
    <d v="2014-12-03T05:34:2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46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464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46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466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46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468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469"/>
    <d v="2015-05-09T19:09: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47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471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472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473"/>
    <d v="2015-08-23T08:35:0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474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475"/>
    <d v="2015-06-15T22:06:2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476"/>
    <d v="2015-04-22T19:56:2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477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478"/>
    <d v="2016-06-24T01:29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479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480"/>
    <d v="2014-11-25T16:36: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48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482"/>
    <d v="2016-07-01T18:35: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483"/>
    <d v="2015-05-14T23:44:0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484"/>
    <d v="2015-08-15T13:22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485"/>
    <d v="2014-07-13T16:37:3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486"/>
    <d v="2015-09-06T05:1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487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48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489"/>
    <d v="2015-04-12T02:12:4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490"/>
    <d v="2014-10-13T13:59:5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491"/>
    <d v="2015-08-13T13:40: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49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493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49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495"/>
    <d v="2014-08-11T20:27: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496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497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498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499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50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501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502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503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504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505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506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507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508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50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510"/>
    <d v="2015-01-16T10:30:4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511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51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513"/>
    <d v="2014-08-17T19:58:1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514"/>
    <d v="2015-05-11T19:57:0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515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516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5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518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519"/>
    <d v="2015-01-01T06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520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521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522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523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52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525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526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527"/>
    <d v="2015-01-12T20:47:5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52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52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53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531"/>
    <d v="2015-07-01T00:40:4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53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53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534"/>
    <d v="2014-10-31T12:30: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53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536"/>
    <d v="2013-11-22T16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53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538"/>
    <d v="2017-01-31T23:32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539"/>
    <d v="2014-12-05T00:59: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540"/>
    <d v="2016-02-14T16:20:3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541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542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543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544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54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54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547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548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549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55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551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5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553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554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555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556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557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558"/>
    <d v="2012-01-22T06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55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56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56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56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56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564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56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56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56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56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569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570"/>
    <d v="2012-09-23T03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571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57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57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574"/>
    <d v="2011-08-04T15:07:5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575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576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57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578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579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580"/>
    <d v="2010-10-08T20:04:2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581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582"/>
    <d v="2014-02-02T18:02:0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58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584"/>
    <d v="2014-10-19T13:01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585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586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587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588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589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590"/>
    <d v="2009-11-0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591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592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593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59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595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596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597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598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599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600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601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602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603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60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60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606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607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608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609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61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611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61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613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614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615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616"/>
    <d v="2012-04-27T16:00:4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617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618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619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620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621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622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623"/>
    <d v="2017-03-01T02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62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625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626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627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628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629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630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631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632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633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6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63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636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637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638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639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640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641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642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643"/>
    <d v="2012-06-25T16:2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644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64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646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64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64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649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65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65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65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653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65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655"/>
    <d v="2014-11-10T21:07:4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656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657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658"/>
    <d v="2016-09-05T03:59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659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66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661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662"/>
    <d v="2016-04-25T04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663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66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66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666"/>
    <d v="2016-07-24T03:00: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667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668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669"/>
    <d v="2016-09-16T23:10:0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670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671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672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673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674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675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676"/>
    <d v="2013-04-08T19:17: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677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678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67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680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681"/>
    <d v="2015-09-21T17:22: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68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68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68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68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68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68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68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68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69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69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69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69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69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69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69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69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69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69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70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70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70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703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70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70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70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70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70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709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710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711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71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71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714"/>
    <d v="2012-07-23T04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71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71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717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71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71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72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721"/>
    <d v="2014-07-14T02:3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72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72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724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725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726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727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728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729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730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731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732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733"/>
    <d v="2010-06-25T21:32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73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735"/>
    <d v="2014-05-12T04:03:2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7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7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7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7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7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7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7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743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7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745"/>
    <d v="2016-04-18T14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7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747"/>
    <d v="2016-06-30T18:45:0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748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749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750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751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75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753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754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755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756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757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758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759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760"/>
    <d v="2016-10-17T15:1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761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76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763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764"/>
    <d v="2014-08-15T20:20: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765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766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767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768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769"/>
    <d v="2016-06-28T16:43: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77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77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77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773"/>
    <d v="2016-10-02T18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774"/>
    <d v="2015-03-28T01:46:4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77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776"/>
    <d v="2014-09-03T18:49:2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77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77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77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78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781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782"/>
    <d v="2014-11-28T03:28:1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783"/>
    <d v="2017-03-15T00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784"/>
    <d v="2015-12-17T05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78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78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78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788"/>
    <d v="2016-12-14T15:00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78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79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79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79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79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794"/>
    <d v="2015-01-01T00:03: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79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796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79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798"/>
    <d v="2015-02-04T23:22:2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799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800"/>
    <d v="2015-05-17T15:31:1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801"/>
    <d v="2015-03-16T19:00: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802"/>
    <d v="2014-10-23T00:49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803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804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805"/>
    <d v="2016-06-23T16:00: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80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807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808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809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810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811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81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81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81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8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816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817"/>
    <d v="2014-08-23T20:59:1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81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81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820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82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82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82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82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82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82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82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82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829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83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831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832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83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83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835"/>
    <d v="2013-07-07T05:28:2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83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83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83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83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840"/>
    <d v="2012-10-01T00:17:0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841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84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843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84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84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84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847"/>
    <d v="2011-07-22T04:42:0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848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849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850"/>
    <d v="2012-08-10T21:44:4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851"/>
    <d v="2014-08-08T21:53:2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85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853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854"/>
    <d v="2014-04-24T19:11: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855"/>
    <d v="2013-01-06T00:37: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85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857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858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859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860"/>
    <d v="2014-04-13T18:18:1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86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86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863"/>
    <d v="2016-06-18T05:19:5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86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86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86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86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86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86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87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871"/>
    <d v="2015-01-19T08:3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872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87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87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875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876"/>
    <d v="2016-03-13T21:25: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87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878"/>
    <d v="2015-04-30T16:00:5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879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880"/>
    <d v="2014-11-14T21:3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88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882"/>
    <d v="2014-11-26T00:55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88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88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885"/>
    <d v="2015-01-01T08:20:2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886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887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888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889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890"/>
    <d v="2014-05-02T22:52:5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89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892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893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894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895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896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897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89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899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90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901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902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903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904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905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906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907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908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909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91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911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912"/>
    <d v="2015-02-22T08:29:2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913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91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91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91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917"/>
    <d v="2015-07-15T17:28:5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918"/>
    <d v="2014-08-16T21:44: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919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92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92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922"/>
    <d v="2016-11-02T03:59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923"/>
    <d v="2015-06-08T04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924"/>
    <d v="2015-05-17T18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92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92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927"/>
    <d v="2016-03-20T13:29: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928"/>
    <d v="2016-04-09T17:37: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929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930"/>
    <d v="2015-12-31T03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931"/>
    <d v="2015-04-16T11:27:3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93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933"/>
    <d v="2015-12-04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93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935"/>
    <d v="2017-02-25T20:18: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936"/>
    <d v="2015-11-27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937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938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939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9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941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942"/>
    <d v="2016-10-20T11:05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94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9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9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9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9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9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9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9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9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9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953"/>
    <d v="2012-02-21T22:46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954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95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95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957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95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95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96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96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96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96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96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96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96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96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96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96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97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97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97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97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97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97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97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97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97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97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980"/>
    <d v="2014-01-29T08:13:4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981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982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983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98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985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986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987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988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98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990"/>
    <d v="2010-06-15T04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991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992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99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994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99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996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99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998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999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000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001"/>
    <d v="2016-12-31T16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002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003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004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005"/>
    <d v="2015-04-07T07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006"/>
    <d v="2015-11-14T17:49: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007"/>
    <d v="2016-05-01T17:55:5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00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00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01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011"/>
    <d v="2016-12-01T02:23: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01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013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014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015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016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01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01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01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02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02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02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023"/>
    <d v="2016-02-28T23:05:0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024"/>
    <d v="2015-01-11T01:02: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025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02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027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0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029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03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031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03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033"/>
    <d v="2016-08-17T12:05:5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0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0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0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0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0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0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040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0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042"/>
    <d v="2016-08-19T03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04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04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0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046"/>
    <d v="2014-12-18T12:08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047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048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049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050"/>
    <d v="2013-03-1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051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052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05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054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055"/>
    <d v="2012-08-02T21:37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056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057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058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05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06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061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062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063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064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065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066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067"/>
    <d v="2016-03-25T02:53:0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068"/>
    <d v="2017-02-03T04:11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06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07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07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072"/>
    <d v="2013-05-06T19:12: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073"/>
    <d v="2015-07-05T17:38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074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07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076"/>
    <d v="2016-10-17T16:14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077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07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079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080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081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08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083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084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085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086"/>
    <d v="2014-10-07T00:06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087"/>
    <d v="2013-05-26T23:54:3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088"/>
    <d v="2013-07-26T01:30:3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089"/>
    <d v="2014-11-28T17:20:0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090"/>
    <d v="2014-08-12T12:52:5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091"/>
    <d v="2015-01-01T04:12: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092"/>
    <d v="2014-12-04T01:31: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09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09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09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096"/>
    <d v="2015-09-15T11:11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097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098"/>
    <d v="2016-06-28T16:01:2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09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100"/>
    <d v="2015-04-29T03:09: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101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10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103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104"/>
    <d v="2015-07-20T18:43:4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105"/>
    <d v="2014-07-13T04:59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106"/>
    <d v="2016-05-25T15:29:1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107"/>
    <d v="2016-07-08T17:32: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10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10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110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111"/>
    <d v="2014-07-28T16:52:4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112"/>
    <d v="2014-09-05T13:39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11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114"/>
    <d v="2014-08-11T04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115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116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11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1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119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120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121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12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123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12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12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126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127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128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129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130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131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132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13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134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135"/>
    <d v="2013-07-26T17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1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137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138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139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14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14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14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14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14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145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14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147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14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14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15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15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15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153"/>
    <d v="2013-05-01T21:42:3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154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155"/>
    <d v="2014-06-27T14:44:4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156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157"/>
    <d v="2017-02-05T16:25:3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158"/>
    <d v="2015-09-27T14:20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1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16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1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162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1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1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1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166"/>
    <d v="2014-12-23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167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168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169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17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171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17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173"/>
    <d v="2014-12-01T03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17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17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17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177"/>
    <d v="2015-08-27T19:15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17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17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18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181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18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183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184"/>
    <d v="2015-03-02T21:16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185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186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187"/>
    <d v="2015-11-03T04:15:5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188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189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190"/>
    <d v="2015-09-02T06:47:2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191"/>
    <d v="2015-09-17T17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192"/>
    <d v="2014-09-20T15:40: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193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194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195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196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19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19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19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201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202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203"/>
    <d v="2016-04-08T18:31: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20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20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20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20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20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20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210"/>
    <d v="2012-05-21T01:12:0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211"/>
    <d v="2015-10-26T21:2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212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21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214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215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216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217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218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219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220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221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222"/>
    <d v="2015-07-26T16:00:5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22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2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225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2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2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2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2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2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2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2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233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2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2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2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2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2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239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240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2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242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2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2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245"/>
    <d v="2014-12-17T07:59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24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24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24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24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25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25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25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25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2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255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25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25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25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259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26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26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262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26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264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26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26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267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26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26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270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27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27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27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27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275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27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27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27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279"/>
    <d v="2012-12-18T14:2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280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281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28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28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28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285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28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287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288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289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29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291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292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293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294"/>
    <d v="2012-04-21T0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295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296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29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298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299"/>
    <d v="2017-04-14T04:07:4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300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301"/>
    <d v="2017-03-24T05:00: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302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303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304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305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306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307"/>
    <d v="2017-03-26T23:59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30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30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31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31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31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31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314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31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316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31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318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319"/>
    <d v="2015-09-09T16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32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321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322"/>
    <d v="2014-08-31T19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32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324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325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32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32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328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329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33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33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332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33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334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3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336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337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338"/>
    <d v="2014-06-27T22:04:2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33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34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341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34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34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34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34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346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34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348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34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35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351"/>
    <d v="2015-07-16T19:37:0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35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353"/>
    <d v="2016-08-27T0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35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355"/>
    <d v="2016-11-24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356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357"/>
    <d v="2015-03-19T17:45: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35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35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36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361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36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363"/>
    <d v="2016-02-25T16:08:3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364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365"/>
    <d v="2016-10-23T20:50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366"/>
    <d v="2014-08-13T23:31:5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3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3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3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370"/>
    <d v="2014-10-14T18:43: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3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3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373"/>
    <d v="2014-10-24T23:26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374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375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376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377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378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379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38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381"/>
    <d v="2014-10-16T00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382"/>
    <d v="2015-04-04T14:43:5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38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384"/>
    <d v="2015-02-05T16:11: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385"/>
    <d v="2015-08-10T06:59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386"/>
    <d v="2015-02-11T13:13:4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38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388"/>
    <d v="2016-02-04T07:50: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389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390"/>
    <d v="2015-11-14T17:16:4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391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392"/>
    <d v="2017-02-11T16:20:3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393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394"/>
    <d v="2014-10-24T04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395"/>
    <d v="2015-07-01T21:45:3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396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39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39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39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400"/>
    <d v="2012-03-03T07:39: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401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402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40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404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405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406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40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408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409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410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411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412"/>
    <d v="2015-01-24T23:08:1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413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414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415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416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417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418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419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420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421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42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423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424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425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426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427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42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429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43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431"/>
    <d v="2013-05-24T00:30:3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43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43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434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435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436"/>
    <d v="2014-02-06T17:01: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437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438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439"/>
    <d v="2014-05-04T17:11:4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440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441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442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443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444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445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446"/>
    <d v="2015-06-30T03:06:4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447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448"/>
    <d v="2016-08-06T21:35:0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449"/>
    <d v="2015-03-01T00:42:0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45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45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45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45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45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455"/>
    <d v="2014-11-12T22:45:3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456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457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45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459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460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461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462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463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464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465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466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467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468"/>
    <d v="2012-10-06T09:5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469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47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471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472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47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47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475"/>
    <d v="2014-10-23T10:17:5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476"/>
    <d v="2015-06-04T05:2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477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478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479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48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481"/>
    <d v="2015-05-19T21:00:4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48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48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48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48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48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487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48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48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490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491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49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49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49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49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49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49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49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49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50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50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50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50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50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505"/>
    <d v="2014-05-01T14:01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50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50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508"/>
    <d v="2016-06-06T17:02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50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510"/>
    <d v="2016-11-07T11:05: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511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51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513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514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51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516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517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518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519"/>
    <d v="2014-05-13T18:43:5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52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521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522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523"/>
    <d v="2016-12-03T15:05:1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52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525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526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527"/>
    <d v="2016-08-06T07:00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528"/>
    <d v="2013-03-10T18:07: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52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53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531"/>
    <d v="2015-11-19T04:59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53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533"/>
    <d v="2014-11-30T19:58:0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534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535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536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537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538"/>
    <d v="2015-02-18T03:26: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539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54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541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542"/>
    <d v="2014-08-01T02:50: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15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154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154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154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154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154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1549"/>
    <d v="2011-09-19T14:30:2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1550"/>
    <d v="2016-08-18T23:54: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155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155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155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155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155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1556"/>
    <d v="2012-03-24T04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1557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1558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1559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156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1561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1562"/>
    <d v="2012-08-1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156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1564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1565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1566"/>
    <d v="2014-08-27T00:31: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1567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156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1569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157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1571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1572"/>
    <d v="2013-12-30T06:02:3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1573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157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1575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1576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157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1578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1579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1580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1581"/>
    <d v="2013-05-23T15:38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158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158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158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1585"/>
    <d v="2015-11-25T15:49:1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158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1587"/>
    <d v="2013-04-17T18:15: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158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158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1590"/>
    <d v="2016-12-31T18:20:5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1591"/>
    <d v="2013-05-31T12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1592"/>
    <d v="2014-08-23T18:31: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1593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1594"/>
    <d v="2016-01-02T23:19:5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1595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159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159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1598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1599"/>
    <d v="2013-07-25T16:21: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1600"/>
    <d v="2015-06-05T2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160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160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160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160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160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160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160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160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1609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161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161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161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161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161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161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161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161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161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1619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162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16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162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1623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162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162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162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162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162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162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1630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163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163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16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163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163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163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163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1638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1639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1640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1641"/>
    <d v="2014-01-01T23:08:5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164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164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164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1645"/>
    <d v="2014-12-08T23:21: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1646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1647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1648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1649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1650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165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1652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1653"/>
    <d v="2013-10-19T12:13:0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1654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165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1656"/>
    <d v="2014-11-14T06:39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1657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1658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1659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166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1661"/>
    <d v="2014-11-16T08:05: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1662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166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166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1665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1666"/>
    <d v="2014-01-28T15:10: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1667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166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166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167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1671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167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167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1674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1675"/>
    <d v="2016-06-25T03:59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167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167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167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167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168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168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168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1683"/>
    <d v="2013-09-10T03:5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168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168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168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168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168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168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1690"/>
    <d v="2017-02-21T00:07: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169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1692"/>
    <d v="2016-01-25T16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169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1694"/>
    <d v="2015-04-03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1695"/>
    <d v="2016-03-23T06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169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1697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1698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169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170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1701"/>
    <d v="2015-11-14T13:2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1702"/>
    <d v="2012-11-01T20:22:4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17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17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17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17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1707"/>
    <d v="2012-04-07T0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1708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1709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1710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1711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1712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1713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1714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1715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1716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1717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1718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171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1720"/>
    <d v="2012-01-28T18:54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1721"/>
    <d v="2016-10-29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1722"/>
    <d v="2016-02-12T04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172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1724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1725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1726"/>
    <d v="2014-07-19T0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1727"/>
    <d v="2017-01-05T19:47:2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172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1729"/>
    <d v="2014-11-12T07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173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1731"/>
    <d v="2016-04-22T19:49:0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173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173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173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1735"/>
    <d v="2014-02-21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1736"/>
    <d v="2015-07-29T15:59: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173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1738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1739"/>
    <d v="2014-08-16T08:17:5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1740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1741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1742"/>
    <d v="2016-05-07T22:50:5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1743"/>
    <d v="2015-06-11T18:01:2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1744"/>
    <d v="2014-03-26T23:24:1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1745"/>
    <d v="2014-11-18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1746"/>
    <d v="2016-05-23T03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174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174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174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175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175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175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1753"/>
    <d v="2015-12-07T16:47: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1754"/>
    <d v="2014-02-23T12:00:5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175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1756"/>
    <d v="2012-02-27T16:17:0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1757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1758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1759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176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1761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176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176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176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1765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1766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1767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176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1769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1770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1771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1772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1773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1774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177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1776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1777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1778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1779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1780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1781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1782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178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178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178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178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178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178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178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1790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179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179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179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179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179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179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179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1798"/>
    <d v="2014-04-02T18:36:4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179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1800"/>
    <d v="2017-03-20T18:07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180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1802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18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18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18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18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18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18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18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18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18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1812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18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18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18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1816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1817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1818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1819"/>
    <d v="2016-01-08T19:47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182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182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182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1823"/>
    <d v="2016-02-20T22:22: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182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1825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1826"/>
    <d v="2015-01-10T17:21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1827"/>
    <d v="2015-08-03T15:35: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1828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1829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1830"/>
    <d v="2015-10-26T22:25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1831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183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1833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183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1835"/>
    <d v="2015-06-25T18:39:5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183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183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1838"/>
    <d v="2015-12-10T22:12:4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1839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184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184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184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1843"/>
    <d v="2015-08-04T04:30:0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184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1845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184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1847"/>
    <d v="2015-01-15T19:29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1848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1849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1850"/>
    <d v="2015-08-08T15:33:3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1851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1852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1853"/>
    <d v="2015-07-02T21:59: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1854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1855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1856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1857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1858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1859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1860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1861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1862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186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186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186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186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186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186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186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187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187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187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187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187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187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187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187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1878"/>
    <d v="2015-03-12T17:49: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1879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188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188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188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1883"/>
    <d v="2015-08-04T04:27:5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1884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1885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1886"/>
    <d v="2015-10-18T19:38:4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188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188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188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189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189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189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189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189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189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189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189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189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189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190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190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190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190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190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19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190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190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1908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1909"/>
    <d v="2013-04-16T19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191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1911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191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191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191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191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191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191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191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191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192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1921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192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192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192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192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192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192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192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192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193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193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193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193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193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193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1936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193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193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193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194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194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194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194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194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1945"/>
    <d v="2012-06-23T18:32:5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1946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1947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194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1949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195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1951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1952"/>
    <d v="2015-05-14T23:56:1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1953"/>
    <d v="2014-12-13T21:02:4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195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195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1956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1957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195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195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196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196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196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196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196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196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1966"/>
    <d v="2013-10-18T03:59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1967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1968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1969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1970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197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197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197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197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197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1976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1977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1978"/>
    <d v="2011-10-29T16:12:0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197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1980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198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198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198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1984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198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198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198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198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198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199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1991"/>
    <d v="2012-12-24T23:47: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1992"/>
    <d v="2011-11-15T19:37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1993"/>
    <d v="2015-07-30T03:20:5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199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199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1996"/>
    <d v="2015-04-23T21:05:3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199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1998"/>
    <d v="2017-02-08T21:40:3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199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00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00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002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00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00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00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00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00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00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009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01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01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012"/>
    <d v="2014-07-05T23:07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01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014"/>
    <d v="2015-03-31T13:14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015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016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01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01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019"/>
    <d v="2017-02-24T05:51:4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020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021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02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02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024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02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02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02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02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02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03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0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032"/>
    <d v="2016-08-22T0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03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03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035"/>
    <d v="2014-04-30T05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03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03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03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039"/>
    <d v="2015-10-23T1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040"/>
    <d v="2015-05-21T17:56:2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041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042"/>
    <d v="2012-09-13T10:07:0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04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044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045"/>
    <d v="2014-11-30T23:11:0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046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047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04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049"/>
    <d v="2016-09-29T15:45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050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051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052"/>
    <d v="2015-01-15T21:54:5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053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054"/>
    <d v="2014-09-15T20:0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05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056"/>
    <d v="2017-03-10T19:00: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057"/>
    <d v="2015-09-09T07:31:0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05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05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06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061"/>
    <d v="2015-12-17T19:20:0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06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063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06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06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06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067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06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06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07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071"/>
    <d v="2015-08-21T17:55: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072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073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074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075"/>
    <d v="2016-02-10T22:13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076"/>
    <d v="2016-01-10T00:51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07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07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07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08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081"/>
    <d v="2014-11-10T21:34:4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082"/>
    <d v="2014-07-03T00:42: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083"/>
    <d v="2015-02-28T00:01:3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08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08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08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08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08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089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090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09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09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093"/>
    <d v="2015-06-03T02:31: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094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095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096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097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098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099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100"/>
    <d v="2014-06-27T21:33:2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101"/>
    <d v="2014-09-18T20:59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102"/>
    <d v="2017-04-05T18:14: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103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1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1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106"/>
    <d v="2013-05-27T06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107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108"/>
    <d v="2014-08-09T02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109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110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111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112"/>
    <d v="2016-02-21T09:33:4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1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1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115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116"/>
    <d v="2016-11-11T12:10:5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117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118"/>
    <d v="2014-12-31T21:08:0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119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120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121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122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123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124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125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126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127"/>
    <d v="2016-10-13T21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12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129"/>
    <d v="2016-11-06T03:26: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13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13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13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13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13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13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13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13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13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13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14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14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14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14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144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145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146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14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148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14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15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15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152"/>
    <d v="2011-08-11T16:01:5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153"/>
    <d v="2012-03-29T13:45:2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154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15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156"/>
    <d v="2013-10-05T20:51: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15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15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15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16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16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162"/>
    <d v="2015-11-22T15:03:4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163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164"/>
    <d v="2015-02-17T04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165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166"/>
    <d v="2016-08-05T21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16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16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16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17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17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172"/>
    <d v="2015-08-12T05:32: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173"/>
    <d v="2014-06-06T2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174"/>
    <d v="2015-07-16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17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176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177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178"/>
    <d v="2014-06-01T03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179"/>
    <d v="2016-12-14T17:49: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180"/>
    <d v="2015-09-23T14:21: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181"/>
    <d v="2015-03-27T15:24:5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182"/>
    <d v="2015-06-13T01:43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18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184"/>
    <d v="2016-06-03T16:3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185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186"/>
    <d v="2015-07-16T19:47:5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18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188"/>
    <d v="2017-02-18T04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18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190"/>
    <d v="2014-08-25T04:59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191"/>
    <d v="2016-06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19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19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19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195"/>
    <d v="2015-05-29T15:34:1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196"/>
    <d v="2014-09-06T00:10: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197"/>
    <d v="2014-06-21T01:05:0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198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199"/>
    <d v="2015-08-08T21:34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200"/>
    <d v="2016-06-19T19:12:5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20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202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20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204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205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206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207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208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209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21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2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21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21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214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215"/>
    <d v="2016-11-30T17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2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21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21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21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220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221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22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2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2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225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226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227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22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229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230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231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23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233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234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23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23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237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23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239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240"/>
    <d v="2015-09-09T04:00: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24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24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24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24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245"/>
    <d v="2014-11-25T19:46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24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247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248"/>
    <d v="2014-09-06T22:08:5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249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250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251"/>
    <d v="2014-08-05T14:52:0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252"/>
    <d v="2014-09-25T21:16:4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25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25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25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25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25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25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259"/>
    <d v="2014-05-25T13:32: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260"/>
    <d v="2016-06-04T22:57: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26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262"/>
    <d v="2014-10-13T04:59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26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264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265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26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267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26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269"/>
    <d v="2015-05-24T03:21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270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271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272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273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274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275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276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277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278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279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28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281"/>
    <d v="2016-05-08T17:41:5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282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283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284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285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286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287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288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289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2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29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292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29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29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29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296"/>
    <d v="2014-11-27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2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2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2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300"/>
    <d v="2015-08-24T02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301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30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303"/>
    <d v="2016-10-13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304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305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306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307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308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309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31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31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312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313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2314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2315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2316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2317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2318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2319"/>
    <d v="2014-10-06T16:11:4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232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2321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2322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2323"/>
    <d v="2015-02-21T19:58: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2324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232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2326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2327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2328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2329"/>
    <d v="2014-08-20T20:24: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233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233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233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2333"/>
    <d v="2016-08-27T22:53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2334"/>
    <d v="2012-10-06T23:51: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2335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2336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233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2338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2339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234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2341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2342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2343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23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2345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2346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2347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2348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2349"/>
    <d v="2016-01-20T20:50:4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235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235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235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235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235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23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2356"/>
    <d v="2016-05-05T04:02: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23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23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23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23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2361"/>
    <d v="2014-09-29T15:16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2362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2363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2364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2365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2366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2367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236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23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2370"/>
    <d v="2014-12-14T20:00:3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23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23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2373"/>
    <d v="2015-06-14T19:1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2374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2375"/>
    <d v="2015-10-09T15:38:4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2376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2377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2378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2379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238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2381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2382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2383"/>
    <d v="2015-09-29T21:12: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2384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238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238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238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238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2389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239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239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2392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2393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2394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2395"/>
    <d v="2014-10-20T14:56:1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2396"/>
    <d v="2015-06-12T03:45:0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2397"/>
    <d v="2014-10-19T05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2398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239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240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240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240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240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240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2405"/>
    <d v="2014-09-21T15:10:5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2406"/>
    <d v="2015-04-01T12:22:0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2407"/>
    <d v="2015-03-27T00:05:3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24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24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2410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24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24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2413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2414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2415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241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2417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2418"/>
    <d v="2017-04-21T07:24: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2419"/>
    <d v="2017-04-04T03:38:4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2420"/>
    <d v="2017-05-03T19:12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2421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2422"/>
    <d v="2017-03-27T23:58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2423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242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242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2426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2427"/>
    <d v="2014-09-10T20:09:3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2428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2429"/>
    <d v="2012-04-01T20:00: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2430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2431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243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243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2434"/>
    <d v="2014-08-13T04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243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243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243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243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2439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244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2441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244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2443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2444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2445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2446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244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2448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2449"/>
    <d v="2014-06-21T16:00:0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2450"/>
    <d v="2013-05-06T16:51: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245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245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2453"/>
    <d v="2014-07-01T23:50: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2454"/>
    <d v="2014-08-04T15:59: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2455"/>
    <d v="2016-08-16T18:07:4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2456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2457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2458"/>
    <d v="2015-08-01T14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245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2460"/>
    <d v="2016-04-30T05:34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246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246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246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2464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2465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2466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2467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2468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2469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2470"/>
    <d v="2014-08-08T19:05:5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2471"/>
    <d v="2015-09-10T03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2472"/>
    <d v="2016-11-04T13:06:2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2473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2474"/>
    <d v="2017-03-12T21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247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247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247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2478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247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248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248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248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2483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2484"/>
    <d v="2017-03-02T19:19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248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248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2487"/>
    <d v="2015-09-29T0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2488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2489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2490"/>
    <d v="2015-10-09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2491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2492"/>
    <d v="2015-09-12T03:59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2493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249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2495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2496"/>
    <d v="2015-06-21T17:32: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2497"/>
    <d v="2016-09-08T03:45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2498"/>
    <d v="2015-06-11T03:59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249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250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250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2502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250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2504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2505"/>
    <d v="2015-01-28T2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250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250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2508"/>
    <d v="2016-08-24T21:42:0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25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251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2511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2512"/>
    <d v="2015-02-09T04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251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251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251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2516"/>
    <d v="2016-04-29T04:39:4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2517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251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2519"/>
    <d v="2016-08-15T20:09:4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2520"/>
    <d v="2015-09-17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252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252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252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2524"/>
    <d v="2016-08-01T06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252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252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2527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2528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252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2530"/>
    <d v="2016-04-13T21:02:4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253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2532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2533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2534"/>
    <d v="2016-01-27T01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25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2536"/>
    <d v="2016-06-08T00:57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253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2538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2539"/>
    <d v="2016-06-22T03:55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2540"/>
    <d v="2015-03-08T16:08: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2541"/>
    <d v="2014-07-05T0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2542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254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254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2545"/>
    <d v="2015-07-30T12:30:2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2546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2547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2548"/>
    <d v="2016-12-06T23:22:3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2549"/>
    <d v="2015-04-01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2550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2551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2552"/>
    <d v="2015-02-26T00:35: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2553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2554"/>
    <d v="2016-06-13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2555"/>
    <d v="2015-10-29T04:01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2556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2557"/>
    <d v="2017-02-25T01:22: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2558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2559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2560"/>
    <d v="2014-08-19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2561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2562"/>
    <d v="2015-05-13T01:37:1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2563"/>
    <d v="2015-01-01T05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256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256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2566"/>
    <d v="2014-08-25T04:59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2567"/>
    <d v="2015-04-25T15:49: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256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2569"/>
    <d v="2015-03-11T03:2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257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2571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257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257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2574"/>
    <d v="2014-12-14T18:18:0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257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2576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2577"/>
    <d v="2014-08-08T22:28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2578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2579"/>
    <d v="2014-06-01T03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2580"/>
    <d v="2014-11-21T17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2581"/>
    <d v="2014-08-28T22:53: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2582"/>
    <d v="2015-11-12T02:31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2583"/>
    <d v="2015-06-17T12:05:0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2584"/>
    <d v="2014-07-16T11:49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2585"/>
    <d v="2014-07-18T23:48:2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2586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2587"/>
    <d v="2015-10-08T00:32:5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258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2589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2590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259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2592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2593"/>
    <d v="2015-03-04T18:59:2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259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259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259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2597"/>
    <d v="2014-09-21T02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2598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2599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2600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2601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260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260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2604"/>
    <d v="2015-08-19T17:03:4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2605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2606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2607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2608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2609"/>
    <d v="2014-09-09T12:35: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261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261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2612"/>
    <d v="2016-07-09T04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2613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2614"/>
    <d v="2014-07-23T03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261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261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261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2618"/>
    <d v="2015-02-03T04:27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26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2620"/>
    <d v="2015-07-10T18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2621"/>
    <d v="2016-08-23T03:07:1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2622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2623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2624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262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2626"/>
    <d v="2016-07-15T21:38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2627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2628"/>
    <d v="2015-03-20T20:27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262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263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2631"/>
    <d v="2015-03-16T2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2632"/>
    <d v="2015-07-10T21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263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263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263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2636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2637"/>
    <d v="2015-04-17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2638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263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264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264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2642"/>
    <d v="2016-11-26T0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2643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2644"/>
    <d v="2016-06-02T22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264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2646"/>
    <d v="2016-03-07T04:59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2647"/>
    <d v="2016-03-16T03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264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264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265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2651"/>
    <d v="2016-05-31T22:08: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265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2653"/>
    <d v="2014-07-02T14:54: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265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265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265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2657"/>
    <d v="2014-09-08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2658"/>
    <d v="2014-10-02T14:21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2659"/>
    <d v="2014-09-29T08:40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266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2661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266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2663"/>
    <d v="2015-07-11T0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2664"/>
    <d v="2015-07-13T01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266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266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266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2668"/>
    <d v="2015-10-01T15:00:2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2669"/>
    <d v="2016-09-08T18:08:4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2670"/>
    <d v="2014-09-07T14:23:4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2671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2672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2673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2674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2675"/>
    <d v="2016-03-05T01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2676"/>
    <d v="2014-05-22T22:07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267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2678"/>
    <d v="2015-02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2679"/>
    <d v="2014-05-05T06:38:3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2680"/>
    <d v="2015-08-05T18:36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2681"/>
    <d v="2014-12-31T17:50:0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268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2683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2684"/>
    <d v="2014-12-31T07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268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268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268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2688"/>
    <d v="2015-04-26T06:28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2689"/>
    <d v="2015-03-01T04:59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2690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2691"/>
    <d v="2016-04-18T09:13:2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2692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2693"/>
    <d v="2016-09-23T16:44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2694"/>
    <d v="2015-05-26T15:32: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26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26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26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2698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2699"/>
    <d v="2015-03-13T06:59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270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270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2702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2703"/>
    <d v="2016-10-13T20:22:4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2704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2705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2706"/>
    <d v="2016-04-29T06:59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270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2708"/>
    <d v="2015-06-19T01:00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270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271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271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271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271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2714"/>
    <d v="2016-08-23T18:34:5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2715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271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2717"/>
    <d v="2016-05-05T17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2718"/>
    <d v="2014-09-23T03:59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2719"/>
    <d v="2016-11-19T01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272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272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2722"/>
    <d v="2015-01-01T16:48:5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272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272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272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272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2727"/>
    <d v="2016-03-08T04:59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2728"/>
    <d v="2015-06-16T23:3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2729"/>
    <d v="2014-10-05T07:00:4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2730"/>
    <d v="2014-08-10T15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2731"/>
    <d v="2015-07-18T06:59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273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2733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2734"/>
    <d v="2016-04-10T04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2735"/>
    <d v="2016-06-16T05:58:0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2736"/>
    <d v="2014-07-24T07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2737"/>
    <d v="2015-07-23T18:33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2738"/>
    <d v="2014-07-21T03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273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2740"/>
    <d v="2014-07-03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274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274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274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2744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2745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27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2747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2748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2749"/>
    <d v="2014-06-27T05:14: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275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2751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2752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2753"/>
    <d v="2014-09-19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275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2755"/>
    <d v="2015-01-11T20:53:3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2756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2757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2758"/>
    <d v="2014-09-30T16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2759"/>
    <d v="2016-08-13T06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276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2761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276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2763"/>
    <d v="2014-07-04T03:24: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2764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276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276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276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2768"/>
    <d v="2015-05-26T03:59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2769"/>
    <d v="2016-01-21T21:18:2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277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2771"/>
    <d v="2014-11-05T23:28:0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277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2773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2774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277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2776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2777"/>
    <d v="2015-01-10T03:23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277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2779"/>
    <d v="2015-05-25T21:38:1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2780"/>
    <d v="2015-11-12T06:59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2781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278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2783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278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2785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2786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2787"/>
    <d v="2016-10-08T09:20:3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278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278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279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2791"/>
    <d v="2016-04-02T23:51: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279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2793"/>
    <d v="2014-07-26T04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2794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279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2796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2797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2798"/>
    <d v="2014-05-05T12:36:2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2799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280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2801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2802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2803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2804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2805"/>
    <d v="2016-04-15T14:21:1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280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2807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2808"/>
    <d v="2016-11-15T02:0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280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281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281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2812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281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281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2815"/>
    <d v="2014-09-08T21:11: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2816"/>
    <d v="2016-03-15T16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281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281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2819"/>
    <d v="2015-12-23T16:18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282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282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282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2823"/>
    <d v="2014-12-16T22:32:0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282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28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2826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2827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2828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2829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2830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2831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283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2833"/>
    <d v="2014-09-27T21:17: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2834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2835"/>
    <d v="2015-03-21T19:22:3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283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2837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2838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283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284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2841"/>
    <d v="2015-07-17T21:02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2842"/>
    <d v="2016-01-04T04:20:0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2843"/>
    <d v="2015-07-20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2844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2845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2846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2847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2848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2849"/>
    <d v="2016-02-20T02:45: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2850"/>
    <d v="2016-08-03T04:09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2851"/>
    <d v="2015-07-30T03:25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2852"/>
    <d v="2014-07-20T18:51:2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285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28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285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285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285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2858"/>
    <d v="2015-10-18T19:36:2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2859"/>
    <d v="2015-01-01T02:59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286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2861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2862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2863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2864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2865"/>
    <d v="2014-08-01T17:12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2866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2867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2868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286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287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2871"/>
    <d v="2015-11-17T22:24: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287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2873"/>
    <d v="2016-06-18T19:32:1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28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28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28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28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2878"/>
    <d v="2015-10-08T16:42: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2879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2880"/>
    <d v="2015-06-30T03:59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2881"/>
    <d v="2017-02-20T00:26: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288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2883"/>
    <d v="2016-05-09T22:49:5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2884"/>
    <d v="2015-05-01T22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288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2886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2887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2888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2889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289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2891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2892"/>
    <d v="2014-06-17T04:36:1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289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2894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2895"/>
    <d v="2015-12-19T19:49:5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2896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2897"/>
    <d v="2015-04-15T05:04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289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289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290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290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290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290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2904"/>
    <d v="2015-11-30T06:04:0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2905"/>
    <d v="2015-03-02T2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2906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2907"/>
    <d v="2014-07-30T20:53:5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29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2909"/>
    <d v="2016-09-18T19:51:0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291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291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291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2913"/>
    <d v="2015-10-01T13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2914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2915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2916"/>
    <d v="2015-06-27T21:44: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2917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2918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2919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292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292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2922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2923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2924"/>
    <d v="2016-10-02T03:25:4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2925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2926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2927"/>
    <d v="2016-07-29T23:2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292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292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293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293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293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2933"/>
    <d v="2016-01-03T20:17:3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293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293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293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293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293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293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294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294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294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2943"/>
    <d v="2016-05-09T04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294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294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294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2947"/>
    <d v="2015-01-31T15:25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2948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2949"/>
    <d v="2016-07-17T04:19:0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2950"/>
    <d v="2014-05-20T06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2951"/>
    <d v="2016-02-20T21:05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2952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2953"/>
    <d v="2015-11-08T18:59:4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295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295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2956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2957"/>
    <d v="2014-07-19T09:21: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2958"/>
    <d v="2014-11-20T16:04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295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2960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2961"/>
    <d v="2016-05-07T14:29:1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296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296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296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296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296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2967"/>
    <d v="2014-08-26T16:28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2968"/>
    <d v="2014-10-26T18:29:2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2969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2970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2971"/>
    <d v="2015-07-19T18:44: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2972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2973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2974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2975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2976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2977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2978"/>
    <d v="2015-08-31T16:04:5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297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298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2981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298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298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298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2985"/>
    <d v="2015-12-15T20:25: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2986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298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2988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2989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299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2991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2992"/>
    <d v="2015-07-18T03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2993"/>
    <d v="2015-01-20T19:16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2994"/>
    <d v="2015-04-10T05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299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2996"/>
    <d v="2015-01-11T01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2997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2998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2999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3000"/>
    <d v="2014-10-13T21:05: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3001"/>
    <d v="2016-10-01T04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3002"/>
    <d v="2016-07-03T19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3003"/>
    <d v="2016-04-01T03:59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300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3005"/>
    <d v="2016-07-02T17:44:2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300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300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300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3009"/>
    <d v="2017-01-13T23:05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3010"/>
    <d v="2015-03-01T0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3011"/>
    <d v="2015-05-09T04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3012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3013"/>
    <d v="2016-12-21T17:03: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3014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301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3016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3017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3018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3019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3020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3021"/>
    <d v="2016-07-17T17:49:4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302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302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302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3025"/>
    <d v="2015-04-05T03:40:4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3026"/>
    <d v="2014-10-22T04:59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302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302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302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303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303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3032"/>
    <d v="2015-08-26T18:32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3033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303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3035"/>
    <d v="2017-03-03T05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3036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3037"/>
    <d v="2016-01-08T06:34:00"/>
  </r>
  <r>
    <n v="3360"/>
    <s v="Pretty Butch"/>
    <s v="World Premiere, an M1 Singapore Fringe Festival 2017 commission."/>
    <n v="9000"/>
    <n v="9124"/>
    <x v="0"/>
    <x v="1"/>
    <s v="SGD"/>
    <n v="1481731140"/>
    <n v="1479866343"/>
    <b v="0"/>
    <n v="72"/>
    <b v="1"/>
    <s v="theater/plays"/>
    <n v="1.0137777777777779"/>
    <n v="126.72222222222223"/>
    <x v="1"/>
    <x v="6"/>
    <x v="3038"/>
    <d v="2016-12-14T15:59:00"/>
  </r>
  <r>
    <n v="217"/>
    <s v="Bitch"/>
    <s v="A roadmovie by paw"/>
    <n v="100000"/>
    <n v="11943"/>
    <x v="2"/>
    <x v="2"/>
    <s v="SEK"/>
    <n v="1419780149"/>
    <n v="1417101749"/>
    <b v="0"/>
    <n v="38"/>
    <b v="0"/>
    <s v="film &amp; video/drama"/>
    <n v="0.11942999999999999"/>
    <n v="314.28947368421052"/>
    <x v="0"/>
    <x v="3"/>
    <x v="3039"/>
    <d v="2014-12-28T15:22:2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2"/>
    <s v="SEK"/>
    <n v="1476319830"/>
    <n v="1471135830"/>
    <b v="0"/>
    <n v="0"/>
    <b v="0"/>
    <s v="film &amp; video/animation"/>
    <n v="0"/>
    <e v="#DIV/0!"/>
    <x v="0"/>
    <x v="5"/>
    <x v="3040"/>
    <d v="2016-10-13T00:50: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2"/>
    <s v="SEK"/>
    <n v="1457996400"/>
    <n v="1452842511"/>
    <b v="0"/>
    <n v="1"/>
    <b v="0"/>
    <s v="technology/web"/>
    <n v="2.0000000000000001E-4"/>
    <n v="90"/>
    <x v="2"/>
    <x v="7"/>
    <x v="3041"/>
    <d v="2016-03-14T23:00:00"/>
  </r>
  <r>
    <n v="669"/>
    <s v="Christian DiLusso Watches"/>
    <s v="Beautiful automatic watches, made for every moment._x000a_Sports, business, casual.....it fits every moment of your life."/>
    <n v="200000"/>
    <n v="43015"/>
    <x v="2"/>
    <x v="2"/>
    <s v="SEK"/>
    <n v="1467817258"/>
    <n v="1465225258"/>
    <b v="0"/>
    <n v="28"/>
    <b v="0"/>
    <s v="technology/wearables"/>
    <n v="0.21507499999999999"/>
    <n v="1536.25"/>
    <x v="2"/>
    <x v="8"/>
    <x v="3042"/>
    <d v="2016-07-06T15:00:58"/>
  </r>
  <r>
    <n v="978"/>
    <s v="hidn tempo - a wearable stress coach"/>
    <s v="hidn tempo is an intelligent watch band that allows you to monitor your stress and manage it anywhere, anytime."/>
    <n v="172889"/>
    <n v="97273"/>
    <x v="2"/>
    <x v="2"/>
    <s v="SEK"/>
    <n v="1456385101"/>
    <n v="1453793101"/>
    <b v="0"/>
    <n v="123"/>
    <b v="0"/>
    <s v="technology/wearables"/>
    <n v="0.5626326718299024"/>
    <n v="790.83739837398377"/>
    <x v="2"/>
    <x v="8"/>
    <x v="3043"/>
    <d v="2016-02-25T07:25:0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2"/>
    <s v="SEK"/>
    <n v="1454248563"/>
    <n v="1451656563"/>
    <b v="1"/>
    <n v="61"/>
    <b v="1"/>
    <s v="music/electronic music"/>
    <n v="1.1863774999999999"/>
    <n v="388.9762295081967"/>
    <x v="4"/>
    <x v="15"/>
    <x v="3044"/>
    <d v="2016-01-31T13:56:03"/>
  </r>
  <r>
    <n v="1029"/>
    <s v="StrobeHouse presents Valborg 2015"/>
    <s v="We want to recreate last years massive Valborgparty in Lund but this time even bigger!"/>
    <n v="10000"/>
    <n v="11176"/>
    <x v="0"/>
    <x v="2"/>
    <s v="SEK"/>
    <n v="1428184740"/>
    <n v="1423501507"/>
    <b v="0"/>
    <n v="141"/>
    <b v="1"/>
    <s v="music/electronic music"/>
    <n v="1.1175999999999999"/>
    <n v="79.262411347517727"/>
    <x v="4"/>
    <x v="15"/>
    <x v="3045"/>
    <d v="2015-04-04T21:59:00"/>
  </r>
  <r>
    <n v="1210"/>
    <s v="Det Andra GÃ¶teborg"/>
    <s v="En fotobok om livet i det enda andra GÃ¶teborg i vÃ¤rlden"/>
    <n v="20000"/>
    <n v="50863"/>
    <x v="0"/>
    <x v="2"/>
    <s v="SEK"/>
    <n v="1433106000"/>
    <n v="1431124572"/>
    <b v="0"/>
    <n v="103"/>
    <b v="1"/>
    <s v="photography/photobooks"/>
    <n v="2.5431499999999998"/>
    <n v="493.81553398058253"/>
    <x v="8"/>
    <x v="20"/>
    <x v="3046"/>
    <d v="2015-05-31T21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2"/>
    <s v="SEK"/>
    <n v="1482515937"/>
    <n v="1479923937"/>
    <b v="0"/>
    <n v="7"/>
    <b v="0"/>
    <s v="technology/wearables"/>
    <n v="1.3028138528138528E-2"/>
    <n v="859.85714285714289"/>
    <x v="2"/>
    <x v="8"/>
    <x v="3047"/>
    <d v="2016-12-23T17:58:5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2"/>
    <s v="SEK"/>
    <n v="1423432709"/>
    <n v="1420840709"/>
    <b v="0"/>
    <n v="2"/>
    <b v="0"/>
    <s v="publishing/translations"/>
    <n v="1E-3"/>
    <n v="100"/>
    <x v="3"/>
    <x v="22"/>
    <x v="3048"/>
    <d v="2015-02-08T21:58:29"/>
  </r>
  <r>
    <n v="1524"/>
    <s v="Heath - Limited Edition Split Zine - Make 100"/>
    <s v="Limited edition split zine by photographers AdeY and Kersti K. 100 signed and hand numbered copies!"/>
    <n v="3000"/>
    <n v="6210"/>
    <x v="0"/>
    <x v="2"/>
    <s v="SEK"/>
    <n v="1487592090"/>
    <n v="1485000090"/>
    <b v="1"/>
    <n v="28"/>
    <b v="1"/>
    <s v="photography/photobooks"/>
    <n v="2.0699999999999998"/>
    <n v="221.78571428571428"/>
    <x v="8"/>
    <x v="20"/>
    <x v="3049"/>
    <d v="2017-02-20T12:01:30"/>
  </r>
  <r>
    <n v="1960"/>
    <s v="TREKKAYAK"/>
    <s v="Trekkayak is an ultralight, durable and inflatable boat to be carried in your backpack to cross a lake or paddle down a river."/>
    <n v="70000"/>
    <n v="82532"/>
    <x v="0"/>
    <x v="2"/>
    <s v="SEK"/>
    <n v="1419151341"/>
    <n v="1416559341"/>
    <b v="1"/>
    <n v="33"/>
    <b v="1"/>
    <s v="technology/hardware"/>
    <n v="1.1790285714285715"/>
    <n v="2500.969696969697"/>
    <x v="2"/>
    <x v="30"/>
    <x v="3050"/>
    <d v="2014-12-21T08:42:21"/>
  </r>
  <r>
    <n v="2263"/>
    <s v="Corvus Corax Miniatures - Outcasts"/>
    <s v="These are degenerated men who have, since birth, suffered the effect of mutation and turned into something wicked!"/>
    <n v="7500"/>
    <n v="8666"/>
    <x v="0"/>
    <x v="2"/>
    <s v="SEK"/>
    <n v="1422734313"/>
    <n v="1420919913"/>
    <b v="0"/>
    <n v="60"/>
    <b v="1"/>
    <s v="games/tabletop games"/>
    <n v="1.1554666666666666"/>
    <n v="144.43333333333334"/>
    <x v="6"/>
    <x v="32"/>
    <x v="3051"/>
    <d v="2015-01-31T19:58:3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2"/>
    <s v="SEK"/>
    <n v="1439318228"/>
    <n v="1436812628"/>
    <b v="0"/>
    <n v="0"/>
    <b v="0"/>
    <s v="technology/web"/>
    <n v="0"/>
    <e v="#DIV/0!"/>
    <x v="2"/>
    <x v="7"/>
    <x v="3052"/>
    <d v="2015-08-11T18:37:08"/>
  </r>
  <r>
    <n v="2373"/>
    <s v="Cykelauktion.com (Canceled)"/>
    <s v="We want to create a safe marketplace for buying and selling bicycles."/>
    <n v="850000"/>
    <n v="50"/>
    <x v="1"/>
    <x v="2"/>
    <s v="SEK"/>
    <n v="1440863624"/>
    <n v="1438271624"/>
    <b v="0"/>
    <n v="1"/>
    <b v="0"/>
    <s v="technology/web"/>
    <n v="5.8823529411764708E-5"/>
    <n v="50"/>
    <x v="2"/>
    <x v="7"/>
    <x v="3053"/>
    <d v="2015-08-29T15:53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2"/>
    <s v="SEK"/>
    <n v="1418934506"/>
    <n v="1415910506"/>
    <b v="0"/>
    <n v="0"/>
    <b v="0"/>
    <s v="technology/web"/>
    <n v="0"/>
    <e v="#DIV/0!"/>
    <x v="2"/>
    <x v="7"/>
    <x v="3054"/>
    <d v="2014-12-18T20:28: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2"/>
    <s v="SEK"/>
    <n v="1444027186"/>
    <n v="1441435186"/>
    <b v="0"/>
    <n v="4"/>
    <b v="0"/>
    <s v="food/food trucks"/>
    <n v="4.8960000000000002E-3"/>
    <n v="306"/>
    <x v="7"/>
    <x v="19"/>
    <x v="3055"/>
    <d v="2015-10-05T06:39:46"/>
  </r>
  <r>
    <n v="3115"/>
    <s v="spoken word pop-up:"/>
    <s v="We are creating a mobile community devoted to the spreading and sharing of spoken word and other kinds of storytelling."/>
    <n v="10000"/>
    <n v="300"/>
    <x v="2"/>
    <x v="2"/>
    <s v="SEK"/>
    <n v="1465123427"/>
    <n v="1462531427"/>
    <b v="0"/>
    <n v="1"/>
    <b v="0"/>
    <s v="theater/spaces"/>
    <n v="0.03"/>
    <n v="300"/>
    <x v="1"/>
    <x v="38"/>
    <x v="3056"/>
    <d v="2016-06-05T10:43:47"/>
  </r>
  <r>
    <n v="3118"/>
    <s v="Garden Eden, theatre, meeting, culture, music, art"/>
    <s v="a magical place for all kind of people, like a fairytaile in all colours"/>
    <n v="500000"/>
    <n v="1550"/>
    <x v="2"/>
    <x v="2"/>
    <s v="SEK"/>
    <n v="1467473723"/>
    <n v="1465832123"/>
    <b v="0"/>
    <n v="2"/>
    <b v="0"/>
    <s v="theater/spaces"/>
    <n v="3.0999999999999999E-3"/>
    <n v="775"/>
    <x v="1"/>
    <x v="38"/>
    <x v="3057"/>
    <d v="2016-07-02T15:35: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2"/>
    <s v="SEK"/>
    <n v="1432455532"/>
    <n v="1429863532"/>
    <b v="0"/>
    <n v="19"/>
    <b v="0"/>
    <s v="theater/musical"/>
    <n v="0.12327272727272727"/>
    <n v="356.84210526315792"/>
    <x v="1"/>
    <x v="40"/>
    <x v="3058"/>
    <d v="2015-05-24T08:18: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2"/>
    <s v="SEK"/>
    <n v="1432314209"/>
    <n v="1429722209"/>
    <b v="0"/>
    <n v="100"/>
    <b v="1"/>
    <s v="theater/plays"/>
    <n v="1.00824"/>
    <n v="1008.24"/>
    <x v="1"/>
    <x v="6"/>
    <x v="3059"/>
    <d v="2015-05-22T17:03:29"/>
  </r>
  <r>
    <n v="27"/>
    <s v="B-Rabbit TV Comedy Pilot"/>
    <s v="B-Rabbit is a hilarious depiction of immigrating to New Zealand and the life you desperately tried to leave behind."/>
    <n v="20000"/>
    <n v="22345"/>
    <x v="0"/>
    <x v="3"/>
    <s v="NZD"/>
    <n v="1416113833"/>
    <n v="1413518233"/>
    <b v="0"/>
    <n v="150"/>
    <b v="1"/>
    <s v="film &amp; video/television"/>
    <n v="1.1172500000000001"/>
    <n v="148.96666666666667"/>
    <x v="0"/>
    <x v="0"/>
    <x v="3060"/>
    <d v="2014-11-16T04:57:1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3"/>
    <s v="NZD"/>
    <n v="1452942000"/>
    <n v="1449785223"/>
    <b v="0"/>
    <n v="5"/>
    <b v="0"/>
    <s v="technology/web"/>
    <n v="0.01"/>
    <n v="49"/>
    <x v="2"/>
    <x v="7"/>
    <x v="3061"/>
    <d v="2016-01-16T11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3"/>
    <s v="NZD"/>
    <n v="1443149759"/>
    <n v="1440557759"/>
    <b v="0"/>
    <n v="0"/>
    <b v="0"/>
    <s v="technology/web"/>
    <n v="0"/>
    <e v="#DIV/0!"/>
    <x v="2"/>
    <x v="7"/>
    <x v="3062"/>
    <d v="2015-09-25T02:55:5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3"/>
    <s v="NZD"/>
    <n v="1474436704"/>
    <n v="1471844704"/>
    <b v="0"/>
    <n v="2"/>
    <b v="0"/>
    <s v="publishing/translations"/>
    <n v="1.0399999999999999E-3"/>
    <n v="13"/>
    <x v="3"/>
    <x v="22"/>
    <x v="3063"/>
    <d v="2016-09-21T05:45:04"/>
  </r>
  <r>
    <n v="1911"/>
    <s v="Charge Furniture"/>
    <s v="Charge furniture, making it simple and comfortable to charge your USB devices without leaving the comfort of your couch or armchair"/>
    <n v="42500"/>
    <n v="10"/>
    <x v="2"/>
    <x v="3"/>
    <s v="NZD"/>
    <n v="1407545334"/>
    <n v="1404953334"/>
    <b v="0"/>
    <n v="1"/>
    <b v="0"/>
    <s v="technology/gadgets"/>
    <n v="2.3529411764705883E-4"/>
    <n v="10"/>
    <x v="2"/>
    <x v="29"/>
    <x v="3064"/>
    <d v="2014-08-09T00:48:54"/>
  </r>
  <r>
    <n v="2351"/>
    <s v="NZ Auction site.  No listing or success fees. Only $2 p/m"/>
    <s v="Donate $30 or more and receive a free selfie stick."/>
    <n v="18900"/>
    <n v="108"/>
    <x v="1"/>
    <x v="3"/>
    <s v="NZD"/>
    <n v="1430360739"/>
    <n v="1427768739"/>
    <b v="0"/>
    <n v="7"/>
    <b v="0"/>
    <s v="technology/web"/>
    <n v="5.7142857142857143E-3"/>
    <n v="15.428571428571429"/>
    <x v="2"/>
    <x v="7"/>
    <x v="3065"/>
    <d v="2015-04-30T02:25:3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3"/>
    <s v="NZD"/>
    <n v="1424568107"/>
    <n v="1421976107"/>
    <b v="0"/>
    <n v="3"/>
    <b v="0"/>
    <s v="technology/web"/>
    <n v="4.3499999999999997E-2"/>
    <n v="145"/>
    <x v="2"/>
    <x v="7"/>
    <x v="3066"/>
    <d v="2015-02-22T01:21:4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3"/>
    <s v="NZD"/>
    <n v="1477886400"/>
    <n v="1476228128"/>
    <b v="0"/>
    <n v="111"/>
    <b v="1"/>
    <s v="theater/spaces"/>
    <n v="1.2164999999999999"/>
    <n v="109.5945945945946"/>
    <x v="1"/>
    <x v="38"/>
    <x v="3067"/>
    <d v="2016-10-31T04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3"/>
    <s v="NZD"/>
    <n v="1441837879"/>
    <n v="1439245879"/>
    <b v="0"/>
    <n v="1"/>
    <b v="0"/>
    <s v="theater/spaces"/>
    <n v="2.5000000000000001E-2"/>
    <n v="200"/>
    <x v="1"/>
    <x v="38"/>
    <x v="3068"/>
    <d v="2015-09-09T22:31: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3"/>
    <s v="NZD"/>
    <n v="1488622352"/>
    <n v="1486030352"/>
    <b v="0"/>
    <n v="91"/>
    <b v="1"/>
    <s v="theater/plays"/>
    <n v="1.7044444444444444"/>
    <n v="84.285714285714292"/>
    <x v="1"/>
    <x v="6"/>
    <x v="3069"/>
    <d v="2017-03-04T10:12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3"/>
    <s v="NZD"/>
    <n v="1422061200"/>
    <n v="1420244622"/>
    <b v="0"/>
    <n v="0"/>
    <b v="0"/>
    <s v="theater/musical"/>
    <n v="0"/>
    <e v="#DIV/0!"/>
    <x v="1"/>
    <x v="40"/>
    <x v="3070"/>
    <d v="2015-01-24T0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3"/>
    <s v="NZD"/>
    <n v="1420750683"/>
    <n v="1418158683"/>
    <b v="0"/>
    <n v="10"/>
    <b v="0"/>
    <s v="theater/plays"/>
    <n v="0.17599999999999999"/>
    <n v="44"/>
    <x v="1"/>
    <x v="6"/>
    <x v="3071"/>
    <d v="2015-01-08T20:58:03"/>
  </r>
  <r>
    <n v="185"/>
    <s v="BLANK Short Movie"/>
    <s v="Love has no boundaries!"/>
    <n v="40000"/>
    <n v="2200"/>
    <x v="2"/>
    <x v="4"/>
    <s v="NOK"/>
    <n v="1471557139"/>
    <n v="1468965139"/>
    <b v="0"/>
    <n v="10"/>
    <b v="0"/>
    <s v="film &amp; video/drama"/>
    <n v="5.5E-2"/>
    <n v="220"/>
    <x v="0"/>
    <x v="3"/>
    <x v="3072"/>
    <d v="2016-08-18T21:52: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4"/>
    <s v="NOK"/>
    <n v="1446418800"/>
    <n v="1443036470"/>
    <b v="0"/>
    <n v="48"/>
    <b v="1"/>
    <s v="theater/plays"/>
    <n v="1.0466666666666666"/>
    <n v="327.08333333333331"/>
    <x v="1"/>
    <x v="6"/>
    <x v="3073"/>
    <d v="2015-11-01T23:00:00"/>
  </r>
  <r>
    <n v="1071"/>
    <s v="DJ's Bane"/>
    <s v="I'm making a game where you choose how you want to kill the DJ, so you yourself can decide what music will be played at the party."/>
    <n v="100"/>
    <n v="0"/>
    <x v="2"/>
    <x v="4"/>
    <s v="NOK"/>
    <n v="1447787093"/>
    <n v="1445191493"/>
    <b v="0"/>
    <n v="0"/>
    <b v="0"/>
    <s v="games/video games"/>
    <n v="0"/>
    <e v="#DIV/0!"/>
    <x v="6"/>
    <x v="17"/>
    <x v="3074"/>
    <d v="2015-11-17T19:04: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4"/>
    <s v="NOK"/>
    <n v="1458104697"/>
    <n v="1455516297"/>
    <b v="1"/>
    <n v="555"/>
    <b v="1"/>
    <s v="photography/photobooks"/>
    <n v="1.57189"/>
    <n v="849.67027027027029"/>
    <x v="8"/>
    <x v="20"/>
    <x v="3075"/>
    <d v="2016-03-16T05:04:57"/>
  </r>
  <r>
    <n v="2150"/>
    <s v="The Unknown Door"/>
    <s v="A pixel styled open world detective game."/>
    <n v="50000"/>
    <n v="405"/>
    <x v="2"/>
    <x v="4"/>
    <s v="NOK"/>
    <n v="1468392599"/>
    <n v="1465800599"/>
    <b v="0"/>
    <n v="4"/>
    <b v="0"/>
    <s v="games/video games"/>
    <n v="8.0999999999999996E-3"/>
    <n v="101.25"/>
    <x v="6"/>
    <x v="17"/>
    <x v="3076"/>
    <d v="2016-07-13T06:49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4"/>
    <s v="NOK"/>
    <n v="1486313040"/>
    <n v="1483131966"/>
    <b v="0"/>
    <n v="4"/>
    <b v="0"/>
    <s v="food/food trucks"/>
    <n v="1.4321428571428572E-2"/>
    <n v="501.25"/>
    <x v="7"/>
    <x v="19"/>
    <x v="3077"/>
    <d v="2017-02-05T16:44:00"/>
  </r>
  <r>
    <n v="3197"/>
    <s v="Mirror, mirror on the wall"/>
    <s v="This years most important stage project for young artists in our region. www.ungespor.no"/>
    <n v="10000"/>
    <n v="1145"/>
    <x v="2"/>
    <x v="4"/>
    <s v="NOK"/>
    <n v="1423050618"/>
    <n v="1420458618"/>
    <b v="0"/>
    <n v="4"/>
    <b v="0"/>
    <s v="theater/musical"/>
    <n v="0.1145"/>
    <n v="286.25"/>
    <x v="1"/>
    <x v="40"/>
    <x v="3078"/>
    <d v="2015-02-04T11:50:18"/>
  </r>
  <r>
    <n v="174"/>
    <s v="I Am Forgotten"/>
    <s v="An international short film project. It is about loneliness, wich is caused by the current compulsion to check your Facebook every day."/>
    <n v="6000"/>
    <n v="0"/>
    <x v="2"/>
    <x v="5"/>
    <s v="EUR"/>
    <n v="1431108776"/>
    <n v="1425924776"/>
    <b v="0"/>
    <n v="0"/>
    <b v="0"/>
    <s v="film &amp; video/drama"/>
    <n v="0"/>
    <e v="#DIV/0!"/>
    <x v="0"/>
    <x v="3"/>
    <x v="3079"/>
    <d v="2015-05-08T18:12:5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5"/>
    <s v="EUR"/>
    <n v="1482052815"/>
    <n v="1479460815"/>
    <b v="0"/>
    <n v="0"/>
    <b v="0"/>
    <s v="technology/web"/>
    <n v="0"/>
    <e v="#DIV/0!"/>
    <x v="2"/>
    <x v="7"/>
    <x v="3080"/>
    <d v="2016-12-18T09:20: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5"/>
    <s v="EUR"/>
    <n v="1432479600"/>
    <n v="1428507409"/>
    <b v="0"/>
    <n v="1"/>
    <b v="0"/>
    <s v="technology/web"/>
    <n v="2E-3"/>
    <n v="10"/>
    <x v="2"/>
    <x v="7"/>
    <x v="3081"/>
    <d v="2015-05-24T15:00:00"/>
  </r>
  <r>
    <n v="632"/>
    <s v="UniWherse.com - Bring students future (Canceled)"/>
    <s v="Our goal is to create a system, students can find universities that best match their interests."/>
    <n v="20000"/>
    <n v="0"/>
    <x v="1"/>
    <x v="5"/>
    <s v="EUR"/>
    <n v="1448470165"/>
    <n v="1445874565"/>
    <b v="0"/>
    <n v="0"/>
    <b v="0"/>
    <s v="technology/web"/>
    <n v="0"/>
    <e v="#DIV/0!"/>
    <x v="2"/>
    <x v="7"/>
    <x v="3082"/>
    <d v="2015-11-25T16:49:25"/>
  </r>
  <r>
    <n v="696"/>
    <s v="trustee"/>
    <s v="Show your fidelity by wearing the Trustee rings! Show where you are (at)!"/>
    <n v="175000"/>
    <n v="1"/>
    <x v="2"/>
    <x v="5"/>
    <s v="EUR"/>
    <n v="1406326502"/>
    <n v="1403734502"/>
    <b v="0"/>
    <n v="1"/>
    <b v="0"/>
    <s v="technology/wearables"/>
    <n v="5.7142857142857145E-6"/>
    <n v="1"/>
    <x v="2"/>
    <x v="8"/>
    <x v="3083"/>
    <d v="2014-07-25T22:15:02"/>
  </r>
  <r>
    <n v="705"/>
    <s v="SomnoScope"/>
    <s v="The closest thing ever to the Holy Grail of wearables technology"/>
    <n v="100000"/>
    <n v="977"/>
    <x v="2"/>
    <x v="5"/>
    <s v="EUR"/>
    <n v="1484999278"/>
    <n v="1482407278"/>
    <b v="0"/>
    <n v="5"/>
    <b v="0"/>
    <s v="technology/wearables"/>
    <n v="9.7699999999999992E-3"/>
    <n v="195.4"/>
    <x v="2"/>
    <x v="8"/>
    <x v="3084"/>
    <d v="2017-01-21T11:47:5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5"/>
    <s v="EUR"/>
    <n v="1481716868"/>
    <n v="1478257268"/>
    <b v="0"/>
    <n v="338"/>
    <b v="0"/>
    <s v="technology/wearables"/>
    <n v="0.33790999999999999"/>
    <n v="99.973372781065095"/>
    <x v="2"/>
    <x v="8"/>
    <x v="3085"/>
    <d v="2016-12-14T12:01:08"/>
  </r>
  <r>
    <n v="747"/>
    <s v="Trash is Treasure"/>
    <s v="My creations are born in different cultural environment around the globe with Â« what is already there Â» and act as a social impulse"/>
    <n v="7000"/>
    <n v="7003"/>
    <x v="0"/>
    <x v="5"/>
    <s v="EUR"/>
    <n v="1421319240"/>
    <n v="1418649019"/>
    <b v="0"/>
    <n v="55"/>
    <b v="1"/>
    <s v="publishing/nonfiction"/>
    <n v="1.0004285714285714"/>
    <n v="127.32727272727273"/>
    <x v="3"/>
    <x v="9"/>
    <x v="3086"/>
    <d v="2015-01-15T10:54:00"/>
  </r>
  <r>
    <n v="948"/>
    <s v="Led Shirt - WiFi Controlled"/>
    <s v="T-Shirt with Led panel controlled by Android app over WiFi. _x000a_Multiple shirts, games, text, video effects support,"/>
    <n v="4000"/>
    <n v="480"/>
    <x v="2"/>
    <x v="5"/>
    <s v="EUR"/>
    <n v="1457812364"/>
    <n v="1455220364"/>
    <b v="0"/>
    <n v="8"/>
    <b v="0"/>
    <s v="technology/wearables"/>
    <n v="0.12"/>
    <n v="60"/>
    <x v="2"/>
    <x v="8"/>
    <x v="3087"/>
    <d v="2016-03-12T19:52:44"/>
  </r>
  <r>
    <n v="987"/>
    <s v="Kidswatcher"/>
    <s v="Always know where your precious children are. Let them explore the world freely and in a secure way by using the Kidswatcher."/>
    <n v="50000"/>
    <n v="6610"/>
    <x v="2"/>
    <x v="5"/>
    <s v="EUR"/>
    <n v="1403507050"/>
    <n v="1400051050"/>
    <b v="0"/>
    <n v="41"/>
    <b v="0"/>
    <s v="technology/wearables"/>
    <n v="0.13220000000000001"/>
    <n v="161.21951219512195"/>
    <x v="2"/>
    <x v="8"/>
    <x v="3088"/>
    <d v="2014-06-23T07:04: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5"/>
    <s v="EUR"/>
    <n v="1483138800"/>
    <n v="1480610046"/>
    <b v="0"/>
    <n v="3"/>
    <b v="0"/>
    <s v="technology/wearables"/>
    <n v="5.0299999999999997E-3"/>
    <n v="167.66666666666666"/>
    <x v="2"/>
    <x v="8"/>
    <x v="3089"/>
    <d v="2016-12-30T23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5"/>
    <s v="EUR"/>
    <n v="1424421253"/>
    <n v="1421829253"/>
    <b v="1"/>
    <n v="10"/>
    <b v="0"/>
    <s v="photography/photobooks"/>
    <n v="0.135625"/>
    <n v="65.099999999999994"/>
    <x v="8"/>
    <x v="20"/>
    <x v="3090"/>
    <d v="2015-02-20T08:34:13"/>
  </r>
  <r>
    <n v="1786"/>
    <s v="Observations in 6x6"/>
    <s v="A photo book that shows a timeless trip from Portugal to Sri Lanka in a subjective point of view through an old Hasselblad objective."/>
    <n v="1900"/>
    <n v="905"/>
    <x v="2"/>
    <x v="5"/>
    <s v="EUR"/>
    <n v="1418649177"/>
    <n v="1416057177"/>
    <b v="1"/>
    <n v="29"/>
    <b v="0"/>
    <s v="photography/photobooks"/>
    <n v="0.47631578947368419"/>
    <n v="31.206896551724139"/>
    <x v="8"/>
    <x v="20"/>
    <x v="3091"/>
    <d v="2014-12-15T13:12:57"/>
  </r>
  <r>
    <n v="1902"/>
    <s v="Cardboard reality"/>
    <s v="Virtual reality is expensive, here is the solution. I've created a VR device out of cardboard. I present: World's cheapest VR Device."/>
    <n v="1000"/>
    <n v="12"/>
    <x v="2"/>
    <x v="5"/>
    <s v="EUR"/>
    <n v="1425495447"/>
    <n v="1422903447"/>
    <b v="0"/>
    <n v="3"/>
    <b v="0"/>
    <s v="technology/gadgets"/>
    <n v="1.2E-2"/>
    <n v="4"/>
    <x v="2"/>
    <x v="29"/>
    <x v="3092"/>
    <d v="2015-03-04T18:57: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5"/>
    <s v="EUR"/>
    <n v="1446331500"/>
    <n v="1442531217"/>
    <b v="0"/>
    <n v="285"/>
    <b v="0"/>
    <s v="technology/gadgets"/>
    <n v="0.39395294117647056"/>
    <n v="117.49473684210527"/>
    <x v="2"/>
    <x v="29"/>
    <x v="3093"/>
    <d v="2015-10-31T22:45:00"/>
  </r>
  <r>
    <n v="2031"/>
    <s v="Linkio: the $100 Smart Home Devices Solution"/>
    <s v="With Linkio you can use your smartphone to control every electronic you own- for only $100!"/>
    <n v="50000"/>
    <n v="60175"/>
    <x v="0"/>
    <x v="5"/>
    <s v="EUR"/>
    <n v="1420765200"/>
    <n v="1417506853"/>
    <b v="1"/>
    <n v="508"/>
    <b v="1"/>
    <s v="technology/hardware"/>
    <n v="1.2035"/>
    <n v="118.45472440944881"/>
    <x v="2"/>
    <x v="30"/>
    <x v="3094"/>
    <d v="2015-01-09T01:00:00"/>
  </r>
  <r>
    <n v="2356"/>
    <s v="HardstyleUnited.com (Canceled)"/>
    <s v="HardstyleUnited.com The Global Hardstyle community. Your Hardstyle community."/>
    <n v="10000"/>
    <n v="0"/>
    <x v="1"/>
    <x v="5"/>
    <s v="EUR"/>
    <n v="1433530104"/>
    <n v="1430938104"/>
    <b v="0"/>
    <n v="0"/>
    <b v="0"/>
    <s v="technology/web"/>
    <n v="0"/>
    <e v="#DIV/0!"/>
    <x v="2"/>
    <x v="7"/>
    <x v="3095"/>
    <d v="2015-06-05T18:48:24"/>
  </r>
  <r>
    <n v="2858"/>
    <s v="Gay Party Superposh 'Winter Wonderland'"/>
    <s v="Een Gay Party in het centrum van Amersfoort. _x000a_Een geweldige avond uit, met een show, optredens en DJ's."/>
    <n v="1000"/>
    <n v="0"/>
    <x v="2"/>
    <x v="5"/>
    <s v="EUR"/>
    <n v="1417778880"/>
    <n v="1415711095"/>
    <b v="0"/>
    <n v="0"/>
    <b v="0"/>
    <s v="theater/plays"/>
    <n v="0"/>
    <e v="#DIV/0!"/>
    <x v="1"/>
    <x v="6"/>
    <x v="3096"/>
    <d v="2014-12-05T11:28:00"/>
  </r>
  <r>
    <n v="3120"/>
    <s v="Subtropisch zwemparadijs Tropicana"/>
    <s v="Wij willen Tropicana het subtropisch zwemparadijs van Rotterdam op een nieuwe locatie gaan bouwen."/>
    <n v="1300000"/>
    <n v="128"/>
    <x v="2"/>
    <x v="5"/>
    <s v="EUR"/>
    <n v="1462484196"/>
    <n v="1457303796"/>
    <b v="0"/>
    <n v="10"/>
    <b v="0"/>
    <s v="theater/spaces"/>
    <n v="9.8461538461538464E-5"/>
    <n v="12.8"/>
    <x v="1"/>
    <x v="38"/>
    <x v="3097"/>
    <d v="2016-05-05T21:36:3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5"/>
    <s v="EUR"/>
    <n v="1492372800"/>
    <n v="1488823488"/>
    <b v="0"/>
    <n v="8"/>
    <b v="0"/>
    <s v="theater/plays"/>
    <n v="0.51600000000000001"/>
    <n v="32.25"/>
    <x v="1"/>
    <x v="6"/>
    <x v="3098"/>
    <d v="2017-04-16T20:00:00"/>
  </r>
  <r>
    <n v="3732"/>
    <s v="Elektra Bekent - Afstudeervoorstelling"/>
    <s v="Mijn solo voorstelling gaat over Elektra (Sophokles) en hoe zij als jongere alles beleeft en meemaakt!"/>
    <n v="850"/>
    <n v="131"/>
    <x v="2"/>
    <x v="5"/>
    <s v="EUR"/>
    <n v="1422100800"/>
    <n v="1416932133"/>
    <b v="0"/>
    <n v="4"/>
    <b v="0"/>
    <s v="theater/plays"/>
    <n v="0.15411764705882353"/>
    <n v="32.75"/>
    <x v="1"/>
    <x v="6"/>
    <x v="3099"/>
    <d v="2015-01-24T12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6"/>
    <s v="MXN"/>
    <n v="1486317653"/>
    <n v="1481133653"/>
    <b v="0"/>
    <n v="6"/>
    <b v="0"/>
    <s v="technology/wearables"/>
    <n v="3.5499999999999997E-2"/>
    <n v="591.66666666666663"/>
    <x v="2"/>
    <x v="8"/>
    <x v="3100"/>
    <d v="2017-02-05T18:00:53"/>
  </r>
  <r>
    <n v="762"/>
    <s v="Where we used to live - eBook (PROJECT 80%)"/>
    <s v="An original-well-done eBook. Mainly about fiction, action, adventure, and mystery. A story that you've never read!"/>
    <n v="3500"/>
    <n v="0"/>
    <x v="2"/>
    <x v="6"/>
    <s v="MXN"/>
    <n v="1480831200"/>
    <n v="1479328570"/>
    <b v="0"/>
    <n v="0"/>
    <b v="0"/>
    <s v="publishing/fiction"/>
    <n v="0"/>
    <e v="#DIV/0!"/>
    <x v="3"/>
    <x v="10"/>
    <x v="3101"/>
    <d v="2016-12-04T06:00:00"/>
  </r>
  <r>
    <n v="969"/>
    <s v="Make 100 | Geek &amp; Chic: Smart Safety Jewelry."/>
    <s v="Geek &amp; Chic Smart Jewelry Collection, Wearables Meet Style!"/>
    <n v="30000"/>
    <n v="14000"/>
    <x v="2"/>
    <x v="6"/>
    <s v="MXN"/>
    <n v="1486624607"/>
    <n v="1483773407"/>
    <b v="0"/>
    <n v="11"/>
    <b v="0"/>
    <s v="technology/wearables"/>
    <n v="0.46666666666666667"/>
    <n v="1272.7272727272727"/>
    <x v="2"/>
    <x v="8"/>
    <x v="3102"/>
    <d v="2017-02-09T07:16:4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6"/>
    <s v="MXN"/>
    <n v="1482953115"/>
    <n v="1480361115"/>
    <b v="0"/>
    <n v="1"/>
    <b v="0"/>
    <s v="technology/wearables"/>
    <n v="2.6737967914438501E-3"/>
    <n v="250"/>
    <x v="2"/>
    <x v="8"/>
    <x v="3103"/>
    <d v="2016-12-28T19:25:15"/>
  </r>
  <r>
    <n v="2122"/>
    <s v="CapitÃ¡n Kalani y el sindicato robÃ³tico"/>
    <s v="Captain Kalani it's a retro game full of nostalgia for the old gamers but interesting for the new ones"/>
    <n v="80000"/>
    <n v="310"/>
    <x v="2"/>
    <x v="6"/>
    <s v="MXN"/>
    <n v="1483773169"/>
    <n v="1481181169"/>
    <b v="0"/>
    <n v="3"/>
    <b v="0"/>
    <s v="games/video games"/>
    <n v="3.875E-3"/>
    <n v="103.33333333333333"/>
    <x v="6"/>
    <x v="17"/>
    <x v="3104"/>
    <d v="2017-01-07T07:12:49"/>
  </r>
  <r>
    <n v="2703"/>
    <s v="Bisagra Teatro: Foro Multidisciplinario"/>
    <s v="Â¡Tu nuevo espacio cultural multidisciplinario en el centro de Pachuca, Hidalgo"/>
    <n v="40000"/>
    <n v="41500"/>
    <x v="3"/>
    <x v="6"/>
    <s v="MXN"/>
    <n v="1490196830"/>
    <n v="1485016430"/>
    <b v="0"/>
    <n v="45"/>
    <b v="0"/>
    <s v="theater/spaces"/>
    <n v="1.0375000000000001"/>
    <n v="922.22222222222217"/>
    <x v="1"/>
    <x v="38"/>
    <x v="3105"/>
    <d v="2017-03-22T15:33:50"/>
  </r>
  <r>
    <n v="2857"/>
    <s v="Los Tradicionales"/>
    <s v="Somos una compaÃ±Ã­a de teatro independiente. Y en el 2017 queremos arrancar con el montaje de 3 obras._x000a_3 elencos, 3 espacios."/>
    <n v="38000"/>
    <n v="7500"/>
    <x v="2"/>
    <x v="6"/>
    <s v="MXN"/>
    <n v="1487613600"/>
    <n v="1482444295"/>
    <b v="0"/>
    <n v="15"/>
    <b v="0"/>
    <s v="theater/plays"/>
    <n v="0.19736842105263158"/>
    <n v="500"/>
    <x v="1"/>
    <x v="6"/>
    <x v="3106"/>
    <d v="2017-02-20T18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6"/>
    <s v="MXN"/>
    <n v="1490416380"/>
    <n v="1487485760"/>
    <b v="0"/>
    <n v="6"/>
    <b v="0"/>
    <s v="theater/plays"/>
    <n v="5.3999999999999999E-2"/>
    <n v="450"/>
    <x v="1"/>
    <x v="6"/>
    <x v="3107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6"/>
    <s v="MXN"/>
    <n v="1492356166"/>
    <n v="1488471766"/>
    <b v="0"/>
    <n v="12"/>
    <b v="0"/>
    <s v="theater/plays"/>
    <n v="0.105"/>
    <n v="437.5"/>
    <x v="1"/>
    <x v="6"/>
    <x v="3108"/>
    <d v="2017-04-16T15:22:46"/>
  </r>
  <r>
    <n v="4071"/>
    <s v="ATEMPORAL"/>
    <s v="ExÃ¡men final de alumnos del Centro de CapacitaciÃ³n de la ANDA. Son extractos de obras: El JardÃ­n de los CerezoS, Madre Coraje y Casa"/>
    <n v="20000"/>
    <n v="0"/>
    <x v="2"/>
    <x v="6"/>
    <s v="MXN"/>
    <n v="1482779931"/>
    <n v="1480187931"/>
    <b v="0"/>
    <n v="0"/>
    <b v="0"/>
    <s v="theater/plays"/>
    <n v="0"/>
    <e v="#DIV/0!"/>
    <x v="1"/>
    <x v="6"/>
    <x v="3109"/>
    <d v="2016-12-26T19:18:51"/>
  </r>
  <r>
    <n v="4095"/>
    <s v="LOPE ENAMORADO"/>
    <s v="Proyecto teatral dirigido por MartÃ­n Acosta que habla y reflexiona sobre el amor y su naturaleza."/>
    <n v="30000"/>
    <n v="800"/>
    <x v="2"/>
    <x v="6"/>
    <s v="MXN"/>
    <n v="1482108350"/>
    <n v="1479516350"/>
    <b v="0"/>
    <n v="1"/>
    <b v="0"/>
    <s v="theater/plays"/>
    <n v="2.6666666666666668E-2"/>
    <n v="800"/>
    <x v="1"/>
    <x v="6"/>
    <x v="3110"/>
    <d v="2016-12-19T00:45:5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6"/>
    <s v="MXN"/>
    <n v="1482711309"/>
    <n v="1479860109"/>
    <b v="0"/>
    <n v="6"/>
    <b v="0"/>
    <s v="theater/plays"/>
    <n v="6.9696969696969702E-2"/>
    <n v="383.33333333333331"/>
    <x v="1"/>
    <x v="6"/>
    <x v="3111"/>
    <d v="2016-12-26T00:15:09"/>
  </r>
  <r>
    <n v="1749"/>
    <s v="E FOTOGRAFESCHE RECKBLECK - 367 DEEG AM AUSLAND ASAZ"/>
    <s v="Help me fund the production run of my first book by local Photographer Sandro Ortolani."/>
    <n v="10050"/>
    <n v="12410.5"/>
    <x v="0"/>
    <x v="7"/>
    <s v="EUR"/>
    <n v="1488394800"/>
    <n v="1485213921"/>
    <b v="0"/>
    <n v="131"/>
    <b v="1"/>
    <s v="photography/photobooks"/>
    <n v="1.2348756218905472"/>
    <n v="94.736641221374043"/>
    <x v="8"/>
    <x v="20"/>
    <x v="3112"/>
    <d v="2017-03-01T1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7"/>
    <s v="EUR"/>
    <n v="1448838000"/>
    <n v="1445791811"/>
    <b v="0"/>
    <n v="51"/>
    <b v="1"/>
    <s v="theater/plays"/>
    <n v="1.0442857142857143"/>
    <n v="71.666666666666671"/>
    <x v="1"/>
    <x v="6"/>
    <x v="3113"/>
    <d v="2015-11-29T23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8"/>
    <s v="EUR"/>
    <n v="1479410886"/>
    <n v="1474223286"/>
    <b v="0"/>
    <n v="2"/>
    <b v="0"/>
    <s v="technology/web"/>
    <n v="3.3444444444444443E-2"/>
    <n v="150.5"/>
    <x v="2"/>
    <x v="7"/>
    <x v="3114"/>
    <d v="2016-11-17T19:28:06"/>
  </r>
  <r>
    <n v="612"/>
    <s v="Web Streaming 2.0 (Canceled)"/>
    <s v="A Fast and Reliable new Web platform to stream videos from Internet"/>
    <n v="10000"/>
    <n v="0"/>
    <x v="1"/>
    <x v="8"/>
    <s v="EUR"/>
    <n v="1472777146"/>
    <n v="1470185146"/>
    <b v="0"/>
    <n v="0"/>
    <b v="0"/>
    <s v="technology/web"/>
    <n v="0"/>
    <e v="#DIV/0!"/>
    <x v="2"/>
    <x v="7"/>
    <x v="3115"/>
    <d v="2016-09-02T00:45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8"/>
    <s v="EUR"/>
    <n v="1477731463"/>
    <n v="1474275463"/>
    <b v="0"/>
    <n v="28"/>
    <b v="0"/>
    <s v="technology/wearables"/>
    <n v="0.1002"/>
    <n v="178.92857142857142"/>
    <x v="2"/>
    <x v="8"/>
    <x v="3116"/>
    <d v="2016-10-29T08:57:4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8"/>
    <s v="EUR"/>
    <n v="1466323800"/>
    <n v="1463418120"/>
    <b v="0"/>
    <n v="310"/>
    <b v="0"/>
    <s v="technology/wearables"/>
    <n v="0.29276666666666668"/>
    <n v="84.99677419354839"/>
    <x v="2"/>
    <x v="8"/>
    <x v="3117"/>
    <d v="2016-06-19T08:1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8"/>
    <s v="EUR"/>
    <n v="1467106895"/>
    <n v="1463218895"/>
    <b v="0"/>
    <n v="96"/>
    <b v="0"/>
    <s v="technology/wearables"/>
    <n v="0.25584000000000001"/>
    <n v="133.25"/>
    <x v="2"/>
    <x v="8"/>
    <x v="3118"/>
    <d v="2016-06-28T09:41:35"/>
  </r>
  <r>
    <n v="686"/>
    <s v="Vivi di Cuore - Heart Rate Watch"/>
    <s v="La tua giornata sportiva monitorata nel tuo polso??!!!_x000a_Rendiamolo possibile... VIVI DI CUORE --- All MADE in ITALY"/>
    <n v="500000"/>
    <n v="0"/>
    <x v="2"/>
    <x v="8"/>
    <s v="EUR"/>
    <n v="1438618170"/>
    <n v="1436026170"/>
    <b v="0"/>
    <n v="0"/>
    <b v="0"/>
    <s v="technology/wearables"/>
    <n v="0"/>
    <e v="#DIV/0!"/>
    <x v="2"/>
    <x v="8"/>
    <x v="3119"/>
    <d v="2015-08-03T16:09: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8"/>
    <s v="EUR"/>
    <n v="1465130532"/>
    <n v="1462538532"/>
    <b v="0"/>
    <n v="1"/>
    <b v="0"/>
    <s v="technology/wearables"/>
    <n v="7.9600000000000001E-3"/>
    <n v="199"/>
    <x v="2"/>
    <x v="8"/>
    <x v="3120"/>
    <d v="2016-06-05T12:42:1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8"/>
    <s v="EUR"/>
    <n v="1475310825"/>
    <n v="1472718825"/>
    <b v="0"/>
    <n v="0"/>
    <b v="0"/>
    <s v="technology/wearables"/>
    <n v="0"/>
    <e v="#DIV/0!"/>
    <x v="2"/>
    <x v="8"/>
    <x v="3121"/>
    <d v="2016-10-01T08:33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8"/>
    <s v="EUR"/>
    <n v="1450602000"/>
    <n v="1445415653"/>
    <b v="0"/>
    <n v="170"/>
    <b v="1"/>
    <s v="photography/photobooks"/>
    <n v="1.35"/>
    <n v="79.411764705882348"/>
    <x v="8"/>
    <x v="20"/>
    <x v="3122"/>
    <d v="2015-12-20T09:00:00"/>
  </r>
  <r>
    <n v="1207"/>
    <s v="ITALIANA"/>
    <s v="A humanistic photo book about ancestral &amp; post-modern Italy."/>
    <n v="16700"/>
    <n v="17396"/>
    <x v="0"/>
    <x v="8"/>
    <s v="EUR"/>
    <n v="1459418400"/>
    <n v="1456827573"/>
    <b v="0"/>
    <n v="141"/>
    <b v="1"/>
    <s v="photography/photobooks"/>
    <n v="1.0416766467065868"/>
    <n v="123.37588652482269"/>
    <x v="8"/>
    <x v="20"/>
    <x v="3123"/>
    <d v="2016-03-31T10:00:00"/>
  </r>
  <r>
    <n v="1406"/>
    <s v="Man Down! Translation project"/>
    <s v="The White coat and the battle dress uniform"/>
    <n v="12000"/>
    <n v="15"/>
    <x v="2"/>
    <x v="8"/>
    <s v="EUR"/>
    <n v="1449914400"/>
    <n v="1445336607"/>
    <b v="0"/>
    <n v="3"/>
    <b v="0"/>
    <s v="publishing/translations"/>
    <n v="1.25E-3"/>
    <n v="5"/>
    <x v="3"/>
    <x v="22"/>
    <x v="3124"/>
    <d v="2015-12-12T1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8"/>
    <s v="EUR"/>
    <n v="1464939520"/>
    <n v="1461051520"/>
    <b v="0"/>
    <n v="1"/>
    <b v="0"/>
    <s v="publishing/translations"/>
    <n v="1.6666666666666666E-4"/>
    <n v="1"/>
    <x v="3"/>
    <x v="22"/>
    <x v="3125"/>
    <d v="2016-06-03T07:38: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8"/>
    <s v="EUR"/>
    <n v="1455964170"/>
    <n v="1450780170"/>
    <b v="0"/>
    <n v="1"/>
    <b v="0"/>
    <s v="publishing/translations"/>
    <n v="0.05"/>
    <n v="100"/>
    <x v="3"/>
    <x v="22"/>
    <x v="3126"/>
    <d v="2016-02-20T10:29: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8"/>
    <s v="EUR"/>
    <n v="1481367600"/>
    <n v="1477839675"/>
    <b v="0"/>
    <n v="10"/>
    <b v="0"/>
    <s v="publishing/translations"/>
    <n v="6.7083333333333328E-2"/>
    <n v="80.5"/>
    <x v="3"/>
    <x v="22"/>
    <x v="3127"/>
    <d v="2016-12-10T11:00:00"/>
  </r>
  <r>
    <n v="1435"/>
    <s v="Trilogy of Crystals, book 1, translation"/>
    <s v="English translation of the first book from a sword and sorcery Fantasy trilogy, by Paolo Parente"/>
    <n v="15000"/>
    <n v="15"/>
    <x v="2"/>
    <x v="8"/>
    <s v="EUR"/>
    <n v="1444589020"/>
    <n v="1441997020"/>
    <b v="0"/>
    <n v="2"/>
    <b v="0"/>
    <s v="publishing/translations"/>
    <n v="1E-3"/>
    <n v="7.5"/>
    <x v="3"/>
    <x v="22"/>
    <x v="3128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8"/>
    <s v="EUR"/>
    <n v="1464285463"/>
    <n v="1461693463"/>
    <b v="0"/>
    <n v="1"/>
    <b v="0"/>
    <s v="publishing/translations"/>
    <n v="7.6923076923076926E-5"/>
    <n v="1"/>
    <x v="3"/>
    <x v="22"/>
    <x v="3129"/>
    <d v="2016-05-26T17:57:4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8"/>
    <s v="EUR"/>
    <n v="1461235478"/>
    <n v="1459507478"/>
    <b v="0"/>
    <n v="0"/>
    <b v="0"/>
    <s v="publishing/translations"/>
    <n v="0"/>
    <e v="#DIV/0!"/>
    <x v="3"/>
    <x v="22"/>
    <x v="3130"/>
    <d v="2016-04-21T10:44:38"/>
  </r>
  <r>
    <n v="1456"/>
    <s v="Sometimes you don't need love (Canceled)"/>
    <s v="English Version of my auto-published novel"/>
    <n v="5000"/>
    <n v="145"/>
    <x v="1"/>
    <x v="8"/>
    <s v="EUR"/>
    <n v="1483459365"/>
    <n v="1480867365"/>
    <b v="0"/>
    <n v="3"/>
    <b v="0"/>
    <s v="publishing/translations"/>
    <n v="2.9000000000000001E-2"/>
    <n v="48.333333333333336"/>
    <x v="3"/>
    <x v="22"/>
    <x v="3131"/>
    <d v="2017-01-03T16:02:45"/>
  </r>
  <r>
    <n v="1590"/>
    <s v="An Italian Adventure"/>
    <s v="Discover Italy through photography."/>
    <n v="60000"/>
    <n v="1020"/>
    <x v="2"/>
    <x v="8"/>
    <s v="EUR"/>
    <n v="1443040464"/>
    <n v="1440448464"/>
    <b v="0"/>
    <n v="2"/>
    <b v="0"/>
    <s v="photography/places"/>
    <n v="1.7000000000000001E-2"/>
    <n v="510"/>
    <x v="8"/>
    <x v="26"/>
    <x v="3132"/>
    <d v="2015-09-23T20:34: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8"/>
    <s v="EUR"/>
    <n v="1462053540"/>
    <n v="1459355950"/>
    <b v="0"/>
    <n v="36"/>
    <b v="1"/>
    <s v="music/pop"/>
    <n v="12.5375"/>
    <n v="27.861111111111111"/>
    <x v="4"/>
    <x v="27"/>
    <x v="3133"/>
    <d v="2016-04-30T21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8"/>
    <s v="EUR"/>
    <n v="1461306772"/>
    <n v="1458714772"/>
    <b v="1"/>
    <n v="1281"/>
    <b v="1"/>
    <s v="technology/hardware"/>
    <n v="2.5957748878923765"/>
    <n v="180.75185011709601"/>
    <x v="2"/>
    <x v="30"/>
    <x v="3134"/>
    <d v="2016-04-22T06:32:52"/>
  </r>
  <r>
    <n v="2278"/>
    <s v="Eternity Dice - Regular and D6 Charms Edition"/>
    <s v="Dice forged from stone one by one entirely by hand for demanding Gamers and Collectors."/>
    <n v="2000"/>
    <n v="5414"/>
    <x v="0"/>
    <x v="8"/>
    <s v="EUR"/>
    <n v="1451861940"/>
    <n v="1448902867"/>
    <b v="0"/>
    <n v="102"/>
    <b v="1"/>
    <s v="games/tabletop games"/>
    <n v="2.7069999999999999"/>
    <n v="53.078431372549019"/>
    <x v="6"/>
    <x v="32"/>
    <x v="3135"/>
    <d v="2016-01-03T22:59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8"/>
    <s v="EUR"/>
    <n v="1453071600"/>
    <n v="1449596425"/>
    <b v="0"/>
    <n v="0"/>
    <b v="0"/>
    <s v="technology/web"/>
    <n v="0"/>
    <e v="#DIV/0!"/>
    <x v="2"/>
    <x v="7"/>
    <x v="3136"/>
    <d v="2016-01-17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8"/>
    <s v="EUR"/>
    <n v="1483120216"/>
    <n v="1479232216"/>
    <b v="0"/>
    <n v="74"/>
    <b v="1"/>
    <s v="technology/space exploration"/>
    <n v="1.3118399999999999"/>
    <n v="26.591351351351353"/>
    <x v="2"/>
    <x v="36"/>
    <x v="3137"/>
    <d v="2016-12-30T17:50:16"/>
  </r>
  <r>
    <n v="2780"/>
    <s v="Travel with baby"/>
    <s v="Turn the World with my kids, and then write a book with the advice for traveling with baby"/>
    <n v="100000"/>
    <n v="0"/>
    <x v="2"/>
    <x v="8"/>
    <s v="EUR"/>
    <n v="1489142688"/>
    <n v="1486550688"/>
    <b v="0"/>
    <n v="0"/>
    <b v="0"/>
    <s v="publishing/children's books"/>
    <n v="0"/>
    <e v="#DIV/0!"/>
    <x v="3"/>
    <x v="39"/>
    <x v="3138"/>
    <d v="2017-03-10T10:44:4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8"/>
    <s v="EUR"/>
    <n v="1463734740"/>
    <n v="1459414740"/>
    <b v="0"/>
    <n v="3"/>
    <b v="0"/>
    <s v="theater/spaces"/>
    <n v="1.6666666666666666E-4"/>
    <n v="1"/>
    <x v="1"/>
    <x v="38"/>
    <x v="3139"/>
    <d v="2016-05-20T08:59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8"/>
    <s v="EUR"/>
    <n v="1439827559"/>
    <n v="1434643559"/>
    <b v="0"/>
    <n v="3"/>
    <b v="0"/>
    <s v="theater/spaces"/>
    <n v="2.5000000000000001E-3"/>
    <n v="16.666666666666668"/>
    <x v="1"/>
    <x v="38"/>
    <x v="3140"/>
    <d v="2015-08-17T16:05:5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8"/>
    <s v="EUR"/>
    <n v="1479382594"/>
    <n v="1476786994"/>
    <b v="0"/>
    <n v="14"/>
    <b v="1"/>
    <s v="theater/plays"/>
    <n v="1"/>
    <n v="171.42857142857142"/>
    <x v="1"/>
    <x v="6"/>
    <x v="3141"/>
    <d v="2016-11-17T11:36:3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8"/>
    <s v="EUR"/>
    <n v="1476008906"/>
    <n v="1473416906"/>
    <b v="0"/>
    <n v="1"/>
    <b v="0"/>
    <s v="theater/plays"/>
    <n v="3.3333333333333335E-3"/>
    <n v="10"/>
    <x v="1"/>
    <x v="6"/>
    <x v="3142"/>
    <d v="2016-10-09T10:28:2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8"/>
    <x v="20"/>
    <x v="3143"/>
    <d v="2015-04-08T11:42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2"/>
    <x v="30"/>
    <x v="3144"/>
    <d v="2015-08-13T08:46:49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6"/>
    <x v="32"/>
    <x v="3145"/>
    <d v="2015-10-15T09:59:5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2"/>
    <x v="7"/>
    <x v="3146"/>
    <d v="2017-01-03T20:12: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2"/>
    <x v="7"/>
    <x v="3147"/>
    <d v="2015-02-26T08:41: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1"/>
    <x v="38"/>
    <x v="3148"/>
    <d v="2017-04-07T17:35: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0.52"/>
    <n v="17.333333333333332"/>
    <x v="3"/>
    <x v="39"/>
    <x v="3149"/>
    <d v="2015-04-08T18:58: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e v="#DIV/0!"/>
    <x v="1"/>
    <x v="6"/>
    <x v="3150"/>
    <d v="2016-01-29T23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1"/>
    <x v="38"/>
    <x v="3151"/>
    <d v="2015-09-23T13:25: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1"/>
    <x v="6"/>
    <x v="3152"/>
    <d v="2015-12-03T17:00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1"/>
    <x v="6"/>
    <x v="3153"/>
    <d v="2016-06-05T13:59:5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1"/>
    <x v="6"/>
    <x v="3154"/>
    <d v="2017-01-15T00:59:4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1"/>
    <x v="6"/>
    <x v="3155"/>
    <d v="2016-04-06T21:3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5.0000000000000004E-6"/>
    <n v="1"/>
    <x v="1"/>
    <x v="6"/>
    <x v="3156"/>
    <d v="2016-05-03T18:49: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4.0000000000000002E-4"/>
    <n v="1"/>
    <x v="1"/>
    <x v="6"/>
    <x v="3157"/>
    <d v="2016-02-28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0"/>
    <s v="HKD"/>
    <n v="1475457107"/>
    <n v="1472865107"/>
    <b v="0"/>
    <n v="1"/>
    <b v="0"/>
    <s v="film &amp; video/science fiction"/>
    <n v="1.4285714285714287E-4"/>
    <n v="10"/>
    <x v="0"/>
    <x v="2"/>
    <x v="3158"/>
    <d v="2016-10-03T01:11:47"/>
  </r>
  <r>
    <n v="1917"/>
    <s v="Chronovisor:The MOST innovative watch for night time reading"/>
    <s v="Let's build a legendary brand altogether"/>
    <n v="390000"/>
    <n v="205025"/>
    <x v="2"/>
    <x v="10"/>
    <s v="HKD"/>
    <n v="1486708133"/>
    <n v="1484116133"/>
    <b v="0"/>
    <n v="70"/>
    <b v="0"/>
    <s v="technology/gadgets"/>
    <n v="0.52570512820512816"/>
    <n v="2928.9285714285716"/>
    <x v="2"/>
    <x v="29"/>
    <x v="3159"/>
    <d v="2017-02-10T06:28:53"/>
  </r>
  <r>
    <n v="1982"/>
    <s v="Lonely Boy: 55 male models 200s sensual expression"/>
    <s v="Express a very dark place in my childhood. Release my emotions through photography in a form of Art."/>
    <n v="180000"/>
    <n v="0"/>
    <x v="2"/>
    <x v="10"/>
    <s v="HKD"/>
    <n v="1480863887"/>
    <n v="1478268287"/>
    <b v="0"/>
    <n v="0"/>
    <b v="0"/>
    <s v="photography/people"/>
    <n v="0"/>
    <e v="#DIV/0!"/>
    <x v="8"/>
    <x v="31"/>
    <x v="3160"/>
    <d v="2016-12-04T15:04:47"/>
  </r>
  <r>
    <n v="2"/>
    <s v="Charlie teaser completion"/>
    <s v="Completion fund for post-production for teaser of British crime/drama tv series about a girl who sells morals for money"/>
    <n v="500"/>
    <n v="525"/>
    <x v="0"/>
    <x v="11"/>
    <s v="GBP"/>
    <n v="1455555083"/>
    <n v="1454691083"/>
    <b v="0"/>
    <n v="35"/>
    <b v="1"/>
    <s v="film &amp; video/television"/>
    <n v="1.05"/>
    <n v="15"/>
    <x v="0"/>
    <x v="0"/>
    <x v="3161"/>
    <d v="2016-02-15T16:51:23"/>
  </r>
  <r>
    <n v="17"/>
    <s v="Humble Pie"/>
    <s v="Uplifting English sitcom, a love letter to youthful exuberance that proves once and for all that none of us are ready for real life."/>
    <n v="1500"/>
    <n v="1510"/>
    <x v="0"/>
    <x v="11"/>
    <s v="GBP"/>
    <n v="1415126022"/>
    <n v="1412530422"/>
    <b v="0"/>
    <n v="36"/>
    <b v="1"/>
    <s v="film &amp; video/television"/>
    <n v="1.0066666666666666"/>
    <n v="41.944444444444443"/>
    <x v="0"/>
    <x v="0"/>
    <x v="3162"/>
    <d v="2014-11-04T18:33:42"/>
  </r>
  <r>
    <n v="29"/>
    <s v="The JOB Prelude."/>
    <s v="Genuine, no cliche Cop dramedy. Stories based on Adam's time as a Constable. What really goes on? Think you know the Police? Find out."/>
    <n v="3000"/>
    <n v="3700"/>
    <x v="0"/>
    <x v="11"/>
    <s v="GBP"/>
    <n v="1406045368"/>
    <n v="1403453368"/>
    <b v="0"/>
    <n v="117"/>
    <b v="1"/>
    <s v="film &amp; video/television"/>
    <n v="1.2333333333333334"/>
    <n v="31.623931623931625"/>
    <x v="0"/>
    <x v="0"/>
    <x v="3163"/>
    <d v="2014-07-22T16:09:28"/>
  </r>
  <r>
    <n v="39"/>
    <s v="Deep Cuts - Series"/>
    <s v="Mystery-Drama Series. Following a shocking event, residents of a remote woodland community learn that some wounds never heal..."/>
    <n v="25000"/>
    <n v="32745"/>
    <x v="0"/>
    <x v="11"/>
    <s v="GBP"/>
    <n v="1401058740"/>
    <n v="1398388068"/>
    <b v="0"/>
    <n v="217"/>
    <b v="1"/>
    <s v="film &amp; video/television"/>
    <n v="1.3098000000000001"/>
    <n v="150.89861751152074"/>
    <x v="0"/>
    <x v="0"/>
    <x v="3164"/>
    <d v="2014-05-25T22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1"/>
    <s v="GBP"/>
    <n v="1425211200"/>
    <n v="1422534260"/>
    <b v="0"/>
    <n v="38"/>
    <b v="1"/>
    <s v="film &amp; video/television"/>
    <n v="1.0794999999999999"/>
    <n v="56.815789473684212"/>
    <x v="0"/>
    <x v="0"/>
    <x v="3165"/>
    <d v="2015-03-01T12:00:00"/>
  </r>
  <r>
    <n v="50"/>
    <s v="The Love Lounge"/>
    <s v="A brand new dating show which helps one lucky lady find her Mr Right with difficult decisions to make along the way."/>
    <n v="600"/>
    <n v="600"/>
    <x v="0"/>
    <x v="11"/>
    <s v="GBP"/>
    <n v="1422637200"/>
    <n v="1419271458"/>
    <b v="0"/>
    <n v="22"/>
    <b v="1"/>
    <s v="film &amp; video/television"/>
    <n v="1"/>
    <n v="27.272727272727273"/>
    <x v="0"/>
    <x v="0"/>
    <x v="3166"/>
    <d v="2015-01-30T17:00:00"/>
  </r>
  <r>
    <n v="56"/>
    <s v="Voxwomen Cycling Show"/>
    <s v="We want to see more women's cycling on TV - and we need your help to make it happen!"/>
    <n v="8000"/>
    <n v="8581"/>
    <x v="0"/>
    <x v="11"/>
    <s v="GBP"/>
    <n v="1433779200"/>
    <n v="1432559424"/>
    <b v="0"/>
    <n v="174"/>
    <b v="1"/>
    <s v="film &amp; video/television"/>
    <n v="1.0726249999999999"/>
    <n v="49.316091954022987"/>
    <x v="0"/>
    <x v="0"/>
    <x v="3167"/>
    <d v="2015-06-08T16:00:00"/>
  </r>
  <r>
    <n v="60"/>
    <s v="Ever Since - Short Film"/>
    <s v="Set in a beautiful but desolate world, we see how loneliness can lead to friendship in unconventional ways."/>
    <n v="4500"/>
    <n v="4648.33"/>
    <x v="0"/>
    <x v="11"/>
    <s v="GBP"/>
    <n v="1395532800"/>
    <n v="1393882717"/>
    <b v="0"/>
    <n v="108"/>
    <b v="1"/>
    <s v="film &amp; video/shorts"/>
    <n v="1.0329622222222221"/>
    <n v="43.040092592592593"/>
    <x v="0"/>
    <x v="1"/>
    <x v="3168"/>
    <d v="2014-03-23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1"/>
    <s v="GBP"/>
    <n v="1393162791"/>
    <n v="1390570791"/>
    <b v="0"/>
    <n v="36"/>
    <b v="1"/>
    <s v="film &amp; video/shorts"/>
    <n v="1.2716666666666667"/>
    <n v="21.194444444444443"/>
    <x v="0"/>
    <x v="1"/>
    <x v="3169"/>
    <d v="2014-02-23T13:39:5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1"/>
    <s v="GBP"/>
    <n v="1398451093"/>
    <n v="1395859093"/>
    <b v="0"/>
    <n v="41"/>
    <b v="1"/>
    <s v="film &amp; video/shorts"/>
    <n v="1.27"/>
    <n v="40.268292682926827"/>
    <x v="0"/>
    <x v="1"/>
    <x v="3170"/>
    <d v="2014-04-25T18:38:1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1"/>
    <s v="GBP"/>
    <n v="1424604600"/>
    <n v="1423320389"/>
    <b v="0"/>
    <n v="13"/>
    <b v="1"/>
    <s v="film &amp; video/shorts"/>
    <n v="1.0249999999999999"/>
    <n v="15.76923076923077"/>
    <x v="0"/>
    <x v="1"/>
    <x v="3171"/>
    <d v="2015-02-22T11:3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1"/>
    <s v="GBP"/>
    <n v="1396890822"/>
    <n v="1395162822"/>
    <b v="0"/>
    <n v="12"/>
    <b v="1"/>
    <s v="film &amp; video/shorts"/>
    <n v="1.04"/>
    <n v="21.666666666666668"/>
    <x v="0"/>
    <x v="1"/>
    <x v="3172"/>
    <d v="2014-04-07T17:13:42"/>
  </r>
  <r>
    <n v="103"/>
    <s v="I'M TWENTY SOMETHING"/>
    <s v="Three friends in their twenties are trying to do the impossible - have fun on a casual Friday night."/>
    <n v="1300"/>
    <n v="1367"/>
    <x v="0"/>
    <x v="11"/>
    <s v="GBP"/>
    <n v="1394220030"/>
    <n v="1392232830"/>
    <b v="0"/>
    <n v="49"/>
    <b v="1"/>
    <s v="film &amp; video/shorts"/>
    <n v="1.0515384615384615"/>
    <n v="27.897959183673468"/>
    <x v="0"/>
    <x v="1"/>
    <x v="3173"/>
    <d v="2014-03-07T19:20:3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1"/>
    <s v="GBP"/>
    <n v="1402949760"/>
    <n v="1400536692"/>
    <b v="0"/>
    <n v="0"/>
    <b v="0"/>
    <s v="film &amp; video/science fiction"/>
    <n v="0"/>
    <e v="#DIV/0!"/>
    <x v="0"/>
    <x v="2"/>
    <x v="3174"/>
    <d v="2014-06-16T20:16:00"/>
  </r>
  <r>
    <n v="147"/>
    <s v="Consumed (Static Air) (Canceled)"/>
    <s v="Film makers catch live footage beyond their wildest dreams."/>
    <n v="7000"/>
    <n v="0"/>
    <x v="1"/>
    <x v="11"/>
    <s v="GBP"/>
    <n v="1420741080"/>
    <n v="1417026340"/>
    <b v="0"/>
    <n v="0"/>
    <b v="0"/>
    <s v="film &amp; video/science fiction"/>
    <n v="0"/>
    <e v="#DIV/0!"/>
    <x v="0"/>
    <x v="2"/>
    <x v="3175"/>
    <d v="2015-01-08T18:18:00"/>
  </r>
  <r>
    <n v="165"/>
    <s v="NET"/>
    <s v="A teacher. A boy. The beach and a heatwave that drove them all insane."/>
    <n v="17000"/>
    <n v="0"/>
    <x v="2"/>
    <x v="11"/>
    <s v="GBP"/>
    <n v="1452613724"/>
    <n v="1450021724"/>
    <b v="0"/>
    <n v="0"/>
    <b v="0"/>
    <s v="film &amp; video/drama"/>
    <n v="0"/>
    <e v="#DIV/0!"/>
    <x v="0"/>
    <x v="3"/>
    <x v="3176"/>
    <d v="2016-01-12T15:48:44"/>
  </r>
  <r>
    <n v="169"/>
    <s v="Family"/>
    <s v="Family is a short film about a father and son and two brothers who were separated by the Korean war and finally reunite after 60 years."/>
    <n v="2500"/>
    <n v="560"/>
    <x v="2"/>
    <x v="11"/>
    <s v="GBP"/>
    <n v="1413634059"/>
    <n v="1411042059"/>
    <b v="0"/>
    <n v="10"/>
    <b v="0"/>
    <s v="film &amp; video/drama"/>
    <n v="0.224"/>
    <n v="56"/>
    <x v="0"/>
    <x v="3"/>
    <x v="3177"/>
    <d v="2014-10-18T12:07:39"/>
  </r>
  <r>
    <n v="173"/>
    <s v="7 Sins"/>
    <s v="This is a film inspired by Quentin Tarantino, I want to make a film thats entertaining yet gritty. 7 Sins is in pre-production."/>
    <n v="1110"/>
    <n v="0"/>
    <x v="2"/>
    <x v="11"/>
    <s v="GBP"/>
    <n v="1425131108"/>
    <n v="1422539108"/>
    <b v="0"/>
    <n v="0"/>
    <b v="0"/>
    <s v="film &amp; video/drama"/>
    <n v="0"/>
    <e v="#DIV/0!"/>
    <x v="0"/>
    <x v="3"/>
    <x v="3178"/>
    <d v="2015-02-28T13:45:0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1"/>
    <s v="GBP"/>
    <n v="1409337611"/>
    <n v="1407177611"/>
    <b v="0"/>
    <n v="26"/>
    <b v="0"/>
    <s v="film &amp; video/drama"/>
    <n v="6.4850000000000005E-2"/>
    <n v="49.884615384615387"/>
    <x v="0"/>
    <x v="3"/>
    <x v="3179"/>
    <d v="2014-08-29T18:40:11"/>
  </r>
  <r>
    <n v="180"/>
    <s v="The Rest of Us Mini-Series"/>
    <s v="The Rest of Us follows a survivor of an outbreak that nearly destroyed the earth as he travels to find some form of humanity."/>
    <n v="1200"/>
    <n v="401"/>
    <x v="2"/>
    <x v="11"/>
    <s v="GBP"/>
    <n v="1428951600"/>
    <n v="1425512843"/>
    <b v="0"/>
    <n v="13"/>
    <b v="0"/>
    <s v="film &amp; video/drama"/>
    <n v="0.33416666666666667"/>
    <n v="30.846153846153847"/>
    <x v="0"/>
    <x v="3"/>
    <x v="3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1"/>
    <s v="GBP"/>
    <n v="1434995295"/>
    <n v="1432403295"/>
    <b v="0"/>
    <n v="4"/>
    <b v="0"/>
    <s v="film &amp; video/drama"/>
    <n v="0.21092608822670172"/>
    <n v="180.5"/>
    <x v="0"/>
    <x v="3"/>
    <x v="3181"/>
    <d v="2015-06-22T17:48:15"/>
  </r>
  <r>
    <n v="183"/>
    <s v="Three Little Words"/>
    <s v="Don't kill me until I meet my Dad"/>
    <n v="12500"/>
    <n v="4482"/>
    <x v="2"/>
    <x v="11"/>
    <s v="GBP"/>
    <n v="1417033610"/>
    <n v="1414438010"/>
    <b v="0"/>
    <n v="12"/>
    <b v="0"/>
    <s v="film &amp; video/drama"/>
    <n v="0.35855999999999999"/>
    <n v="373.5"/>
    <x v="0"/>
    <x v="3"/>
    <x v="3182"/>
    <d v="2014-11-26T20:26:5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1"/>
    <s v="GBP"/>
    <n v="1417217166"/>
    <n v="1412029566"/>
    <b v="0"/>
    <n v="0"/>
    <b v="0"/>
    <s v="film &amp; video/drama"/>
    <n v="0"/>
    <e v="#DIV/0!"/>
    <x v="0"/>
    <x v="3"/>
    <x v="318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1"/>
    <s v="GBP"/>
    <n v="1457308531"/>
    <n v="1452124531"/>
    <b v="0"/>
    <n v="3"/>
    <b v="0"/>
    <s v="film &amp; video/drama"/>
    <n v="1.1999999999999999E-3"/>
    <n v="1"/>
    <x v="0"/>
    <x v="3"/>
    <x v="3184"/>
    <d v="2016-03-06T23:55:31"/>
  </r>
  <r>
    <n v="196"/>
    <s v="Thunder Under Control"/>
    <s v="A moving short film about a retired female boxer who develops a relationship with a young journalist who idolises her"/>
    <n v="3500"/>
    <n v="1465"/>
    <x v="2"/>
    <x v="11"/>
    <s v="GBP"/>
    <n v="1444510800"/>
    <n v="1442062898"/>
    <b v="0"/>
    <n v="19"/>
    <b v="0"/>
    <s v="film &amp; video/drama"/>
    <n v="0.41857142857142859"/>
    <n v="77.10526315789474"/>
    <x v="0"/>
    <x v="3"/>
    <x v="318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1"/>
    <s v="GBP"/>
    <n v="1487365200"/>
    <n v="1483734100"/>
    <b v="0"/>
    <n v="8"/>
    <b v="0"/>
    <s v="film &amp; video/drama"/>
    <n v="0.1048"/>
    <n v="32.75"/>
    <x v="0"/>
    <x v="3"/>
    <x v="3186"/>
    <d v="2017-02-17T21:00:00"/>
  </r>
  <r>
    <n v="203"/>
    <s v="TheM"/>
    <s v="We are aiming to make a Web Series based on Youth Culture and the misrepresentation of socially stereotyped people."/>
    <n v="2500"/>
    <n v="746"/>
    <x v="2"/>
    <x v="11"/>
    <s v="GBP"/>
    <n v="1422562864"/>
    <n v="1417378864"/>
    <b v="0"/>
    <n v="8"/>
    <b v="0"/>
    <s v="film &amp; video/drama"/>
    <n v="0.2984"/>
    <n v="93.25"/>
    <x v="0"/>
    <x v="3"/>
    <x v="3187"/>
    <d v="2015-01-29T20:21:04"/>
  </r>
  <r>
    <n v="215"/>
    <s v="Invisible Scars"/>
    <s v="A short drama based on a true events. Story of a British Soldier who comes back home suffering from Post Traumatic Stress Disorder."/>
    <n v="4400"/>
    <n v="10"/>
    <x v="2"/>
    <x v="11"/>
    <s v="GBP"/>
    <n v="1455753540"/>
    <n v="1452058282"/>
    <b v="0"/>
    <n v="1"/>
    <b v="0"/>
    <s v="film &amp; video/drama"/>
    <n v="2.2727272727272726E-3"/>
    <n v="10"/>
    <x v="0"/>
    <x v="3"/>
    <x v="3188"/>
    <d v="2016-02-17T23:59:00"/>
  </r>
  <r>
    <n v="226"/>
    <s v="MAGGIE Film"/>
    <s v="A TRUE STORY OF DOMESTIC VILOLENCE THAT SEEKS TO OFFER THE VIEWER OUTLEST OF SUPPORT."/>
    <n v="29000"/>
    <n v="250"/>
    <x v="2"/>
    <x v="11"/>
    <s v="GBP"/>
    <n v="1433064540"/>
    <n v="1428854344"/>
    <b v="0"/>
    <n v="2"/>
    <b v="0"/>
    <s v="film &amp; video/drama"/>
    <n v="8.6206896551724137E-3"/>
    <n v="125"/>
    <x v="0"/>
    <x v="3"/>
    <x v="3189"/>
    <d v="2015-05-31T09:29:00"/>
  </r>
  <r>
    <n v="228"/>
    <s v="Facets of a Geek life"/>
    <s v="I am making a film from one one of my books called facets of a Geek life."/>
    <n v="8000"/>
    <n v="0"/>
    <x v="2"/>
    <x v="11"/>
    <s v="GBP"/>
    <n v="1433176105"/>
    <n v="1427992105"/>
    <b v="0"/>
    <n v="0"/>
    <b v="0"/>
    <s v="film &amp; video/drama"/>
    <n v="0"/>
    <e v="#DIV/0!"/>
    <x v="0"/>
    <x v="3"/>
    <x v="3190"/>
    <d v="2015-06-01T16:28:25"/>
  </r>
  <r>
    <n v="232"/>
    <s v="#noblurredlines"/>
    <s v="A high-impact, high-quality resource to address, for young people and youth-related professionals, the issue of sexual consent."/>
    <n v="4000"/>
    <n v="110"/>
    <x v="2"/>
    <x v="11"/>
    <s v="GBP"/>
    <n v="1425066546"/>
    <n v="1422474546"/>
    <b v="0"/>
    <n v="7"/>
    <b v="0"/>
    <s v="film &amp; video/drama"/>
    <n v="2.75E-2"/>
    <n v="15.714285714285714"/>
    <x v="0"/>
    <x v="3"/>
    <x v="3191"/>
    <d v="2015-02-27T19:49:06"/>
  </r>
  <r>
    <n v="267"/>
    <s v="Uncharted Amazon"/>
    <s v="A visually stunning, feature length film chronicling life's challenges in the remote depths of the Amazon rainforest."/>
    <n v="9850"/>
    <n v="12965.44"/>
    <x v="0"/>
    <x v="11"/>
    <s v="GBP"/>
    <n v="1403693499"/>
    <n v="1401101499"/>
    <b v="1"/>
    <n v="165"/>
    <b v="1"/>
    <s v="film &amp; video/documentary"/>
    <n v="1.3162883248730965"/>
    <n v="78.578424242424248"/>
    <x v="0"/>
    <x v="4"/>
    <x v="3192"/>
    <d v="2014-06-25T10:51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1"/>
    <s v="GBP"/>
    <n v="1383389834"/>
    <n v="1380797834"/>
    <b v="1"/>
    <n v="232"/>
    <b v="1"/>
    <s v="film &amp; video/documentary"/>
    <n v="1.0482"/>
    <n v="67.771551724137936"/>
    <x v="0"/>
    <x v="4"/>
    <x v="3193"/>
    <d v="2013-11-02T10:57: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1"/>
    <s v="GBP"/>
    <n v="1450825200"/>
    <n v="1448284433"/>
    <b v="1"/>
    <n v="158"/>
    <b v="1"/>
    <s v="film &amp; video/documentary"/>
    <n v="1.0658000000000001"/>
    <n v="134.91139240506328"/>
    <x v="0"/>
    <x v="4"/>
    <x v="3194"/>
    <d v="2015-12-22T23:00:00"/>
  </r>
  <r>
    <n v="365"/>
    <s v="A QUEER COUNTRY"/>
    <s v="Please help us finish this documentary about how Tel Aviv in Israel became a gay friendly liberal hub in a religious state"/>
    <n v="15000"/>
    <n v="15596"/>
    <x v="0"/>
    <x v="11"/>
    <s v="GBP"/>
    <n v="1393597999"/>
    <n v="1391005999"/>
    <b v="0"/>
    <n v="65"/>
    <b v="1"/>
    <s v="film &amp; video/documentary"/>
    <n v="1.0397333333333334"/>
    <n v="239.93846153846152"/>
    <x v="0"/>
    <x v="4"/>
    <x v="3195"/>
    <d v="2014-02-28T14:33:19"/>
  </r>
  <r>
    <n v="372"/>
    <s v="Wild Equus"/>
    <s v="A short documentary exploring the uses of 'Natural Horsemanship' across Europe"/>
    <n v="300"/>
    <n v="376"/>
    <x v="0"/>
    <x v="11"/>
    <s v="GBP"/>
    <n v="1459872000"/>
    <n v="1456408244"/>
    <b v="0"/>
    <n v="9"/>
    <b v="1"/>
    <s v="film &amp; video/documentary"/>
    <n v="1.2533333333333334"/>
    <n v="41.777777777777779"/>
    <x v="0"/>
    <x v="4"/>
    <x v="3196"/>
    <d v="2016-04-05T16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1"/>
    <s v="GBP"/>
    <n v="1472122316"/>
    <n v="1469443916"/>
    <b v="0"/>
    <n v="48"/>
    <b v="1"/>
    <s v="film &amp; video/documentary"/>
    <n v="1.0595918367346939"/>
    <n v="54.083333333333336"/>
    <x v="0"/>
    <x v="4"/>
    <x v="3197"/>
    <d v="2016-08-25T10:51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1"/>
    <s v="GBP"/>
    <n v="1481716800"/>
    <n v="1479070867"/>
    <b v="0"/>
    <n v="95"/>
    <b v="1"/>
    <s v="film &amp; video/documentary"/>
    <n v="1.0680499999999999"/>
    <n v="224.85263157894738"/>
    <x v="0"/>
    <x v="4"/>
    <x v="3198"/>
    <d v="2016-12-14T12:00:00"/>
  </r>
  <r>
    <n v="409"/>
    <s v="The Lost Generation"/>
    <s v="I am working on a project that explores the relationship between education to work for youth within the European Union."/>
    <n v="500"/>
    <n v="684"/>
    <x v="0"/>
    <x v="11"/>
    <s v="GBP"/>
    <n v="1469220144"/>
    <n v="1466628144"/>
    <b v="0"/>
    <n v="15"/>
    <b v="1"/>
    <s v="film &amp; video/documentary"/>
    <n v="1.3680000000000001"/>
    <n v="45.6"/>
    <x v="0"/>
    <x v="4"/>
    <x v="3199"/>
    <d v="2016-07-22T20:42:2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1"/>
    <s v="GBP"/>
    <n v="1467752083"/>
    <n v="1465160083"/>
    <b v="0"/>
    <n v="8"/>
    <b v="0"/>
    <s v="film &amp; video/animation"/>
    <n v="0.13833333333333334"/>
    <n v="51.875"/>
    <x v="0"/>
    <x v="5"/>
    <x v="3200"/>
    <d v="2016-07-05T20:54:43"/>
  </r>
  <r>
    <n v="441"/>
    <s v="Wolf Squad Lego Stop Motion"/>
    <s v="A group of specialist clones called Wolf Squad are the only clones left after order 66 and are searching the galaxy for survivors!"/>
    <n v="400"/>
    <n v="0"/>
    <x v="2"/>
    <x v="11"/>
    <s v="GBP"/>
    <n v="1383418996"/>
    <n v="1380826996"/>
    <b v="0"/>
    <n v="0"/>
    <b v="0"/>
    <s v="film &amp; video/animation"/>
    <n v="0"/>
    <e v="#DIV/0!"/>
    <x v="0"/>
    <x v="5"/>
    <x v="3201"/>
    <d v="2013-11-02T19:03: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1"/>
    <s v="GBP"/>
    <n v="1364041163"/>
    <n v="1361884763"/>
    <b v="0"/>
    <n v="1"/>
    <b v="0"/>
    <s v="film &amp; video/animation"/>
    <n v="1.6666666666666666E-4"/>
    <n v="5"/>
    <x v="0"/>
    <x v="5"/>
    <x v="3202"/>
    <d v="2013-03-23T12:19: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1"/>
    <s v="GBP"/>
    <n v="1382017085"/>
    <n v="1379425085"/>
    <b v="0"/>
    <n v="5"/>
    <b v="0"/>
    <s v="film &amp; video/animation"/>
    <n v="2.2499999999999999E-2"/>
    <n v="9"/>
    <x v="0"/>
    <x v="5"/>
    <x v="3203"/>
    <d v="2013-10-17T13:38:05"/>
  </r>
  <r>
    <n v="458"/>
    <s v="DE_dust2: Hacker's Wrath"/>
    <s v="An animated parody of the game, Counter-Strike. The sequel to the very popular Counter-Strike: DE_dust2. Hacker is back!"/>
    <n v="10000"/>
    <n v="821"/>
    <x v="2"/>
    <x v="11"/>
    <s v="GBP"/>
    <n v="1368550060"/>
    <n v="1365958060"/>
    <b v="0"/>
    <n v="49"/>
    <b v="0"/>
    <s v="film &amp; video/animation"/>
    <n v="8.2100000000000006E-2"/>
    <n v="16.755102040816325"/>
    <x v="0"/>
    <x v="5"/>
    <x v="3204"/>
    <d v="2013-05-14T16:47: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1"/>
    <s v="GBP"/>
    <n v="1370204367"/>
    <n v="1368476367"/>
    <b v="0"/>
    <n v="0"/>
    <b v="0"/>
    <s v="film &amp; video/animation"/>
    <n v="0"/>
    <e v="#DIV/0!"/>
    <x v="0"/>
    <x v="5"/>
    <x v="3205"/>
    <d v="2013-06-02T20:19:27"/>
  </r>
  <r>
    <n v="469"/>
    <s v="Dreamland PERSONALISED Animated Shorts Film"/>
    <s v="Create a personalised animation film using your child's name and photo."/>
    <n v="6000"/>
    <n v="0"/>
    <x v="2"/>
    <x v="11"/>
    <s v="GBP"/>
    <n v="1409960724"/>
    <n v="1404776724"/>
    <b v="0"/>
    <n v="0"/>
    <b v="0"/>
    <s v="film &amp; video/animation"/>
    <n v="0"/>
    <e v="#DIV/0!"/>
    <x v="0"/>
    <x v="5"/>
    <x v="3206"/>
    <d v="2014-09-05T23:45:2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1"/>
    <s v="GBP"/>
    <n v="1359434672"/>
    <n v="1354250672"/>
    <b v="0"/>
    <n v="147"/>
    <b v="0"/>
    <s v="film &amp; video/animation"/>
    <n v="0.502"/>
    <n v="51.224489795918366"/>
    <x v="0"/>
    <x v="5"/>
    <x v="320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1"/>
    <s v="GBP"/>
    <n v="1446766372"/>
    <n v="1443220372"/>
    <b v="0"/>
    <n v="11"/>
    <b v="0"/>
    <s v="film &amp; video/animation"/>
    <n v="1.8625E-3"/>
    <n v="13.545454545454545"/>
    <x v="0"/>
    <x v="5"/>
    <x v="320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1"/>
    <s v="GBP"/>
    <n v="1368792499"/>
    <n v="1366200499"/>
    <b v="0"/>
    <n v="125"/>
    <b v="0"/>
    <s v="film &amp; video/animation"/>
    <n v="0.21906971229845085"/>
    <n v="66.520080000000007"/>
    <x v="0"/>
    <x v="5"/>
    <x v="3209"/>
    <d v="2013-05-17T12:08:19"/>
  </r>
  <r>
    <n v="493"/>
    <s v="Joc Barrera The Chupacabra Hunter"/>
    <s v="The Chupacabra is not a myth and one man is on a mission to prove its existence no matter what, his name is Joc Barrera."/>
    <n v="30000"/>
    <n v="0"/>
    <x v="2"/>
    <x v="11"/>
    <s v="GBP"/>
    <n v="1432142738"/>
    <n v="1429550738"/>
    <b v="0"/>
    <n v="0"/>
    <b v="0"/>
    <s v="film &amp; video/animation"/>
    <n v="0"/>
    <e v="#DIV/0!"/>
    <x v="0"/>
    <x v="5"/>
    <x v="3210"/>
    <d v="2015-05-20T17:25:3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1"/>
    <s v="GBP"/>
    <n v="1421498303"/>
    <n v="1418906303"/>
    <b v="0"/>
    <n v="9"/>
    <b v="0"/>
    <s v="film &amp; video/animation"/>
    <n v="1.7538461538461537E-2"/>
    <n v="12.666666666666666"/>
    <x v="0"/>
    <x v="5"/>
    <x v="3211"/>
    <d v="2015-01-17T12:38:23"/>
  </r>
  <r>
    <n v="509"/>
    <s v="Indian in Chelsea - Web Animated series"/>
    <s v="A hilarious comedy podcast being turned into an animated series  about an indian servant and his boss."/>
    <n v="5000"/>
    <n v="10"/>
    <x v="2"/>
    <x v="11"/>
    <s v="GBP"/>
    <n v="1435504170"/>
    <n v="1432912170"/>
    <b v="0"/>
    <n v="1"/>
    <b v="0"/>
    <s v="film &amp; video/animation"/>
    <n v="2E-3"/>
    <n v="10"/>
    <x v="0"/>
    <x v="5"/>
    <x v="3212"/>
    <d v="2015-06-28T15:09:30"/>
  </r>
  <r>
    <n v="516"/>
    <s v="Shipmates"/>
    <s v="A big brother style comedy animation series starring famous seafarers"/>
    <n v="5000"/>
    <n v="0"/>
    <x v="2"/>
    <x v="11"/>
    <s v="GBP"/>
    <n v="1432752080"/>
    <n v="1427568080"/>
    <b v="0"/>
    <n v="0"/>
    <b v="0"/>
    <s v="film &amp; video/animation"/>
    <n v="0"/>
    <e v="#DIV/0!"/>
    <x v="0"/>
    <x v="5"/>
    <x v="3213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0"/>
    <x v="11"/>
    <s v="GBP"/>
    <n v="1449766261"/>
    <n v="1447174261"/>
    <b v="0"/>
    <n v="34"/>
    <b v="1"/>
    <s v="theater/plays"/>
    <n v="1.0209999999999999"/>
    <n v="150.14705882352942"/>
    <x v="1"/>
    <x v="6"/>
    <x v="3214"/>
    <d v="2015-12-10T16:51:01"/>
  </r>
  <r>
    <n v="524"/>
    <s v="Zero Down"/>
    <s v="Angel on the Corner need YOUR help to raise Â£3,500 to take Zero Down by Sarah Hehir to the Edinburgh Fringe Festival this August!"/>
    <n v="3500"/>
    <n v="3803.55"/>
    <x v="0"/>
    <x v="11"/>
    <s v="GBP"/>
    <n v="1464801169"/>
    <n v="1462209169"/>
    <b v="0"/>
    <n v="130"/>
    <b v="1"/>
    <s v="theater/plays"/>
    <n v="1.0867285714285715"/>
    <n v="29.258076923076924"/>
    <x v="1"/>
    <x v="6"/>
    <x v="3215"/>
    <d v="2016-06-01T17:12:49"/>
  </r>
  <r>
    <n v="526"/>
    <s v="Victory by Madicken Malm"/>
    <s v="We have a brand new play. We urgently need your help to fund our production, which opens at Theatre503 on August 18th."/>
    <n v="1500"/>
    <n v="1710"/>
    <x v="0"/>
    <x v="11"/>
    <s v="GBP"/>
    <n v="1438966800"/>
    <n v="1436278344"/>
    <b v="0"/>
    <n v="23"/>
    <b v="1"/>
    <s v="theater/plays"/>
    <n v="1.1399999999999999"/>
    <n v="74.347826086956516"/>
    <x v="1"/>
    <x v="6"/>
    <x v="3216"/>
    <d v="2015-08-07T17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1"/>
    <s v="GBP"/>
    <n v="1463394365"/>
    <n v="1461320765"/>
    <b v="0"/>
    <n v="17"/>
    <b v="1"/>
    <s v="theater/plays"/>
    <n v="1.002"/>
    <n v="117.88235294117646"/>
    <x v="1"/>
    <x v="6"/>
    <x v="3217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1"/>
    <s v="GBP"/>
    <n v="1483707905"/>
    <n v="1481115905"/>
    <b v="0"/>
    <n v="59"/>
    <b v="1"/>
    <s v="theater/plays"/>
    <n v="1.0249999999999999"/>
    <n v="34.745762711864408"/>
    <x v="1"/>
    <x v="6"/>
    <x v="3218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1"/>
    <s v="GBP"/>
    <n v="1438624800"/>
    <n v="1435133807"/>
    <b v="0"/>
    <n v="39"/>
    <b v="1"/>
    <s v="theater/plays"/>
    <n v="1.1825757575757576"/>
    <n v="100.06410256410257"/>
    <x v="1"/>
    <x v="6"/>
    <x v="3219"/>
    <d v="2015-08-03T18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1"/>
    <s v="GBP"/>
    <n v="1467681107"/>
    <n v="1465866707"/>
    <b v="0"/>
    <n v="20"/>
    <b v="1"/>
    <s v="theater/plays"/>
    <n v="1.00644"/>
    <n v="25.161000000000001"/>
    <x v="1"/>
    <x v="6"/>
    <x v="3220"/>
    <d v="2016-07-05T01:11:4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1"/>
    <s v="GBP"/>
    <n v="1455122564"/>
    <n v="1452530564"/>
    <b v="0"/>
    <n v="0"/>
    <b v="0"/>
    <s v="technology/web"/>
    <n v="0"/>
    <e v="#DIV/0!"/>
    <x v="2"/>
    <x v="7"/>
    <x v="322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1"/>
    <s v="GBP"/>
    <n v="1446154848"/>
    <n v="1443562848"/>
    <b v="0"/>
    <n v="1"/>
    <b v="0"/>
    <s v="technology/web"/>
    <n v="8.9999999999999998E-4"/>
    <n v="9"/>
    <x v="2"/>
    <x v="7"/>
    <x v="3222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1"/>
    <s v="GBP"/>
    <n v="1436368622"/>
    <n v="1433776622"/>
    <b v="0"/>
    <n v="8"/>
    <b v="0"/>
    <s v="technology/web"/>
    <n v="2.7199999999999998E-2"/>
    <n v="8.5"/>
    <x v="2"/>
    <x v="7"/>
    <x v="3223"/>
    <d v="2015-07-08T15:17:0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1"/>
    <s v="GBP"/>
    <n v="1465720143"/>
    <n v="1463128143"/>
    <b v="0"/>
    <n v="0"/>
    <b v="0"/>
    <s v="technology/web"/>
    <n v="0"/>
    <e v="#DIV/0!"/>
    <x v="2"/>
    <x v="7"/>
    <x v="3224"/>
    <d v="2016-06-12T08:29:03"/>
  </r>
  <r>
    <n v="565"/>
    <s v="EasyLearnings"/>
    <s v="Our objective is to provide a platform which helps teachers to provide courses to leaners in wide range of locations including Africa."/>
    <n v="25000"/>
    <n v="0"/>
    <x v="2"/>
    <x v="11"/>
    <s v="GBP"/>
    <n v="1436554249"/>
    <n v="1433962249"/>
    <b v="0"/>
    <n v="0"/>
    <b v="0"/>
    <s v="technology/web"/>
    <n v="0"/>
    <e v="#DIV/0!"/>
    <x v="2"/>
    <x v="7"/>
    <x v="3225"/>
    <d v="2015-07-10T18:50:4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1"/>
    <s v="GBP"/>
    <n v="1476873507"/>
    <n v="1474281507"/>
    <b v="0"/>
    <n v="4"/>
    <b v="0"/>
    <s v="technology/web"/>
    <n v="7.1556350626118068E-3"/>
    <n v="20"/>
    <x v="2"/>
    <x v="7"/>
    <x v="3226"/>
    <d v="2016-10-19T10:38:27"/>
  </r>
  <r>
    <n v="578"/>
    <s v="weBuy Crowdsourced Shopping"/>
    <s v="weBuy trade built on technology and Crowd Sourced Power"/>
    <n v="125000"/>
    <n v="14"/>
    <x v="2"/>
    <x v="11"/>
    <s v="GBP"/>
    <n v="1441633993"/>
    <n v="1439560393"/>
    <b v="0"/>
    <n v="7"/>
    <b v="0"/>
    <s v="technology/web"/>
    <n v="1.12E-4"/>
    <n v="2"/>
    <x v="2"/>
    <x v="7"/>
    <x v="3227"/>
    <d v="2015-09-07T13:53:13"/>
  </r>
  <r>
    <n v="585"/>
    <s v="Link Card"/>
    <s v="SAVE UP TO 40% WHEN YOU SPEND!_x000a__x000a_PRE-ORDER YOUR LINK CARD TODAY"/>
    <n v="9000"/>
    <n v="0"/>
    <x v="2"/>
    <x v="11"/>
    <s v="GBP"/>
    <n v="1448928000"/>
    <n v="1444123377"/>
    <b v="0"/>
    <n v="0"/>
    <b v="0"/>
    <s v="technology/web"/>
    <n v="0"/>
    <e v="#DIV/0!"/>
    <x v="2"/>
    <x v="7"/>
    <x v="3228"/>
    <d v="2015-12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1"/>
    <s v="GBP"/>
    <n v="1454936460"/>
    <n v="1452259131"/>
    <b v="0"/>
    <n v="9"/>
    <b v="0"/>
    <s v="technology/web"/>
    <n v="4.4600000000000001E-2"/>
    <n v="24.777777777777779"/>
    <x v="2"/>
    <x v="7"/>
    <x v="3229"/>
    <d v="2016-02-08T13:01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1"/>
    <s v="GBP"/>
    <n v="1428333345"/>
    <n v="1425744945"/>
    <b v="0"/>
    <n v="7"/>
    <b v="0"/>
    <s v="technology/web"/>
    <n v="0.23"/>
    <n v="16.428571428571427"/>
    <x v="2"/>
    <x v="7"/>
    <x v="3230"/>
    <d v="2015-04-06T15:15:4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1"/>
    <s v="GBP"/>
    <n v="1448761744"/>
    <n v="1446166144"/>
    <b v="0"/>
    <n v="1"/>
    <b v="0"/>
    <s v="technology/web"/>
    <n v="6.41025641025641E-3"/>
    <n v="5"/>
    <x v="2"/>
    <x v="7"/>
    <x v="3231"/>
    <d v="2015-11-29T01:49:0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1"/>
    <s v="GBP"/>
    <n v="1431072843"/>
    <n v="1427184843"/>
    <b v="0"/>
    <n v="3"/>
    <b v="0"/>
    <s v="technology/web"/>
    <n v="0.03"/>
    <n v="20"/>
    <x v="2"/>
    <x v="7"/>
    <x v="3232"/>
    <d v="2015-05-08T08:14:03"/>
  </r>
  <r>
    <n v="636"/>
    <s v="Keto Advice (Canceled)"/>
    <s v="With no central location for keto knowledge, keto advice will be a community run knowledge base."/>
    <n v="2000"/>
    <n v="4"/>
    <x v="1"/>
    <x v="11"/>
    <s v="GBP"/>
    <n v="1433587620"/>
    <n v="1430996150"/>
    <b v="0"/>
    <n v="1"/>
    <b v="0"/>
    <s v="technology/web"/>
    <n v="2E-3"/>
    <n v="4"/>
    <x v="2"/>
    <x v="7"/>
    <x v="3233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1"/>
    <s v="GBP"/>
    <n v="1488063840"/>
    <n v="1485558318"/>
    <b v="0"/>
    <n v="0"/>
    <b v="0"/>
    <s v="technology/web"/>
    <n v="0"/>
    <e v="#DIV/0!"/>
    <x v="2"/>
    <x v="7"/>
    <x v="3234"/>
    <d v="2017-02-25T23:04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1"/>
    <s v="GBP"/>
    <n v="1482397263"/>
    <n v="1479805263"/>
    <b v="0"/>
    <n v="201"/>
    <b v="0"/>
    <s v="technology/wearables"/>
    <n v="6.5299999999999997E-2"/>
    <n v="6.4975124378109452"/>
    <x v="2"/>
    <x v="8"/>
    <x v="3235"/>
    <d v="2016-12-22T09:01:0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1"/>
    <s v="GBP"/>
    <n v="1406130880"/>
    <n v="1403538880"/>
    <b v="0"/>
    <n v="21"/>
    <b v="0"/>
    <s v="technology/wearables"/>
    <n v="0.26600000000000001"/>
    <n v="291.33333333333331"/>
    <x v="2"/>
    <x v="8"/>
    <x v="3236"/>
    <d v="2014-07-23T15:54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1"/>
    <s v="GBP"/>
    <n v="1483286127"/>
    <n v="1479830127"/>
    <b v="0"/>
    <n v="456"/>
    <b v="0"/>
    <s v="technology/wearables"/>
    <n v="0.78927352941176465"/>
    <n v="117.69868421052631"/>
    <x v="2"/>
    <x v="8"/>
    <x v="323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1"/>
    <s v="GBP"/>
    <n v="1410616600"/>
    <n v="1405432600"/>
    <b v="0"/>
    <n v="369"/>
    <b v="0"/>
    <s v="technology/wearables"/>
    <n v="0.22092500000000001"/>
    <n v="23.948509485094849"/>
    <x v="2"/>
    <x v="8"/>
    <x v="3238"/>
    <d v="2014-09-13T13:56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1"/>
    <s v="GBP"/>
    <n v="1380449461"/>
    <n v="1375265461"/>
    <b v="0"/>
    <n v="13"/>
    <b v="1"/>
    <s v="publishing/nonfiction"/>
    <n v="1.6"/>
    <n v="4.9230769230769234"/>
    <x v="3"/>
    <x v="9"/>
    <x v="3239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1"/>
    <s v="GBP"/>
    <n v="1387533892"/>
    <n v="1384941892"/>
    <b v="0"/>
    <n v="169"/>
    <b v="1"/>
    <s v="publishing/nonfiction"/>
    <n v="1.2048000000000001"/>
    <n v="17.822485207100591"/>
    <x v="3"/>
    <x v="9"/>
    <x v="3240"/>
    <d v="2013-12-20T10:04:52"/>
  </r>
  <r>
    <n v="759"/>
    <s v="Wild Ruins"/>
    <s v="Help me search for the lost ruins of the UK. A unique guide to  lesser known and somewhat known ruins of Britain."/>
    <n v="5000"/>
    <n v="5096"/>
    <x v="0"/>
    <x v="11"/>
    <s v="GBP"/>
    <n v="1404892539"/>
    <n v="1401436539"/>
    <b v="0"/>
    <n v="99"/>
    <b v="1"/>
    <s v="publishing/nonfiction"/>
    <n v="1.0192000000000001"/>
    <n v="51.474747474747474"/>
    <x v="3"/>
    <x v="9"/>
    <x v="3241"/>
    <d v="2014-07-09T07:55:3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1"/>
    <s v="GBP"/>
    <n v="1376563408"/>
    <n v="1373971408"/>
    <b v="0"/>
    <n v="1"/>
    <b v="0"/>
    <s v="publishing/fiction"/>
    <n v="1.1655011655011655E-3"/>
    <n v="5"/>
    <x v="3"/>
    <x v="10"/>
    <x v="3242"/>
    <d v="2013-08-15T10:43:2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1"/>
    <s v="GBP"/>
    <n v="1431298860"/>
    <n v="1428341985"/>
    <b v="0"/>
    <n v="2"/>
    <b v="0"/>
    <s v="publishing/fiction"/>
    <n v="8.5129023676509714E-3"/>
    <n v="16"/>
    <x v="3"/>
    <x v="10"/>
    <x v="3243"/>
    <d v="2015-05-10T23:01:00"/>
  </r>
  <r>
    <n v="800"/>
    <s v="LF4 WildFire"/>
    <s v="Scotland's premier classic rock and metal festival, 3 days, 3-4 stages, family friendly,  for people of all ages"/>
    <n v="1500"/>
    <n v="2282"/>
    <x v="0"/>
    <x v="11"/>
    <s v="GBP"/>
    <n v="1410431054"/>
    <n v="1407839054"/>
    <b v="0"/>
    <n v="56"/>
    <b v="1"/>
    <s v="music/rock"/>
    <n v="1.5213333333333334"/>
    <n v="40.75"/>
    <x v="4"/>
    <x v="11"/>
    <x v="3244"/>
    <d v="2014-09-11T10:24:14"/>
  </r>
  <r>
    <n v="829"/>
    <s v="Monk"/>
    <s v="We are a band from South East London- each member is19 years OA. We have been together for two years. Taking pride in making good music"/>
    <n v="500"/>
    <n v="520"/>
    <x v="0"/>
    <x v="11"/>
    <s v="GBP"/>
    <n v="1468437240"/>
    <n v="1463253240"/>
    <b v="0"/>
    <n v="16"/>
    <b v="1"/>
    <s v="music/rock"/>
    <n v="1.04"/>
    <n v="32.5"/>
    <x v="4"/>
    <x v="11"/>
    <x v="3245"/>
    <d v="2016-07-13T19:14:00"/>
  </r>
  <r>
    <n v="846"/>
    <s v="CURVE: The debut album from Miroist needs awesome merch"/>
    <s v="Pre-order and help me fund new merchandise so we can make the album release something amazing."/>
    <n v="1100"/>
    <n v="1342.01"/>
    <x v="0"/>
    <x v="11"/>
    <s v="GBP"/>
    <n v="1394460000"/>
    <n v="1393233855"/>
    <b v="0"/>
    <n v="47"/>
    <b v="1"/>
    <s v="music/metal"/>
    <n v="1.2200090909090908"/>
    <n v="28.553404255319148"/>
    <x v="4"/>
    <x v="12"/>
    <x v="3246"/>
    <d v="2014-03-10T1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1"/>
    <s v="GBP"/>
    <n v="1429138740"/>
    <n v="1426528418"/>
    <b v="0"/>
    <n v="76"/>
    <b v="1"/>
    <s v="music/metal"/>
    <n v="1.4400583333333332"/>
    <n v="22.737763157894737"/>
    <x v="4"/>
    <x v="12"/>
    <x v="3247"/>
    <d v="2015-04-15T22:5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1"/>
    <s v="GBP"/>
    <n v="1384179548"/>
    <n v="1381583948"/>
    <b v="0"/>
    <n v="4"/>
    <b v="0"/>
    <s v="music/jazz"/>
    <n v="3.3999999999999998E-3"/>
    <n v="42.5"/>
    <x v="4"/>
    <x v="13"/>
    <x v="3248"/>
    <d v="2013-11-11T14:19:0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1"/>
    <s v="GBP"/>
    <n v="1377995523"/>
    <n v="1375403523"/>
    <b v="0"/>
    <n v="5"/>
    <b v="0"/>
    <s v="music/jazz"/>
    <n v="3.0999999999999999E-3"/>
    <n v="12.4"/>
    <x v="4"/>
    <x v="13"/>
    <x v="3249"/>
    <d v="2013-09-01T00:32:03"/>
  </r>
  <r>
    <n v="876"/>
    <s v="Sound Of Dobells"/>
    <s v="What was the greatest record shop ever?  DOBELLS!"/>
    <n v="3152"/>
    <n v="1286"/>
    <x v="2"/>
    <x v="11"/>
    <s v="GBP"/>
    <n v="1359978927"/>
    <n v="1357127727"/>
    <b v="0"/>
    <n v="45"/>
    <b v="0"/>
    <s v="music/jazz"/>
    <n v="0.40799492385786801"/>
    <n v="28.577777777777779"/>
    <x v="4"/>
    <x v="13"/>
    <x v="3250"/>
    <d v="2013-02-04T11:55:2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1"/>
    <s v="GBP"/>
    <n v="1488546319"/>
    <n v="1483362319"/>
    <b v="0"/>
    <n v="5"/>
    <b v="0"/>
    <s v="music/jazz"/>
    <n v="0.22363636363636363"/>
    <n v="24.6"/>
    <x v="4"/>
    <x v="13"/>
    <x v="3251"/>
    <d v="2017-03-03T13:05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1"/>
    <s v="GBP"/>
    <n v="1417474761"/>
    <n v="1414879161"/>
    <b v="0"/>
    <n v="10"/>
    <b v="0"/>
    <s v="music/jazz"/>
    <n v="5.0256410256410255E-2"/>
    <n v="19.600000000000001"/>
    <x v="4"/>
    <x v="13"/>
    <x v="3252"/>
    <d v="2014-12-01T22:59: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1"/>
    <s v="GBP"/>
    <n v="1395007200"/>
    <n v="1392021502"/>
    <b v="0"/>
    <n v="7"/>
    <b v="0"/>
    <s v="music/jazz"/>
    <n v="6.5500000000000003E-2"/>
    <n v="18.714285714285715"/>
    <x v="4"/>
    <x v="13"/>
    <x v="3253"/>
    <d v="2014-03-16T22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1"/>
    <s v="GBP"/>
    <n v="1452384000"/>
    <n v="1447698300"/>
    <b v="0"/>
    <n v="23"/>
    <b v="0"/>
    <s v="technology/wearables"/>
    <n v="0.1275"/>
    <n v="110.8695652173913"/>
    <x v="2"/>
    <x v="8"/>
    <x v="3254"/>
    <d v="2016-01-10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1"/>
    <s v="GBP"/>
    <n v="1468349460"/>
    <n v="1466186988"/>
    <b v="0"/>
    <n v="7"/>
    <b v="0"/>
    <s v="technology/wearables"/>
    <n v="4.24E-2"/>
    <n v="30.285714285714285"/>
    <x v="2"/>
    <x v="8"/>
    <x v="3255"/>
    <d v="2016-07-12T18:51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1"/>
    <s v="GBP"/>
    <n v="1485796613"/>
    <n v="1481908613"/>
    <b v="0"/>
    <n v="4"/>
    <b v="0"/>
    <s v="technology/wearables"/>
    <n v="1.04"/>
    <n v="1300"/>
    <x v="2"/>
    <x v="8"/>
    <x v="3256"/>
    <d v="2017-01-30T17:16:53"/>
  </r>
  <r>
    <n v="1023"/>
    <s v="'Pathfinder' - a High Five Spaceship album"/>
    <s v="A collaborative, electronic journey helmed by producer Christopher Bingham and guitarist Carlos Montero."/>
    <n v="2000"/>
    <n v="4743"/>
    <x v="0"/>
    <x v="11"/>
    <s v="GBP"/>
    <n v="1434837861"/>
    <n v="1432245861"/>
    <b v="0"/>
    <n v="131"/>
    <b v="1"/>
    <s v="music/electronic music"/>
    <n v="2.3715000000000002"/>
    <n v="36.206106870229007"/>
    <x v="4"/>
    <x v="15"/>
    <x v="3257"/>
    <d v="2015-06-20T22:04:2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1"/>
    <s v="GBP"/>
    <n v="1459414016"/>
    <n v="1456480016"/>
    <b v="1"/>
    <n v="122"/>
    <b v="1"/>
    <s v="music/electronic music"/>
    <n v="1.0000828571428571"/>
    <n v="57.381803278688523"/>
    <x v="4"/>
    <x v="15"/>
    <x v="3258"/>
    <d v="2016-03-31T08:46: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1"/>
    <s v="GBP"/>
    <n v="1488830400"/>
    <n v="1484924605"/>
    <b v="1"/>
    <n v="255"/>
    <b v="1"/>
    <s v="music/electronic music"/>
    <n v="1.1727000000000001"/>
    <n v="45.988235294117644"/>
    <x v="4"/>
    <x v="15"/>
    <x v="3259"/>
    <d v="2017-03-06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1"/>
    <s v="GBP"/>
    <n v="1481564080"/>
    <n v="1479144880"/>
    <b v="0"/>
    <n v="27"/>
    <b v="1"/>
    <s v="music/electronic music"/>
    <n v="1.0286144578313252"/>
    <n v="50.592592592592595"/>
    <x v="4"/>
    <x v="15"/>
    <x v="3260"/>
    <d v="2016-12-12T17:34:4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1"/>
    <s v="GBP"/>
    <n v="1460313672"/>
    <n v="1457725272"/>
    <b v="0"/>
    <n v="2"/>
    <b v="0"/>
    <s v="games/video games"/>
    <n v="0.125"/>
    <n v="12.5"/>
    <x v="6"/>
    <x v="17"/>
    <x v="3261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1"/>
    <s v="GBP"/>
    <n v="1431547468"/>
    <n v="1428955468"/>
    <b v="0"/>
    <n v="1"/>
    <b v="0"/>
    <s v="games/video games"/>
    <n v="5.0000000000000001E-3"/>
    <n v="25"/>
    <x v="6"/>
    <x v="17"/>
    <x v="3262"/>
    <d v="2015-05-13T20:04: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1"/>
    <s v="GBP"/>
    <n v="1402480221"/>
    <n v="1399888221"/>
    <b v="0"/>
    <n v="37"/>
    <b v="0"/>
    <s v="games/video games"/>
    <n v="4.9516666666666667E-2"/>
    <n v="80.297297297297291"/>
    <x v="6"/>
    <x v="17"/>
    <x v="3263"/>
    <d v="2014-06-11T09:50:21"/>
  </r>
  <r>
    <n v="1113"/>
    <s v="A YouTube Gaming Channel"/>
    <s v="A start up YouTube PC Gaming channel named ''Jeansie''. Comprised of witty banter and slightly above average  gaming skills :)"/>
    <n v="1000"/>
    <n v="5"/>
    <x v="2"/>
    <x v="11"/>
    <s v="GBP"/>
    <n v="1408058820"/>
    <n v="1405466820"/>
    <b v="0"/>
    <n v="1"/>
    <b v="0"/>
    <s v="games/video games"/>
    <n v="5.0000000000000001E-3"/>
    <n v="5"/>
    <x v="6"/>
    <x v="17"/>
    <x v="326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1"/>
    <s v="GBP"/>
    <n v="1381306687"/>
    <n v="1378714687"/>
    <b v="0"/>
    <n v="3"/>
    <b v="0"/>
    <s v="games/video games"/>
    <n v="1.6666666666666668E-3"/>
    <n v="3.3333333333333335"/>
    <x v="6"/>
    <x v="17"/>
    <x v="3265"/>
    <d v="2013-10-09T08:18:0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1"/>
    <s v="GBP"/>
    <n v="1369932825"/>
    <n v="1368723225"/>
    <b v="0"/>
    <n v="0"/>
    <b v="0"/>
    <s v="games/video games"/>
    <n v="0"/>
    <e v="#DIV/0!"/>
    <x v="6"/>
    <x v="17"/>
    <x v="326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1"/>
    <s v="GBP"/>
    <n v="1443193130"/>
    <n v="1438009130"/>
    <b v="0"/>
    <n v="0"/>
    <b v="0"/>
    <s v="games/mobile games"/>
    <n v="0"/>
    <e v="#DIV/0!"/>
    <x v="6"/>
    <x v="18"/>
    <x v="3267"/>
    <d v="2015-09-25T14:58:50"/>
  </r>
  <r>
    <n v="1128"/>
    <s v="Flying Turds"/>
    <s v="#havingfunFTW"/>
    <n v="1000"/>
    <n v="1"/>
    <x v="2"/>
    <x v="11"/>
    <s v="GBP"/>
    <n v="1407425717"/>
    <n v="1404833717"/>
    <b v="0"/>
    <n v="1"/>
    <b v="0"/>
    <s v="games/mobile games"/>
    <n v="1E-3"/>
    <n v="1"/>
    <x v="6"/>
    <x v="18"/>
    <x v="3268"/>
    <d v="2014-08-07T15:35:17"/>
  </r>
  <r>
    <n v="1133"/>
    <s v="Ping"/>
    <s v="Ping is a simple game currently in the design process, where the player lives off of the power of their connection to the internet."/>
    <n v="3000"/>
    <n v="20"/>
    <x v="2"/>
    <x v="11"/>
    <s v="GBP"/>
    <n v="1406799981"/>
    <n v="1404207981"/>
    <b v="0"/>
    <n v="1"/>
    <b v="0"/>
    <s v="games/mobile games"/>
    <n v="6.6666666666666671E-3"/>
    <n v="20"/>
    <x v="6"/>
    <x v="18"/>
    <x v="3269"/>
    <d v="2014-07-31T09:46:21"/>
  </r>
  <r>
    <n v="1140"/>
    <s v="Medieval Empire by Bear Games"/>
    <s v="We are creating the next epic Massive Multiplayer Online-Real Time Strategy game and we want you to be a part of it!"/>
    <n v="5000"/>
    <n v="0"/>
    <x v="2"/>
    <x v="11"/>
    <s v="GBP"/>
    <n v="1438859121"/>
    <n v="1436267121"/>
    <b v="0"/>
    <n v="0"/>
    <b v="0"/>
    <s v="games/mobile games"/>
    <n v="0"/>
    <e v="#DIV/0!"/>
    <x v="6"/>
    <x v="18"/>
    <x v="3270"/>
    <d v="2015-08-06T11:05:21"/>
  </r>
  <r>
    <n v="1170"/>
    <s v="Its A Rib Thing"/>
    <s v="They are sweet, sticky and incredibly addictive. People are left with a huge smile and a full stomach but still ask for more!!!"/>
    <n v="25000"/>
    <n v="100"/>
    <x v="2"/>
    <x v="11"/>
    <s v="GBP"/>
    <n v="1433021171"/>
    <n v="1430429171"/>
    <b v="0"/>
    <n v="2"/>
    <b v="0"/>
    <s v="food/food trucks"/>
    <n v="4.0000000000000001E-3"/>
    <n v="50"/>
    <x v="7"/>
    <x v="19"/>
    <x v="3271"/>
    <d v="2015-05-30T21:26:1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1"/>
    <s v="GBP"/>
    <n v="1413388296"/>
    <n v="1410796296"/>
    <b v="0"/>
    <n v="0"/>
    <b v="0"/>
    <s v="food/food trucks"/>
    <n v="0"/>
    <e v="#DIV/0!"/>
    <x v="7"/>
    <x v="19"/>
    <x v="3272"/>
    <d v="2014-10-15T15:51: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1"/>
    <s v="GBP"/>
    <n v="1486391011"/>
    <n v="1483712611"/>
    <b v="0"/>
    <n v="375"/>
    <b v="1"/>
    <s v="photography/photobooks"/>
    <n v="1.0493636363636363"/>
    <n v="61.562666666666665"/>
    <x v="8"/>
    <x v="20"/>
    <x v="3273"/>
    <d v="2017-02-06T14:23:3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1"/>
    <s v="GBP"/>
    <n v="1433198520"/>
    <n v="1430340195"/>
    <b v="0"/>
    <n v="123"/>
    <b v="1"/>
    <s v="photography/photobooks"/>
    <n v="1.0673333333333332"/>
    <n v="65.081300813008127"/>
    <x v="8"/>
    <x v="20"/>
    <x v="3274"/>
    <d v="2015-06-01T22:42:00"/>
  </r>
  <r>
    <n v="1192"/>
    <s v="Other Worlds - A Make 100 Project"/>
    <s v="A macro landscape photography art book &amp; limited edition prints. A Make 100 project."/>
    <n v="100"/>
    <n v="290"/>
    <x v="0"/>
    <x v="11"/>
    <s v="GBP"/>
    <n v="1486814978"/>
    <n v="1484222978"/>
    <b v="0"/>
    <n v="15"/>
    <b v="1"/>
    <s v="photography/photobooks"/>
    <n v="2.9"/>
    <n v="19.333333333333332"/>
    <x v="8"/>
    <x v="20"/>
    <x v="3275"/>
    <d v="2017-02-11T12:09:38"/>
  </r>
  <r>
    <n v="1196"/>
    <s v="NAKED IBIZA - A Large Scale Photography Book by Dylan Rosser"/>
    <s v="A book of male nudes photographed on location in Ibiza over the last 4 years."/>
    <n v="14500"/>
    <n v="39137"/>
    <x v="0"/>
    <x v="11"/>
    <s v="GBP"/>
    <n v="1450467539"/>
    <n v="1447875539"/>
    <b v="0"/>
    <n v="512"/>
    <b v="1"/>
    <s v="photography/photobooks"/>
    <n v="2.6991034482758622"/>
    <n v="76.439453125"/>
    <x v="8"/>
    <x v="20"/>
    <x v="3276"/>
    <d v="2015-12-18T19:38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1"/>
    <s v="GBP"/>
    <n v="1436380200"/>
    <n v="1433615400"/>
    <b v="0"/>
    <n v="9"/>
    <b v="1"/>
    <s v="photography/photobooks"/>
    <n v="1.0131677953348381"/>
    <n v="299.22222222222223"/>
    <x v="8"/>
    <x v="20"/>
    <x v="3277"/>
    <d v="2015-07-08T18:3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1"/>
    <s v="GBP"/>
    <n v="1468593246"/>
    <n v="1466001246"/>
    <b v="0"/>
    <n v="111"/>
    <b v="1"/>
    <s v="photography/photobooks"/>
    <n v="1.0243783333333334"/>
    <n v="55.371801801801809"/>
    <x v="8"/>
    <x v="20"/>
    <x v="3278"/>
    <d v="2016-07-15T14:34:0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1"/>
    <s v="GBP"/>
    <n v="1485886100"/>
    <n v="1482862100"/>
    <b v="0"/>
    <n v="108"/>
    <b v="1"/>
    <s v="photography/photobooks"/>
    <n v="1.0223076923076924"/>
    <n v="61.527777777777779"/>
    <x v="8"/>
    <x v="20"/>
    <x v="3279"/>
    <d v="2017-01-31T18:08: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1"/>
    <s v="GBP"/>
    <n v="1480809600"/>
    <n v="1478431488"/>
    <b v="0"/>
    <n v="103"/>
    <b v="1"/>
    <s v="photography/photobooks"/>
    <n v="1.1140954545454547"/>
    <n v="23.796213592233013"/>
    <x v="8"/>
    <x v="20"/>
    <x v="3280"/>
    <d v="2016-12-04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1"/>
    <s v="GBP"/>
    <n v="1422903342"/>
    <n v="1420311342"/>
    <b v="0"/>
    <n v="0"/>
    <b v="0"/>
    <s v="music/world music"/>
    <n v="0"/>
    <e v="#DIV/0!"/>
    <x v="4"/>
    <x v="21"/>
    <x v="3281"/>
    <d v="2015-02-02T18:55:42"/>
  </r>
  <r>
    <n v="1285"/>
    <s v="We just keep going"/>
    <s v="The world premiere of hysterically funny and heartbreaking story about family, unconditional love and facing the unfaceable"/>
    <n v="2000"/>
    <n v="2033"/>
    <x v="0"/>
    <x v="11"/>
    <s v="GBP"/>
    <n v="1434808775"/>
    <n v="1433512775"/>
    <b v="0"/>
    <n v="63"/>
    <b v="1"/>
    <s v="theater/plays"/>
    <n v="1.0165"/>
    <n v="32.269841269841272"/>
    <x v="1"/>
    <x v="6"/>
    <x v="32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1"/>
    <s v="GBP"/>
    <n v="1424181600"/>
    <n v="1423041227"/>
    <b v="0"/>
    <n v="20"/>
    <b v="1"/>
    <s v="theater/plays"/>
    <n v="1.0833333333333333"/>
    <n v="81.25"/>
    <x v="1"/>
    <x v="6"/>
    <x v="32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1"/>
    <s v="GBP"/>
    <n v="1434120856"/>
    <n v="1428936856"/>
    <b v="0"/>
    <n v="25"/>
    <b v="1"/>
    <s v="theater/plays"/>
    <n v="2.42"/>
    <n v="24.2"/>
    <x v="1"/>
    <x v="6"/>
    <x v="3284"/>
    <d v="2015-06-12T14:54:16"/>
  </r>
  <r>
    <n v="1292"/>
    <s v="Season Scandinavia"/>
    <s v="Empty Deck presents the most exciting unknown contemporary Scandinavian plays in co-production with The Other Room Theatre, Cardiff."/>
    <n v="1700"/>
    <n v="1870"/>
    <x v="0"/>
    <x v="11"/>
    <s v="GBP"/>
    <n v="1444172340"/>
    <n v="1441822828"/>
    <b v="0"/>
    <n v="52"/>
    <b v="1"/>
    <s v="theater/plays"/>
    <n v="1.1000000000000001"/>
    <n v="35.96153846153846"/>
    <x v="1"/>
    <x v="6"/>
    <x v="3285"/>
    <d v="2015-10-06T22:59:00"/>
  </r>
  <r>
    <n v="1294"/>
    <s v="HELMER'S LOO"/>
    <s v="We have an award-winning Danish play, now we just need a bathroom set to perform it in. Spend a penny to help us build the set!"/>
    <n v="500"/>
    <n v="610"/>
    <x v="0"/>
    <x v="11"/>
    <s v="GBP"/>
    <n v="1445252400"/>
    <n v="1443696797"/>
    <b v="0"/>
    <n v="22"/>
    <b v="1"/>
    <s v="theater/plays"/>
    <n v="1.22"/>
    <n v="27.727272727272727"/>
    <x v="1"/>
    <x v="6"/>
    <x v="3286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1"/>
    <s v="GBP"/>
    <n v="1438189200"/>
    <n v="1435585497"/>
    <b v="0"/>
    <n v="64"/>
    <b v="1"/>
    <s v="theater/plays"/>
    <n v="1.0196000000000001"/>
    <n v="39.828125"/>
    <x v="1"/>
    <x v="6"/>
    <x v="328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1"/>
    <s v="GBP"/>
    <n v="1457914373"/>
    <n v="1456189973"/>
    <b v="0"/>
    <n v="23"/>
    <b v="1"/>
    <s v="theater/plays"/>
    <n v="1.411764705882353"/>
    <n v="52.173913043478258"/>
    <x v="1"/>
    <x v="6"/>
    <x v="3288"/>
    <d v="2016-03-14T00:12:53"/>
  </r>
  <r>
    <n v="1298"/>
    <s v="Dinosaur Dreams"/>
    <s v="A play that raises awareness for mental health and explores the psychological effects childhood abuse can have on an adult."/>
    <n v="2000"/>
    <n v="2093"/>
    <x v="0"/>
    <x v="11"/>
    <s v="GBP"/>
    <n v="1461860432"/>
    <n v="1459268432"/>
    <b v="0"/>
    <n v="33"/>
    <b v="1"/>
    <s v="theater/plays"/>
    <n v="1.0465"/>
    <n v="63.424242424242422"/>
    <x v="1"/>
    <x v="6"/>
    <x v="3289"/>
    <d v="2016-04-28T16:20:32"/>
  </r>
  <r>
    <n v="1303"/>
    <s v="Forward Arena Theatre Company: Summer Season"/>
    <s v="Groundbreaking queer theatre."/>
    <n v="3500"/>
    <n v="4559.13"/>
    <x v="0"/>
    <x v="11"/>
    <s v="GBP"/>
    <n v="1469962800"/>
    <n v="1468578920"/>
    <b v="0"/>
    <n v="108"/>
    <b v="1"/>
    <s v="theater/plays"/>
    <n v="1.3026085714285716"/>
    <n v="42.214166666666671"/>
    <x v="1"/>
    <x v="6"/>
    <x v="329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1"/>
    <s v="GBP"/>
    <n v="1489376405"/>
    <n v="1484196005"/>
    <b v="0"/>
    <n v="104"/>
    <b v="0"/>
    <s v="technology/wearables"/>
    <n v="0.39627499999999999"/>
    <n v="152.41346153846155"/>
    <x v="2"/>
    <x v="8"/>
    <x v="3291"/>
    <d v="2017-03-13T03:40: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1"/>
    <s v="GBP"/>
    <n v="1405094400"/>
    <n v="1403810965"/>
    <b v="0"/>
    <n v="9"/>
    <b v="0"/>
    <s v="technology/wearables"/>
    <n v="0.15103448275862069"/>
    <n v="97.333333333333329"/>
    <x v="2"/>
    <x v="8"/>
    <x v="3292"/>
    <d v="2014-07-11T16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1"/>
    <s v="GBP"/>
    <n v="1432223125"/>
    <n v="1429631125"/>
    <b v="0"/>
    <n v="4"/>
    <b v="0"/>
    <s v="technology/wearables"/>
    <n v="3.0285714285714286E-3"/>
    <n v="26.5"/>
    <x v="2"/>
    <x v="8"/>
    <x v="3293"/>
    <d v="2015-05-21T15:45: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1"/>
    <s v="GBP"/>
    <n v="1475333917"/>
    <n v="1472569117"/>
    <b v="0"/>
    <n v="46"/>
    <b v="0"/>
    <s v="technology/wearables"/>
    <n v="0.7036"/>
    <n v="382.39130434782606"/>
    <x v="2"/>
    <x v="8"/>
    <x v="3294"/>
    <d v="2016-10-01T14:58: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1"/>
    <s v="GBP"/>
    <n v="1465672979"/>
    <n v="1463080979"/>
    <b v="0"/>
    <n v="64"/>
    <b v="1"/>
    <s v="publishing/nonfiction"/>
    <n v="1.3025"/>
    <n v="24.421875"/>
    <x v="3"/>
    <x v="9"/>
    <x v="329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1"/>
    <s v="GBP"/>
    <n v="1354269600"/>
    <n v="1351663605"/>
    <b v="0"/>
    <n v="121"/>
    <b v="1"/>
    <s v="publishing/nonfiction"/>
    <n v="1.2267999999999999"/>
    <n v="25.347107438016529"/>
    <x v="3"/>
    <x v="9"/>
    <x v="3296"/>
    <d v="2012-11-30T1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1"/>
    <s v="GBP"/>
    <n v="1403370772"/>
    <n v="1400778772"/>
    <b v="0"/>
    <n v="264"/>
    <b v="1"/>
    <s v="publishing/nonfiction"/>
    <n v="1.2598333333333334"/>
    <n v="28.632575757575758"/>
    <x v="3"/>
    <x v="9"/>
    <x v="3297"/>
    <d v="2014-06-21T17:12:52"/>
  </r>
  <r>
    <n v="1376"/>
    <s v="Dead Pirates / HIGHMARE LP 2nd pressing"/>
    <s v="Dead Pirates are planning a second pressing of HIGHMARE LP, who wants one ?"/>
    <n v="3700"/>
    <n v="9342"/>
    <x v="0"/>
    <x v="11"/>
    <s v="GBP"/>
    <n v="1480784606"/>
    <n v="1478189006"/>
    <b v="0"/>
    <n v="168"/>
    <b v="1"/>
    <s v="music/rock"/>
    <n v="2.5248648648648651"/>
    <n v="55.607142857142854"/>
    <x v="4"/>
    <x v="11"/>
    <x v="3298"/>
    <d v="2016-12-03T17:03:26"/>
  </r>
  <r>
    <n v="1378"/>
    <s v="SIX BY SEVEN"/>
    <s v="A psychedelic post rock masterpiece!"/>
    <n v="2000"/>
    <n v="4067"/>
    <x v="0"/>
    <x v="11"/>
    <s v="GBP"/>
    <n v="1470075210"/>
    <n v="1468779210"/>
    <b v="0"/>
    <n v="133"/>
    <b v="1"/>
    <s v="music/rock"/>
    <n v="2.0335000000000001"/>
    <n v="30.578947368421051"/>
    <x v="4"/>
    <x v="11"/>
    <x v="3299"/>
    <d v="2016-08-01T18:13:30"/>
  </r>
  <r>
    <n v="1389"/>
    <s v="Pre-order DANCEHALL's first record!!!"/>
    <s v="Help fund the pressing of DANCEHALL's first record by pre-ordering it in advance!!!"/>
    <n v="500"/>
    <n v="727"/>
    <x v="0"/>
    <x v="11"/>
    <s v="GBP"/>
    <n v="1471087957"/>
    <n v="1468495957"/>
    <b v="0"/>
    <n v="34"/>
    <b v="1"/>
    <s v="music/rock"/>
    <n v="1.454"/>
    <n v="21.382352941176471"/>
    <x v="4"/>
    <x v="11"/>
    <x v="3300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1"/>
    <s v="GBP"/>
    <n v="1465709400"/>
    <n v="1462695073"/>
    <b v="0"/>
    <n v="34"/>
    <b v="1"/>
    <s v="music/rock"/>
    <n v="1.6742857142857144"/>
    <n v="17.235294117647058"/>
    <x v="4"/>
    <x v="11"/>
    <x v="3301"/>
    <d v="2016-06-12T05:3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1"/>
    <s v="GBP"/>
    <n v="1430439411"/>
    <n v="1425259011"/>
    <b v="0"/>
    <n v="113"/>
    <b v="1"/>
    <s v="music/rock"/>
    <n v="1.0915999999999999"/>
    <n v="24.150442477876105"/>
    <x v="4"/>
    <x v="11"/>
    <x v="3302"/>
    <d v="2015-05-01T00:16:5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1"/>
    <s v="GBP"/>
    <n v="1424607285"/>
    <n v="1422447285"/>
    <b v="1"/>
    <n v="5"/>
    <b v="0"/>
    <s v="publishing/translations"/>
    <n v="1.6620689655172414E-2"/>
    <n v="48.2"/>
    <x v="3"/>
    <x v="22"/>
    <x v="3303"/>
    <d v="2015-02-22T12:1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1"/>
    <s v="GBP"/>
    <n v="1447451756"/>
    <n v="1444856156"/>
    <b v="0"/>
    <n v="6"/>
    <b v="0"/>
    <s v="publishing/translations"/>
    <n v="7.1999999999999995E-2"/>
    <n v="12"/>
    <x v="3"/>
    <x v="22"/>
    <x v="3304"/>
    <d v="2015-11-13T21:55:5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1"/>
    <s v="GBP"/>
    <n v="1423185900"/>
    <n v="1420766700"/>
    <b v="0"/>
    <n v="3"/>
    <b v="0"/>
    <s v="publishing/translations"/>
    <n v="2.3333333333333335E-3"/>
    <n v="2.3333333333333335"/>
    <x v="3"/>
    <x v="22"/>
    <x v="3305"/>
    <d v="2015-02-06T01:2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1"/>
    <s v="GBP"/>
    <n v="1441995769"/>
    <n v="1436811769"/>
    <b v="0"/>
    <n v="3"/>
    <b v="0"/>
    <s v="publishing/translations"/>
    <n v="1.1222222222222222E-2"/>
    <n v="673.33333333333337"/>
    <x v="3"/>
    <x v="22"/>
    <x v="3306"/>
    <d v="2015-09-11T18:22:49"/>
  </r>
  <r>
    <n v="1502"/>
    <s v="Cosmic Surgery"/>
    <s v="Cosmic Surgery is a photo book, set in the not too distant future where the world of cosmetic surgery is about to be transformed"/>
    <n v="22000"/>
    <n v="22318"/>
    <x v="0"/>
    <x v="11"/>
    <s v="GBP"/>
    <n v="1458943200"/>
    <n v="1456491680"/>
    <b v="1"/>
    <n v="329"/>
    <b v="1"/>
    <s v="photography/photobooks"/>
    <n v="1.0144545454545455"/>
    <n v="67.835866261398181"/>
    <x v="8"/>
    <x v="20"/>
    <x v="3307"/>
    <d v="2016-03-25T22:00:00"/>
  </r>
  <r>
    <n v="1504"/>
    <s v="RYU X RIO"/>
    <s v="A football photography book like no other about the 2014 World Cup in Brazil, by Ryu Voelkel."/>
    <n v="6500"/>
    <n v="18066"/>
    <x v="0"/>
    <x v="11"/>
    <s v="GBP"/>
    <n v="1402389180"/>
    <n v="1399996024"/>
    <b v="1"/>
    <n v="269"/>
    <b v="1"/>
    <s v="photography/photobooks"/>
    <n v="2.7793846153846156"/>
    <n v="67.159851301115239"/>
    <x v="8"/>
    <x v="20"/>
    <x v="3308"/>
    <d v="2014-06-10T08:33:00"/>
  </r>
  <r>
    <n v="1506"/>
    <s v="Holden Lane High School photobook"/>
    <s v="A photographic book consisting of 36 colour photographs that explore Holden Lane High School in its final state."/>
    <n v="1500"/>
    <n v="1671"/>
    <x v="0"/>
    <x v="11"/>
    <s v="GBP"/>
    <n v="1406227904"/>
    <n v="1403635904"/>
    <b v="1"/>
    <n v="43"/>
    <b v="1"/>
    <s v="photography/photobooks"/>
    <n v="1.1140000000000001"/>
    <n v="38.860465116279073"/>
    <x v="8"/>
    <x v="20"/>
    <x v="3309"/>
    <d v="2014-07-24T18:51:4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1"/>
    <s v="GBP"/>
    <n v="1405761278"/>
    <n v="1403169278"/>
    <b v="1"/>
    <n v="405"/>
    <b v="1"/>
    <s v="photography/photobooks"/>
    <n v="1.0103500000000001"/>
    <n v="39.91506172839506"/>
    <x v="8"/>
    <x v="20"/>
    <x v="3310"/>
    <d v="2014-07-19T09:14:38"/>
  </r>
  <r>
    <n v="1513"/>
    <s v="Russian Interiors"/>
    <s v="An intimate portrait of Russian women in their private spaces by late photographer Andy Rocchelli published by Cesura."/>
    <n v="8000"/>
    <n v="12001.5"/>
    <x v="0"/>
    <x v="11"/>
    <s v="GBP"/>
    <n v="1405523866"/>
    <n v="1402931866"/>
    <b v="1"/>
    <n v="215"/>
    <b v="1"/>
    <s v="photography/photobooks"/>
    <n v="1.5001875"/>
    <n v="55.82093023255814"/>
    <x v="8"/>
    <x v="20"/>
    <x v="3311"/>
    <d v="2014-07-16T15:17:4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1"/>
    <s v="GBP"/>
    <n v="1410930399"/>
    <n v="1405746399"/>
    <b v="0"/>
    <n v="11"/>
    <b v="0"/>
    <s v="photography/nature"/>
    <n v="0.28899999999999998"/>
    <n v="26.272727272727273"/>
    <x v="8"/>
    <x v="24"/>
    <x v="3312"/>
    <d v="2014-09-17T05:06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1"/>
    <s v="GBP"/>
    <n v="1463050034"/>
    <n v="1460458034"/>
    <b v="0"/>
    <n v="7"/>
    <b v="0"/>
    <s v="photography/nature"/>
    <n v="0.13466666666666666"/>
    <n v="14.428571428571429"/>
    <x v="8"/>
    <x v="24"/>
    <x v="3313"/>
    <d v="2016-05-12T10:47:14"/>
  </r>
  <r>
    <n v="1558"/>
    <s v="Lucy Wood's Calendar - English Countryside 2016"/>
    <s v="A large 2016 wall-calendar (A3 when open) featuring 12 stunning photographs by Lucy Wood."/>
    <n v="750"/>
    <n v="35"/>
    <x v="2"/>
    <x v="11"/>
    <s v="GBP"/>
    <n v="1440763920"/>
    <n v="1435656759"/>
    <b v="0"/>
    <n v="3"/>
    <b v="0"/>
    <s v="photography/nature"/>
    <n v="4.6666666666666669E-2"/>
    <n v="11.666666666666666"/>
    <x v="8"/>
    <x v="24"/>
    <x v="3314"/>
    <d v="2015-08-28T12:12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1"/>
    <s v="GBP"/>
    <n v="1394815751"/>
    <n v="1389635351"/>
    <b v="0"/>
    <n v="2"/>
    <b v="0"/>
    <s v="publishing/art books"/>
    <n v="1.4166666666666666E-2"/>
    <n v="42.5"/>
    <x v="3"/>
    <x v="25"/>
    <x v="331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1"/>
    <s v="GBP"/>
    <n v="1434738483"/>
    <n v="1432146483"/>
    <b v="0"/>
    <n v="4"/>
    <b v="0"/>
    <s v="publishing/art books"/>
    <n v="6.6115702479338841E-3"/>
    <n v="20"/>
    <x v="3"/>
    <x v="25"/>
    <x v="3316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1"/>
    <s v="GBP"/>
    <n v="1456703940"/>
    <n v="1454546859"/>
    <b v="0"/>
    <n v="3"/>
    <b v="0"/>
    <s v="publishing/art books"/>
    <n v="0.05"/>
    <n v="41.666666666666664"/>
    <x v="3"/>
    <x v="25"/>
    <x v="3317"/>
    <d v="2016-02-28T23:59:00"/>
  </r>
  <r>
    <n v="1581"/>
    <s v="The Sharper Image"/>
    <s v="Photographic canvas prints depicting different scenes from around the globe, including local images taken in Sussex England."/>
    <n v="1000"/>
    <n v="5"/>
    <x v="2"/>
    <x v="11"/>
    <s v="GBP"/>
    <n v="1450521990"/>
    <n v="1447757190"/>
    <b v="0"/>
    <n v="1"/>
    <b v="0"/>
    <s v="photography/places"/>
    <n v="5.0000000000000001E-3"/>
    <n v="5"/>
    <x v="8"/>
    <x v="26"/>
    <x v="3318"/>
    <d v="2015-12-19T10:46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1"/>
    <s v="GBP"/>
    <n v="1411681391"/>
    <n v="1409089391"/>
    <b v="0"/>
    <n v="1"/>
    <b v="0"/>
    <s v="photography/places"/>
    <n v="7.5000000000000002E-4"/>
    <n v="15"/>
    <x v="8"/>
    <x v="26"/>
    <x v="3319"/>
    <d v="2014-09-25T21:43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1"/>
    <s v="GBP"/>
    <n v="1459700741"/>
    <n v="1457112341"/>
    <b v="0"/>
    <n v="92"/>
    <b v="0"/>
    <s v="photography/places"/>
    <n v="0.29228571428571426"/>
    <n v="44.478260869565219"/>
    <x v="8"/>
    <x v="26"/>
    <x v="3320"/>
    <d v="2016-04-03T16:25:41"/>
  </r>
  <r>
    <n v="1596"/>
    <s v="The Town We Live In"/>
    <s v="London is beautiful. I want to create a book of stunning images from in and around our great city"/>
    <n v="3250"/>
    <n v="75"/>
    <x v="2"/>
    <x v="11"/>
    <s v="GBP"/>
    <n v="1418469569"/>
    <n v="1414577969"/>
    <b v="0"/>
    <n v="3"/>
    <b v="0"/>
    <s v="photography/places"/>
    <n v="2.3076923076923078E-2"/>
    <n v="25"/>
    <x v="8"/>
    <x v="26"/>
    <x v="3321"/>
    <d v="2014-12-13T11:19:29"/>
  </r>
  <r>
    <n v="1599"/>
    <s v="The Londoner: Prints &amp; Canvas"/>
    <s v="A London photographer trekking 5,895m up Africa's Mount Kilimanjaro to pursue and enrich a career."/>
    <n v="500"/>
    <n v="0"/>
    <x v="2"/>
    <x v="11"/>
    <s v="GBP"/>
    <n v="1460116576"/>
    <n v="1457528176"/>
    <b v="0"/>
    <n v="0"/>
    <b v="0"/>
    <s v="photography/places"/>
    <n v="0"/>
    <e v="#DIV/0!"/>
    <x v="8"/>
    <x v="26"/>
    <x v="3322"/>
    <d v="2016-04-08T11:56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1"/>
    <s v="GBP"/>
    <n v="1377621089"/>
    <n v="1372437089"/>
    <b v="0"/>
    <n v="18"/>
    <b v="1"/>
    <s v="music/rock"/>
    <n v="1.0106666666666666"/>
    <n v="42.111111111111114"/>
    <x v="4"/>
    <x v="11"/>
    <x v="3323"/>
    <d v="2013-08-27T16:31:29"/>
  </r>
  <r>
    <n v="1646"/>
    <s v="MADAM Album"/>
    <s v="Album 3 funds.We have 13 amazing songs ready to go . a fantastic engineer to mix them, James Aparicio(Depeche Mode/Liars.We need you xx"/>
    <n v="2000"/>
    <n v="2204"/>
    <x v="0"/>
    <x v="11"/>
    <s v="GBP"/>
    <n v="1408039860"/>
    <n v="1405248503"/>
    <b v="0"/>
    <n v="83"/>
    <b v="1"/>
    <s v="music/pop"/>
    <n v="1.1020000000000001"/>
    <n v="26.554216867469879"/>
    <x v="4"/>
    <x v="27"/>
    <x v="3324"/>
    <d v="2014-08-14T18:11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1"/>
    <s v="GBP"/>
    <n v="1387281600"/>
    <n v="1384811721"/>
    <b v="0"/>
    <n v="45"/>
    <b v="1"/>
    <s v="music/pop"/>
    <n v="1.1279999999999999"/>
    <n v="12.533333333333333"/>
    <x v="4"/>
    <x v="27"/>
    <x v="3325"/>
    <d v="2013-12-17T12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1"/>
    <s v="GBP"/>
    <n v="1491768000"/>
    <n v="1489097112"/>
    <b v="0"/>
    <n v="8"/>
    <b v="0"/>
    <s v="music/faith"/>
    <n v="9.3333333333333338E-2"/>
    <n v="35"/>
    <x v="4"/>
    <x v="28"/>
    <x v="3326"/>
    <d v="2017-04-09T2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1"/>
    <s v="GBP"/>
    <n v="1428231600"/>
    <n v="1423520177"/>
    <b v="0"/>
    <n v="1"/>
    <b v="0"/>
    <s v="music/faith"/>
    <n v="3.3333333333333332E-4"/>
    <n v="1"/>
    <x v="4"/>
    <x v="28"/>
    <x v="3327"/>
    <d v="2015-04-05T11:00:00"/>
  </r>
  <r>
    <n v="1741"/>
    <s v="Caught off Guard"/>
    <s v="A photo journal documenting my experiences and travels across New Zealand"/>
    <n v="1200"/>
    <n v="1330"/>
    <x v="0"/>
    <x v="11"/>
    <s v="GBP"/>
    <n v="1433948671"/>
    <n v="1430060671"/>
    <b v="0"/>
    <n v="52"/>
    <b v="1"/>
    <s v="photography/photobooks"/>
    <n v="1.1083333333333334"/>
    <n v="25.576923076923077"/>
    <x v="8"/>
    <x v="20"/>
    <x v="3328"/>
    <d v="2015-06-10T15:04:31"/>
  </r>
  <r>
    <n v="1744"/>
    <s v="Water World"/>
    <s v="This book is the embodiment of my passion for water &amp; photography, which I hope will inspire you to pick up your camera and explore."/>
    <n v="5500"/>
    <n v="6515"/>
    <x v="0"/>
    <x v="11"/>
    <s v="GBP"/>
    <n v="1425821477"/>
    <n v="1421937077"/>
    <b v="0"/>
    <n v="70"/>
    <b v="1"/>
    <s v="photography/photobooks"/>
    <n v="1.1845454545454546"/>
    <n v="93.071428571428569"/>
    <x v="8"/>
    <x v="20"/>
    <x v="3329"/>
    <d v="2015-03-08T13:31: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1"/>
    <s v="GBP"/>
    <n v="1447426800"/>
    <n v="1444904830"/>
    <b v="0"/>
    <n v="159"/>
    <b v="1"/>
    <s v="photography/photobooks"/>
    <n v="1.0495555555555556"/>
    <n v="59.408805031446541"/>
    <x v="8"/>
    <x v="20"/>
    <x v="3330"/>
    <d v="2015-11-13T15:00:00"/>
  </r>
  <r>
    <n v="1752"/>
    <s v="Adfectus Book"/>
    <s v="A little book of calm, in picture form, that will soothe the soul and un-furrow the brow."/>
    <n v="1200"/>
    <n v="3122"/>
    <x v="0"/>
    <x v="11"/>
    <s v="GBP"/>
    <n v="1476425082"/>
    <n v="1473833082"/>
    <b v="0"/>
    <n v="90"/>
    <b v="1"/>
    <s v="photography/photobooks"/>
    <n v="2.6016666666666666"/>
    <n v="34.68888888888889"/>
    <x v="8"/>
    <x v="20"/>
    <x v="3331"/>
    <d v="2016-10-14T06:04:42"/>
  </r>
  <r>
    <n v="1761"/>
    <s v="I Wanted To See Boobs"/>
    <s v="A hardcover photobook telling the naked truth of a young photographers journey."/>
    <n v="100"/>
    <n v="155"/>
    <x v="0"/>
    <x v="11"/>
    <s v="GBP"/>
    <n v="1442065060"/>
    <n v="1437745060"/>
    <b v="0"/>
    <n v="3"/>
    <b v="1"/>
    <s v="photography/photobooks"/>
    <n v="1.55"/>
    <n v="51.666666666666664"/>
    <x v="8"/>
    <x v="20"/>
    <x v="3332"/>
    <d v="2015-09-12T13:37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1"/>
    <s v="GBP"/>
    <n v="1407065979"/>
    <n v="1404560379"/>
    <b v="1"/>
    <n v="39"/>
    <b v="0"/>
    <s v="photography/photobooks"/>
    <n v="0.19600000000000001"/>
    <n v="55.282051282051285"/>
    <x v="8"/>
    <x v="20"/>
    <x v="3333"/>
    <d v="2014-08-03T11:39:3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1"/>
    <s v="GBP"/>
    <n v="1414107040"/>
    <n v="1411515040"/>
    <b v="1"/>
    <n v="25"/>
    <b v="0"/>
    <s v="photography/photobooks"/>
    <n v="0.21309523809523809"/>
    <n v="35.799999999999997"/>
    <x v="8"/>
    <x v="20"/>
    <x v="3334"/>
    <d v="2014-10-23T23:30:40"/>
  </r>
  <r>
    <n v="1772"/>
    <s v="White Mountain"/>
    <s v="A photobook and a short documentary film telling the story of Holocaust in Northwestern Lithuania"/>
    <n v="5500"/>
    <n v="858"/>
    <x v="2"/>
    <x v="11"/>
    <s v="GBP"/>
    <n v="1404666836"/>
    <n v="1399482836"/>
    <b v="1"/>
    <n v="19"/>
    <b v="0"/>
    <s v="photography/photobooks"/>
    <n v="0.156"/>
    <n v="45.157894736842103"/>
    <x v="8"/>
    <x v="20"/>
    <x v="3335"/>
    <d v="2014-07-06T17:13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1"/>
    <s v="GBP"/>
    <n v="1414623471"/>
    <n v="1411513071"/>
    <b v="1"/>
    <n v="4"/>
    <b v="0"/>
    <s v="photography/photobooks"/>
    <n v="6.7000000000000004E-2"/>
    <n v="83.75"/>
    <x v="8"/>
    <x v="20"/>
    <x v="3336"/>
    <d v="2014-10-29T22:57:51"/>
  </r>
  <r>
    <n v="1788"/>
    <s v="Beyond the Pale"/>
    <s v="A photo book celebrating Goths, exploring their lives and giving an insight into what Goth is for them."/>
    <n v="5500"/>
    <n v="76"/>
    <x v="2"/>
    <x v="11"/>
    <s v="GBP"/>
    <n v="1414795542"/>
    <n v="1412203542"/>
    <b v="1"/>
    <n v="4"/>
    <b v="0"/>
    <s v="photography/photobooks"/>
    <n v="1.3818181818181818E-2"/>
    <n v="19"/>
    <x v="8"/>
    <x v="20"/>
    <x v="3337"/>
    <d v="2014-10-31T22:45:42"/>
  </r>
  <r>
    <n v="1791"/>
    <s v="disCover: Napoli"/>
    <s v="For the love of street photography and the beauty of traditional cultures in southern Italy."/>
    <n v="3000"/>
    <n v="107"/>
    <x v="2"/>
    <x v="11"/>
    <s v="GBP"/>
    <n v="1422553565"/>
    <n v="1417369565"/>
    <b v="1"/>
    <n v="4"/>
    <b v="0"/>
    <s v="photography/photobooks"/>
    <n v="3.5666666666666666E-2"/>
    <n v="26.75"/>
    <x v="8"/>
    <x v="20"/>
    <x v="3338"/>
    <d v="2015-01-29T17:46:05"/>
  </r>
  <r>
    <n v="1796"/>
    <s v="Kenema"/>
    <s v="Kenema is a stunning portrait photography book by British Photographer, Peter Dibdin, capturing community life in Kenema, Sierra Leone."/>
    <n v="19000"/>
    <n v="4190"/>
    <x v="2"/>
    <x v="11"/>
    <s v="GBP"/>
    <n v="1469356366"/>
    <n v="1464172366"/>
    <b v="1"/>
    <n v="86"/>
    <b v="0"/>
    <s v="photography/photobooks"/>
    <n v="0.22052631578947368"/>
    <n v="48.720930232558139"/>
    <x v="8"/>
    <x v="20"/>
    <x v="3339"/>
    <d v="2016-07-24T10:32:46"/>
  </r>
  <r>
    <n v="1799"/>
    <s v="The UnDiscovered Image"/>
    <s v="The UnDiscovered Image, a monthly publication dedicated to photographers."/>
    <n v="4000"/>
    <n v="69.83"/>
    <x v="2"/>
    <x v="11"/>
    <s v="GBP"/>
    <n v="1415740408"/>
    <n v="1414008808"/>
    <b v="1"/>
    <n v="6"/>
    <b v="0"/>
    <s v="photography/photobooks"/>
    <n v="1.7457500000000001E-2"/>
    <n v="11.638333333333334"/>
    <x v="8"/>
    <x v="20"/>
    <x v="334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1"/>
    <s v="GBP"/>
    <n v="1476109970"/>
    <n v="1473517970"/>
    <b v="1"/>
    <n v="113"/>
    <b v="0"/>
    <s v="photography/photobooks"/>
    <n v="0.20449632511889321"/>
    <n v="83.716814159292042"/>
    <x v="8"/>
    <x v="20"/>
    <x v="334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1"/>
    <s v="GBP"/>
    <n v="1450181400"/>
    <n v="1447429868"/>
    <b v="1"/>
    <n v="37"/>
    <b v="0"/>
    <s v="photography/photobooks"/>
    <n v="0.13852941176470587"/>
    <n v="63.648648648648646"/>
    <x v="8"/>
    <x v="20"/>
    <x v="3342"/>
    <d v="2015-12-15T12:10:00"/>
  </r>
  <r>
    <n v="1806"/>
    <s v="American Presidents Naked"/>
    <s v="Join me in publishing an amazing and unprecedented book with full frontal photopraphs of 8 American Presidents Naked"/>
    <n v="20000"/>
    <n v="591"/>
    <x v="2"/>
    <x v="11"/>
    <s v="GBP"/>
    <n v="1412090349"/>
    <n v="1409066349"/>
    <b v="1"/>
    <n v="8"/>
    <b v="0"/>
    <s v="photography/photobooks"/>
    <n v="2.955E-2"/>
    <n v="73.875"/>
    <x v="8"/>
    <x v="20"/>
    <x v="3343"/>
    <d v="2014-09-30T15:19:0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1"/>
    <s v="GBP"/>
    <n v="1467531536"/>
    <n v="1464939536"/>
    <b v="0"/>
    <n v="23"/>
    <b v="0"/>
    <s v="photography/photobooks"/>
    <n v="0.13307692307692306"/>
    <n v="37.608695652173914"/>
    <x v="8"/>
    <x v="20"/>
    <x v="3344"/>
    <d v="2016-07-03T07:38:56"/>
  </r>
  <r>
    <n v="1813"/>
    <s v="Libya : The Lost Days"/>
    <s v="This project aims to document, Libyan photographic history; through both print and artisan mediums ."/>
    <n v="8750"/>
    <n v="0"/>
    <x v="2"/>
    <x v="11"/>
    <s v="GBP"/>
    <n v="1407532812"/>
    <n v="1404940812"/>
    <b v="0"/>
    <n v="0"/>
    <b v="0"/>
    <s v="photography/photobooks"/>
    <n v="0"/>
    <e v="#DIV/0!"/>
    <x v="8"/>
    <x v="20"/>
    <x v="334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1"/>
    <s v="GBP"/>
    <n v="1425108736"/>
    <n v="1422516736"/>
    <b v="0"/>
    <n v="140"/>
    <b v="0"/>
    <s v="photography/photobooks"/>
    <n v="0.49183333333333334"/>
    <n v="42.157142857142858"/>
    <x v="8"/>
    <x v="20"/>
    <x v="3346"/>
    <d v="2015-02-28T07:32:16"/>
  </r>
  <r>
    <n v="1835"/>
    <s v="DIRTY LITTLE REBEL EP"/>
    <s v="WE ARE A HARD ROCK/PUNK BAND SEEKING FUNDS TO RECORD A NEW EP. _x000a__x000a_https://www.reverbnation.com/dirtylittlerebel"/>
    <n v="500"/>
    <n v="520"/>
    <x v="0"/>
    <x v="11"/>
    <s v="GBP"/>
    <n v="1459439471"/>
    <n v="1456851071"/>
    <b v="0"/>
    <n v="11"/>
    <b v="1"/>
    <s v="music/rock"/>
    <n v="1.04"/>
    <n v="47.272727272727273"/>
    <x v="4"/>
    <x v="11"/>
    <x v="3347"/>
    <d v="2016-03-31T15:51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1"/>
    <s v="GBP"/>
    <n v="1422256341"/>
    <n v="1419664341"/>
    <b v="0"/>
    <n v="0"/>
    <b v="0"/>
    <s v="games/mobile games"/>
    <n v="0"/>
    <e v="#DIV/0!"/>
    <x v="6"/>
    <x v="18"/>
    <x v="3348"/>
    <d v="2015-01-26T07:12:21"/>
  </r>
  <r>
    <n v="1865"/>
    <s v="THE RUNNING GAME"/>
    <s v="This game is an alternative to the boring morning jogs This game will make you excited to workout Following elite footballer movements!"/>
    <n v="110000"/>
    <n v="4"/>
    <x v="2"/>
    <x v="11"/>
    <s v="GBP"/>
    <n v="1478425747"/>
    <n v="1475398147"/>
    <b v="0"/>
    <n v="2"/>
    <b v="0"/>
    <s v="games/mobile games"/>
    <n v="3.6363636363636364E-5"/>
    <n v="2"/>
    <x v="6"/>
    <x v="18"/>
    <x v="3349"/>
    <d v="2016-11-06T09:49:07"/>
  </r>
  <r>
    <n v="1880"/>
    <s v="Sim Betting Football"/>
    <s v="Sim Betting Football is the only football (soccer) betting simulation  game."/>
    <n v="5000"/>
    <n v="1004"/>
    <x v="2"/>
    <x v="11"/>
    <s v="GBP"/>
    <n v="1459341380"/>
    <n v="1456839380"/>
    <b v="0"/>
    <n v="24"/>
    <b v="0"/>
    <s v="games/mobile games"/>
    <n v="0.20080000000000001"/>
    <n v="41.833333333333336"/>
    <x v="6"/>
    <x v="18"/>
    <x v="3350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1"/>
    <s v="GBP"/>
    <n v="1432299600"/>
    <n v="1429707729"/>
    <b v="0"/>
    <n v="25"/>
    <b v="0"/>
    <s v="technology/gadgets"/>
    <n v="2.696969696969697E-2"/>
    <n v="106.8"/>
    <x v="2"/>
    <x v="29"/>
    <x v="3351"/>
    <d v="2015-05-22T13:00:00"/>
  </r>
  <r>
    <n v="1913"/>
    <s v="Tibio - Spreading warmth in everyones home"/>
    <s v="Tibio is a revolutionary new product designed to solve an age old problem."/>
    <n v="48000"/>
    <n v="637"/>
    <x v="2"/>
    <x v="11"/>
    <s v="GBP"/>
    <n v="1412770578"/>
    <n v="1410178578"/>
    <b v="0"/>
    <n v="26"/>
    <b v="0"/>
    <s v="technology/gadgets"/>
    <n v="1.3270833333333334E-2"/>
    <n v="24.5"/>
    <x v="2"/>
    <x v="29"/>
    <x v="3352"/>
    <d v="2014-10-08T12:16:18"/>
  </r>
  <r>
    <n v="1920"/>
    <s v="Brightside - Side lighting for cyclists"/>
    <s v="A new concept in bike light safety, protecting cyclists from being hit in the side. Bright, amber sideways."/>
    <n v="10000"/>
    <n v="4303"/>
    <x v="2"/>
    <x v="11"/>
    <s v="GBP"/>
    <n v="1445468400"/>
    <n v="1443042061"/>
    <b v="0"/>
    <n v="105"/>
    <b v="0"/>
    <s v="technology/gadgets"/>
    <n v="0.43030000000000002"/>
    <n v="40.980952380952381"/>
    <x v="2"/>
    <x v="29"/>
    <x v="3353"/>
    <d v="2015-10-21T23:00:00"/>
  </r>
  <r>
    <n v="1949"/>
    <s v="Shake Your Power"/>
    <s v="#ShakeYourPower brings clean energy to places in the world without electricity through the power of music."/>
    <n v="50000"/>
    <n v="53001.3"/>
    <x v="0"/>
    <x v="11"/>
    <s v="GBP"/>
    <n v="1404986951"/>
    <n v="1402394951"/>
    <b v="1"/>
    <n v="943"/>
    <b v="1"/>
    <s v="technology/hardware"/>
    <n v="1.0600260000000001"/>
    <n v="56.204984093319197"/>
    <x v="2"/>
    <x v="30"/>
    <x v="3354"/>
    <d v="2014-07-10T10:09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1"/>
    <s v="GBP"/>
    <n v="1410862734"/>
    <n v="1407838734"/>
    <b v="1"/>
    <n v="205"/>
    <b v="1"/>
    <s v="technology/hardware"/>
    <n v="1.268842105263158"/>
    <n v="117.6"/>
    <x v="2"/>
    <x v="30"/>
    <x v="3355"/>
    <d v="2014-09-16T10:18:5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1"/>
    <s v="GBP"/>
    <n v="1470423668"/>
    <n v="1467831668"/>
    <b v="1"/>
    <n v="1887"/>
    <b v="1"/>
    <s v="technology/hardware"/>
    <n v="5.7907999999999999"/>
    <n v="61.375728669846318"/>
    <x v="2"/>
    <x v="30"/>
    <x v="3356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1"/>
    <s v="GBP"/>
    <n v="1376899269"/>
    <n v="1371715269"/>
    <b v="1"/>
    <n v="402"/>
    <b v="1"/>
    <s v="technology/hardware"/>
    <n v="3.7549600000000001"/>
    <n v="186.81393034825871"/>
    <x v="2"/>
    <x v="30"/>
    <x v="3357"/>
    <d v="2013-08-19T08:01:09"/>
  </r>
  <r>
    <n v="1976"/>
    <s v="Pi Lite white - Bright white LED display for Raspberry Pi"/>
    <s v="Can you help us make an ultra bright white one a reality?"/>
    <n v="4000"/>
    <n v="13864"/>
    <x v="0"/>
    <x v="11"/>
    <s v="GBP"/>
    <n v="1373751325"/>
    <n v="1371159325"/>
    <b v="1"/>
    <n v="473"/>
    <b v="1"/>
    <s v="technology/hardware"/>
    <n v="3.4660000000000002"/>
    <n v="29.310782241014799"/>
    <x v="2"/>
    <x v="30"/>
    <x v="3358"/>
    <d v="2013-07-13T21:35:2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1"/>
    <s v="GBP"/>
    <n v="1470178800"/>
    <n v="1467650771"/>
    <b v="0"/>
    <n v="4"/>
    <b v="0"/>
    <s v="photography/people"/>
    <n v="3.1875000000000001E-2"/>
    <n v="12.75"/>
    <x v="8"/>
    <x v="31"/>
    <x v="3359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1"/>
    <s v="GBP"/>
    <n v="1457947483"/>
    <n v="1455359083"/>
    <b v="0"/>
    <n v="1"/>
    <b v="0"/>
    <s v="photography/people"/>
    <n v="5.0000000000000001E-4"/>
    <n v="1"/>
    <x v="8"/>
    <x v="31"/>
    <x v="3360"/>
    <d v="2016-03-14T09:24:43"/>
  </r>
  <r>
    <n v="1987"/>
    <s v="Ethiopia: Beheld"/>
    <s v="A collection of images that depicts the beauty and diversity within Ethiopia"/>
    <n v="5500"/>
    <n v="2336"/>
    <x v="2"/>
    <x v="11"/>
    <s v="GBP"/>
    <n v="1425223276"/>
    <n v="1422631276"/>
    <b v="0"/>
    <n v="28"/>
    <b v="0"/>
    <s v="photography/people"/>
    <n v="0.42472727272727273"/>
    <n v="83.428571428571431"/>
    <x v="8"/>
    <x v="31"/>
    <x v="3361"/>
    <d v="2015-03-01T15:21: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1"/>
    <s v="GBP"/>
    <n v="1450706837"/>
    <n v="1448114837"/>
    <b v="0"/>
    <n v="0"/>
    <b v="0"/>
    <s v="photography/people"/>
    <n v="0"/>
    <e v="#DIV/0!"/>
    <x v="8"/>
    <x v="31"/>
    <x v="3362"/>
    <d v="2015-12-21T14:07:17"/>
  </r>
  <r>
    <n v="1999"/>
    <s v="Planet Venus"/>
    <s v="This is a portrait photo project aiming to inspire women to explore themselves and live their passion"/>
    <n v="31000"/>
    <n v="236"/>
    <x v="2"/>
    <x v="11"/>
    <s v="GBP"/>
    <n v="1415882108"/>
    <n v="1413286508"/>
    <b v="0"/>
    <n v="7"/>
    <b v="0"/>
    <s v="photography/people"/>
    <n v="7.6129032258064515E-3"/>
    <n v="33.714285714285715"/>
    <x v="8"/>
    <x v="31"/>
    <x v="3363"/>
    <d v="2014-11-13T12:35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1"/>
    <s v="GBP"/>
    <n v="1354233296"/>
    <n v="1351641296"/>
    <b v="1"/>
    <n v="625"/>
    <b v="1"/>
    <s v="technology/hardware"/>
    <n v="2.26239013671875"/>
    <n v="118.6144"/>
    <x v="2"/>
    <x v="30"/>
    <x v="3364"/>
    <d v="2012-11-29T23:54:56"/>
  </r>
  <r>
    <n v="2038"/>
    <s v="OWL Programmable Effects Pedal"/>
    <s v="The OWL is an open source, open hardware, reprogrammable effects pedal designed for musicians, coders, and hackers."/>
    <n v="8000"/>
    <n v="33641"/>
    <x v="0"/>
    <x v="11"/>
    <s v="GBP"/>
    <n v="1372701600"/>
    <n v="1369895421"/>
    <b v="1"/>
    <n v="204"/>
    <b v="1"/>
    <s v="technology/hardware"/>
    <n v="4.2051249999999998"/>
    <n v="164.90686274509804"/>
    <x v="2"/>
    <x v="30"/>
    <x v="3365"/>
    <d v="2013-07-01T18:00:00"/>
  </r>
  <r>
    <n v="2049"/>
    <s v="LOCK8 - the World's First Smart Bike Lock"/>
    <s v="Keyless. Alarm secured. GPS tracking."/>
    <n v="50000"/>
    <n v="60095.35"/>
    <x v="0"/>
    <x v="11"/>
    <s v="GBP"/>
    <n v="1386025140"/>
    <n v="1382963963"/>
    <b v="0"/>
    <n v="742"/>
    <b v="1"/>
    <s v="technology/hardware"/>
    <n v="1.2019070000000001"/>
    <n v="80.991037735849048"/>
    <x v="2"/>
    <x v="30"/>
    <x v="3366"/>
    <d v="2013-12-02T22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1"/>
    <s v="GBP"/>
    <n v="1399033810"/>
    <n v="1396441810"/>
    <b v="0"/>
    <n v="621"/>
    <b v="1"/>
    <s v="technology/hardware"/>
    <n v="1.1359142857142857"/>
    <n v="64.020933977455712"/>
    <x v="2"/>
    <x v="30"/>
    <x v="3367"/>
    <d v="2014-05-02T12:30: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1"/>
    <s v="GBP"/>
    <n v="1456487532"/>
    <n v="1453895532"/>
    <b v="0"/>
    <n v="666"/>
    <b v="1"/>
    <s v="technology/hardware"/>
    <n v="2.022322"/>
    <n v="45.547792792792798"/>
    <x v="2"/>
    <x v="30"/>
    <x v="3368"/>
    <d v="2016-02-26T11:52:12"/>
  </r>
  <r>
    <n v="2058"/>
    <s v="Raspberry Pi Debug Clip"/>
    <s v="Making using the serial terminal on the Raspberry Pi as easy as Pi!"/>
    <n v="2560"/>
    <n v="4308"/>
    <x v="0"/>
    <x v="11"/>
    <s v="GBP"/>
    <n v="1425326400"/>
    <n v="1421916830"/>
    <b v="0"/>
    <n v="410"/>
    <b v="1"/>
    <s v="technology/hardware"/>
    <n v="1.6828125"/>
    <n v="10.507317073170732"/>
    <x v="2"/>
    <x v="30"/>
    <x v="3369"/>
    <d v="2015-03-02T2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1"/>
    <s v="GBP"/>
    <n v="1387958429"/>
    <n v="1385366429"/>
    <b v="0"/>
    <n v="1556"/>
    <b v="1"/>
    <s v="technology/hardware"/>
    <n v="1.99215125"/>
    <n v="51.212114395886893"/>
    <x v="2"/>
    <x v="30"/>
    <x v="3370"/>
    <d v="2013-12-25T08:00:29"/>
  </r>
  <r>
    <n v="2067"/>
    <s v="Luminite (LED lighting)"/>
    <s v="The next generation of premium quality LED lighting. Extreme power efficiency in a small package."/>
    <n v="495"/>
    <n v="628"/>
    <x v="0"/>
    <x v="11"/>
    <s v="GBP"/>
    <n v="1432499376"/>
    <n v="1429648176"/>
    <b v="0"/>
    <n v="10"/>
    <b v="1"/>
    <s v="technology/hardware"/>
    <n v="1.2686868686868686"/>
    <n v="62.8"/>
    <x v="2"/>
    <x v="30"/>
    <x v="3371"/>
    <d v="2015-05-24T20:29:36"/>
  </r>
  <r>
    <n v="2076"/>
    <s v="Earin - The Worlds Smallest Wireless Earbuds"/>
    <s v="Wireless earbuds filled with sound, yet so small they are almost invisible!"/>
    <n v="179000"/>
    <n v="972594.99"/>
    <x v="0"/>
    <x v="11"/>
    <s v="GBP"/>
    <n v="1406149689"/>
    <n v="1402693689"/>
    <b v="0"/>
    <n v="8359"/>
    <b v="1"/>
    <s v="technology/hardware"/>
    <n v="5.4334915642458101"/>
    <n v="116.35303146309367"/>
    <x v="2"/>
    <x v="30"/>
    <x v="3372"/>
    <d v="2014-07-23T21:08:0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1"/>
    <s v="GBP"/>
    <n v="1435258800"/>
    <n v="1432659793"/>
    <b v="0"/>
    <n v="607"/>
    <b v="1"/>
    <s v="technology/hardware"/>
    <n v="2.8816999999999999"/>
    <n v="47.474464579901152"/>
    <x v="2"/>
    <x v="30"/>
    <x v="3373"/>
    <d v="2015-06-25T19:00:00"/>
  </r>
  <r>
    <n v="2127"/>
    <s v="Three Monkeys - Part 1: Into the Abyss"/>
    <s v="Three Monkeys is an audio adventure game for PC."/>
    <n v="28000"/>
    <n v="8076"/>
    <x v="2"/>
    <x v="11"/>
    <s v="GBP"/>
    <n v="1426158463"/>
    <n v="1423570063"/>
    <b v="0"/>
    <n v="236"/>
    <b v="0"/>
    <s v="games/video games"/>
    <n v="0.28842857142857142"/>
    <n v="34.220338983050844"/>
    <x v="6"/>
    <x v="17"/>
    <x v="3374"/>
    <d v="2015-03-12T11:07:43"/>
  </r>
  <r>
    <n v="2138"/>
    <s v="Tales Of Tameria - Dawning Light"/>
    <s v="A game with a mixture of a few genres from RPG, Simulation and to adventure elements."/>
    <n v="1000"/>
    <n v="128"/>
    <x v="2"/>
    <x v="11"/>
    <s v="GBP"/>
    <n v="1383959939"/>
    <n v="1381364339"/>
    <b v="0"/>
    <n v="12"/>
    <b v="0"/>
    <s v="games/video games"/>
    <n v="0.128"/>
    <n v="10.666666666666666"/>
    <x v="6"/>
    <x v="17"/>
    <x v="3375"/>
    <d v="2013-11-09T01:18:59"/>
  </r>
  <r>
    <n v="2148"/>
    <s v="ZomBlock's"/>
    <s v="zomblock's is a online zombie survival game where you can craft new weapons,find food and water to keep yourself alive."/>
    <n v="100"/>
    <n v="2"/>
    <x v="2"/>
    <x v="11"/>
    <s v="GBP"/>
    <n v="1427992582"/>
    <n v="1425404182"/>
    <b v="0"/>
    <n v="2"/>
    <b v="0"/>
    <s v="games/video games"/>
    <n v="0.02"/>
    <n v="1"/>
    <x v="6"/>
    <x v="17"/>
    <x v="3376"/>
    <d v="2015-04-02T16:36:22"/>
  </r>
  <r>
    <n v="2155"/>
    <s v="VoxelMaze"/>
    <s v="A Level Editor, Turned up to eleven. Infinite creativity in one package, solo or with up to 16 of your friends."/>
    <n v="5000"/>
    <n v="115"/>
    <x v="2"/>
    <x v="11"/>
    <s v="GBP"/>
    <n v="1459443385"/>
    <n v="1456854985"/>
    <b v="0"/>
    <n v="5"/>
    <b v="0"/>
    <s v="games/video games"/>
    <n v="2.3E-2"/>
    <n v="23"/>
    <x v="6"/>
    <x v="17"/>
    <x v="3377"/>
    <d v="2016-03-31T16:56:25"/>
  </r>
  <r>
    <n v="2174"/>
    <s v="Chivo Funge and the Extensions"/>
    <s v="Chivo and his band of miscreants present their debut album _x000a_'Blind Energy' ...we think you are going to like it."/>
    <n v="4000"/>
    <n v="4119"/>
    <x v="0"/>
    <x v="11"/>
    <s v="GBP"/>
    <n v="1462453307"/>
    <n v="1459861307"/>
    <b v="0"/>
    <n v="63"/>
    <b v="1"/>
    <s v="music/rock"/>
    <n v="1.0297499999999999"/>
    <n v="65.38095238095238"/>
    <x v="4"/>
    <x v="11"/>
    <x v="3378"/>
    <d v="2016-05-05T13:01:4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1"/>
    <s v="GBP"/>
    <n v="1364286239"/>
    <n v="1360830239"/>
    <b v="0"/>
    <n v="623"/>
    <b v="1"/>
    <s v="games/tabletop games"/>
    <n v="18.569700000000001"/>
    <n v="149.03451043338683"/>
    <x v="6"/>
    <x v="32"/>
    <x v="3379"/>
    <d v="2013-03-26T08:23:59"/>
  </r>
  <r>
    <n v="2189"/>
    <s v="Odyssey: ARGONAUTS"/>
    <s v="Help me fund the Argonauts! Sculpted by Dave Kidd, based on concept art from Roberto Cirillo, created by Fet Milner and myself!"/>
    <n v="1200"/>
    <n v="6039"/>
    <x v="0"/>
    <x v="11"/>
    <s v="GBP"/>
    <n v="1461276000"/>
    <n v="1460055300"/>
    <b v="0"/>
    <n v="88"/>
    <b v="1"/>
    <s v="games/tabletop games"/>
    <n v="5.0324999999999998"/>
    <n v="68.625"/>
    <x v="6"/>
    <x v="32"/>
    <x v="3380"/>
    <d v="2016-04-21T2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1"/>
    <s v="GBP"/>
    <n v="1487102427"/>
    <n v="1486065627"/>
    <b v="0"/>
    <n v="25"/>
    <b v="1"/>
    <s v="games/tabletop games"/>
    <n v="1.1973333333333334"/>
    <n v="35.92"/>
    <x v="6"/>
    <x v="32"/>
    <x v="338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1"/>
    <s v="GBP"/>
    <n v="1481842800"/>
    <n v="1479414344"/>
    <b v="0"/>
    <n v="3238"/>
    <b v="1"/>
    <s v="games/tabletop games"/>
    <n v="10.812401666666668"/>
    <n v="40.070667078443485"/>
    <x v="6"/>
    <x v="32"/>
    <x v="3382"/>
    <d v="2016-12-15T2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1"/>
    <s v="GBP"/>
    <n v="1436151600"/>
    <n v="1433775668"/>
    <b v="0"/>
    <n v="263"/>
    <b v="1"/>
    <s v="games/tabletop games"/>
    <n v="5.4215"/>
    <n v="41.228136882129277"/>
    <x v="6"/>
    <x v="32"/>
    <x v="3383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1"/>
    <s v="GBP"/>
    <n v="1358367565"/>
    <n v="1357157965"/>
    <b v="0"/>
    <n v="28"/>
    <b v="1"/>
    <s v="music/electronic music"/>
    <n v="3.8271818181818182"/>
    <n v="15.035357142857142"/>
    <x v="4"/>
    <x v="15"/>
    <x v="3384"/>
    <d v="2013-01-16T20:19:25"/>
  </r>
  <r>
    <n v="2209"/>
    <s v="NYPC's North American (+ Colombia!) Tour May 2014 - Part 2"/>
    <s v="Support us and pledge for rewards on our new bigger Tour of the US, Canada and Colombia!"/>
    <n v="500"/>
    <n v="754"/>
    <x v="0"/>
    <x v="11"/>
    <s v="GBP"/>
    <n v="1397516400"/>
    <n v="1396524644"/>
    <b v="0"/>
    <n v="15"/>
    <b v="1"/>
    <s v="music/electronic music"/>
    <n v="1.508"/>
    <n v="50.266666666666666"/>
    <x v="4"/>
    <x v="15"/>
    <x v="3385"/>
    <d v="2014-04-14T2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1"/>
    <s v="GBP"/>
    <n v="1411326015"/>
    <n v="1408734015"/>
    <b v="0"/>
    <n v="1204"/>
    <b v="1"/>
    <s v="games/tabletop games"/>
    <n v="9.4483338095238096"/>
    <n v="164.79651993355483"/>
    <x v="6"/>
    <x v="32"/>
    <x v="3386"/>
    <d v="2014-09-21T19:00: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1"/>
    <s v="GBP"/>
    <n v="1384374155"/>
    <n v="1381778555"/>
    <b v="0"/>
    <n v="301"/>
    <b v="1"/>
    <s v="games/tabletop games"/>
    <n v="1.5737692307692308"/>
    <n v="67.970099667774093"/>
    <x v="6"/>
    <x v="32"/>
    <x v="3387"/>
    <d v="2013-11-13T20:22: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1"/>
    <s v="GBP"/>
    <n v="1450051200"/>
    <n v="1448269539"/>
    <b v="0"/>
    <n v="391"/>
    <b v="1"/>
    <s v="games/tabletop games"/>
    <n v="3.3203999999999998"/>
    <n v="21.230179028132991"/>
    <x v="6"/>
    <x v="32"/>
    <x v="3388"/>
    <d v="2015-12-14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1"/>
    <s v="GBP"/>
    <n v="1488484300"/>
    <n v="1485892300"/>
    <b v="0"/>
    <n v="163"/>
    <b v="1"/>
    <s v="games/tabletop games"/>
    <n v="8.0640000000000001"/>
    <n v="49.472392638036808"/>
    <x v="6"/>
    <x v="32"/>
    <x v="3389"/>
    <d v="2017-03-02T19:51:4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1"/>
    <s v="GBP"/>
    <n v="1441393210"/>
    <n v="1438801210"/>
    <b v="0"/>
    <n v="57"/>
    <b v="1"/>
    <s v="games/tabletop games"/>
    <n v="1.0012000000000001"/>
    <n v="43.912280701754383"/>
    <x v="6"/>
    <x v="32"/>
    <x v="3390"/>
    <d v="2015-09-04T19:00: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1"/>
    <s v="GBP"/>
    <n v="1481749278"/>
    <n v="1479157278"/>
    <b v="0"/>
    <n v="128"/>
    <b v="1"/>
    <s v="games/tabletop games"/>
    <n v="1.0721428571428571"/>
    <n v="58.6328125"/>
    <x v="6"/>
    <x v="32"/>
    <x v="3391"/>
    <d v="2016-12-14T21:01:18"/>
  </r>
  <r>
    <n v="2256"/>
    <s v="Bitcoin Empire"/>
    <s v="Build your crypto-currency empire and sabotage your opponents. A deck building, card game. 2-4 players. 15 minutes."/>
    <n v="480"/>
    <n v="1069"/>
    <x v="0"/>
    <x v="11"/>
    <s v="GBP"/>
    <n v="1479811846"/>
    <n v="1478602246"/>
    <b v="0"/>
    <n v="50"/>
    <b v="1"/>
    <s v="games/tabletop games"/>
    <n v="2.2270833333333333"/>
    <n v="21.38"/>
    <x v="6"/>
    <x v="32"/>
    <x v="339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1"/>
    <s v="GBP"/>
    <n v="1466377200"/>
    <n v="1463351329"/>
    <b v="0"/>
    <n v="169"/>
    <b v="1"/>
    <s v="games/tabletop games"/>
    <n v="6.3613999999999997"/>
    <n v="94.103550295857985"/>
    <x v="6"/>
    <x v="32"/>
    <x v="3393"/>
    <d v="2016-06-19T23:00:00"/>
  </r>
  <r>
    <n v="2259"/>
    <s v="The Second Breakfast"/>
    <s v="More Halfmen, more goats, more guns, and most of all some neat buildings and structures for the little fellas to hang out in!"/>
    <n v="1000"/>
    <n v="18671"/>
    <x v="0"/>
    <x v="11"/>
    <s v="GBP"/>
    <n v="1481224736"/>
    <n v="1480360736"/>
    <b v="0"/>
    <n v="206"/>
    <b v="1"/>
    <s v="games/tabletop games"/>
    <n v="18.670999999999999"/>
    <n v="90.635922330097088"/>
    <x v="6"/>
    <x v="32"/>
    <x v="3394"/>
    <d v="2016-12-08T19:18:5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1"/>
    <s v="GBP"/>
    <n v="1479846507"/>
    <n v="1479241707"/>
    <b v="0"/>
    <n v="17"/>
    <b v="1"/>
    <s v="games/tabletop games"/>
    <n v="2.9849999999999999"/>
    <n v="35.117647058823529"/>
    <x v="6"/>
    <x v="32"/>
    <x v="3395"/>
    <d v="2016-11-22T20:28: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1"/>
    <s v="GBP"/>
    <n v="1419259679"/>
    <n v="1416667679"/>
    <b v="0"/>
    <n v="79"/>
    <b v="1"/>
    <s v="games/tabletop games"/>
    <n v="4.0776923076923079"/>
    <n v="33.550632911392405"/>
    <x v="6"/>
    <x v="32"/>
    <x v="3396"/>
    <d v="2014-12-22T14:47:59"/>
  </r>
  <r>
    <n v="2324"/>
    <s v="Pies not Lies"/>
    <s v="A city centre shop selling great locally made food with room to chat and learn about eachother."/>
    <n v="7500"/>
    <n v="1555"/>
    <x v="3"/>
    <x v="11"/>
    <s v="GBP"/>
    <n v="1490559285"/>
    <n v="1487970885"/>
    <b v="0"/>
    <n v="61"/>
    <b v="0"/>
    <s v="food/small batch"/>
    <n v="0.20733333333333334"/>
    <n v="25.491803278688526"/>
    <x v="7"/>
    <x v="33"/>
    <x v="3397"/>
    <d v="2017-03-26T20:14:45"/>
  </r>
  <r>
    <n v="2357"/>
    <s v="Online therapist directory - Click For Therapy (Canceled)"/>
    <s v="Click For Therapy is a website that was created to connect consumers and therapists across the UK."/>
    <n v="27000"/>
    <n v="0"/>
    <x v="1"/>
    <x v="11"/>
    <s v="GBP"/>
    <n v="1445093578"/>
    <n v="1442501578"/>
    <b v="0"/>
    <n v="0"/>
    <b v="0"/>
    <s v="technology/web"/>
    <n v="0"/>
    <e v="#DIV/0!"/>
    <x v="2"/>
    <x v="7"/>
    <x v="339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1"/>
    <s v="GBP"/>
    <n v="1422664740"/>
    <n v="1417818036"/>
    <b v="0"/>
    <n v="0"/>
    <b v="0"/>
    <s v="technology/web"/>
    <n v="0"/>
    <e v="#DIV/0!"/>
    <x v="2"/>
    <x v="7"/>
    <x v="3399"/>
    <d v="2015-01-31T00:3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1"/>
    <s v="GBP"/>
    <n v="1445431533"/>
    <n v="1442839533"/>
    <b v="0"/>
    <n v="27"/>
    <b v="0"/>
    <s v="technology/web"/>
    <n v="0.1052"/>
    <n v="97.407407407407405"/>
    <x v="2"/>
    <x v="7"/>
    <x v="3400"/>
    <d v="2015-10-21T12:45:3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1"/>
    <s v="GBP"/>
    <n v="1459368658"/>
    <n v="1454188258"/>
    <b v="0"/>
    <n v="12"/>
    <b v="0"/>
    <s v="food/food trucks"/>
    <n v="0.16833333333333333"/>
    <n v="16.833333333333332"/>
    <x v="7"/>
    <x v="19"/>
    <x v="3401"/>
    <d v="2016-03-30T20:10:58"/>
  </r>
  <r>
    <n v="2506"/>
    <s v="Bowlz Cafe, Hull"/>
    <s v="Love cereal as much as we do? Then we need your help! We are opening a worldwide cereal cafe, serving the best in imported cereals!"/>
    <n v="5000"/>
    <n v="30"/>
    <x v="2"/>
    <x v="11"/>
    <s v="GBP"/>
    <n v="1443906000"/>
    <n v="1441955269"/>
    <b v="0"/>
    <n v="2"/>
    <b v="0"/>
    <s v="food/restaurants"/>
    <n v="6.0000000000000001E-3"/>
    <n v="15"/>
    <x v="7"/>
    <x v="34"/>
    <x v="3402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1"/>
    <s v="GBP"/>
    <n v="1429554349"/>
    <n v="1424719549"/>
    <b v="0"/>
    <n v="28"/>
    <b v="0"/>
    <s v="food/restaurants"/>
    <n v="1.0526315789473684E-2"/>
    <n v="35.714285714285715"/>
    <x v="7"/>
    <x v="34"/>
    <x v="3403"/>
    <d v="2015-04-20T18:25:49"/>
  </r>
  <r>
    <n v="2511"/>
    <s v="loluli's"/>
    <s v="Fresh Fast Food. A bbq ramen bar thats healthy, tasty and made to order right in front of your eyes....... From flame to bowl"/>
    <n v="100000"/>
    <n v="0"/>
    <x v="2"/>
    <x v="11"/>
    <s v="GBP"/>
    <n v="1454323413"/>
    <n v="1451731413"/>
    <b v="0"/>
    <n v="0"/>
    <b v="0"/>
    <s v="food/restaurants"/>
    <n v="0"/>
    <e v="#DIV/0!"/>
    <x v="7"/>
    <x v="34"/>
    <x v="3404"/>
    <d v="2016-02-01T10:43:33"/>
  </r>
  <r>
    <n v="2528"/>
    <s v="Three Voices"/>
    <s v="I've been offered a contract with HatHut to record Feldman's 'Three Voices', which would be my first solo disc. I need your help!"/>
    <n v="4000"/>
    <n v="4289.99"/>
    <x v="0"/>
    <x v="11"/>
    <s v="GBP"/>
    <n v="1440068400"/>
    <n v="1438459303"/>
    <b v="0"/>
    <n v="81"/>
    <b v="1"/>
    <s v="music/classical music"/>
    <n v="1.0724974999999999"/>
    <n v="52.962839506172834"/>
    <x v="4"/>
    <x v="35"/>
    <x v="3405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1"/>
    <s v="GBP"/>
    <n v="1380192418"/>
    <n v="1375008418"/>
    <b v="0"/>
    <n v="63"/>
    <b v="1"/>
    <s v="music/classical music"/>
    <n v="1.0702857142857143"/>
    <n v="59.460317460317462"/>
    <x v="4"/>
    <x v="35"/>
    <x v="3406"/>
    <d v="2013-09-26T10:46:58"/>
  </r>
  <r>
    <n v="2549"/>
    <s v="The Miller's Wife, a new opera"/>
    <s v="A new opera in English by Mike Christie to be premiÃ¨red at the Arcola Theatre, London UK from 14th-17th August 2013."/>
    <n v="1570"/>
    <n v="1614"/>
    <x v="0"/>
    <x v="11"/>
    <s v="GBP"/>
    <n v="1370019600"/>
    <n v="1366999870"/>
    <b v="0"/>
    <n v="37"/>
    <b v="1"/>
    <s v="music/classical music"/>
    <n v="1.0280254777070064"/>
    <n v="43.621621621621621"/>
    <x v="4"/>
    <x v="35"/>
    <x v="3407"/>
    <d v="2013-05-31T17:00:00"/>
  </r>
  <r>
    <n v="2557"/>
    <s v="European Tour"/>
    <s v="Raising money for our concert tour of Switzerland and Germany in June/July 2014"/>
    <n v="900"/>
    <n v="1066"/>
    <x v="0"/>
    <x v="11"/>
    <s v="GBP"/>
    <n v="1400176386"/>
    <n v="1397584386"/>
    <b v="0"/>
    <n v="36"/>
    <b v="1"/>
    <s v="music/classical music"/>
    <n v="1.1844444444444444"/>
    <n v="29.611111111111111"/>
    <x v="4"/>
    <x v="35"/>
    <x v="3408"/>
    <d v="2014-05-15T17:53:0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1"/>
    <s v="GBP"/>
    <n v="1425682174"/>
    <n v="1423090174"/>
    <b v="0"/>
    <n v="21"/>
    <b v="1"/>
    <s v="music/classical music"/>
    <n v="1.0009999999999999"/>
    <n v="143"/>
    <x v="4"/>
    <x v="35"/>
    <x v="3409"/>
    <d v="2015-03-06T22:49: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1"/>
    <s v="GBP"/>
    <n v="1472745594"/>
    <n v="1470153594"/>
    <b v="0"/>
    <n v="1"/>
    <b v="0"/>
    <s v="food/food trucks"/>
    <n v="5.0000000000000001E-3"/>
    <n v="50"/>
    <x v="7"/>
    <x v="19"/>
    <x v="3410"/>
    <d v="2016-09-01T15:59:54"/>
  </r>
  <r>
    <n v="2586"/>
    <s v="Inspire Healthy Eating"/>
    <s v="I would like to bring fresh salad and food to the streets of London at a reasonable price."/>
    <n v="3000"/>
    <n v="5"/>
    <x v="2"/>
    <x v="11"/>
    <s v="GBP"/>
    <n v="1451030136"/>
    <n v="1448438136"/>
    <b v="0"/>
    <n v="1"/>
    <b v="0"/>
    <s v="food/food trucks"/>
    <n v="1.6666666666666668E-3"/>
    <n v="5"/>
    <x v="7"/>
    <x v="19"/>
    <x v="3411"/>
    <d v="2015-12-25T07:55: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1"/>
    <s v="GBP"/>
    <n v="1466323917"/>
    <n v="1463731917"/>
    <b v="0"/>
    <n v="7"/>
    <b v="0"/>
    <s v="food/food trucks"/>
    <n v="5.6666666666666664E-2"/>
    <n v="12.142857142857142"/>
    <x v="7"/>
    <x v="19"/>
    <x v="3412"/>
    <d v="2016-06-19T08:11:5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1"/>
    <s v="GBP"/>
    <n v="1462017600"/>
    <n v="1458820564"/>
    <b v="0"/>
    <n v="72"/>
    <b v="1"/>
    <s v="technology/space exploration"/>
    <n v="1.6976511744127936"/>
    <n v="47.180555555555557"/>
    <x v="2"/>
    <x v="36"/>
    <x v="3413"/>
    <d v="2016-04-30T12:00:00"/>
  </r>
  <r>
    <n v="2629"/>
    <s v="Project Dragonfly - Sail to the Stars"/>
    <s v="The first international contest to let students shape the future of interstellar travel."/>
    <n v="5000"/>
    <n v="6387"/>
    <x v="0"/>
    <x v="11"/>
    <s v="GBP"/>
    <n v="1431608122"/>
    <n v="1429016122"/>
    <b v="0"/>
    <n v="100"/>
    <b v="1"/>
    <s v="technology/space exploration"/>
    <n v="1.2774000000000001"/>
    <n v="63.87"/>
    <x v="2"/>
    <x v="36"/>
    <x v="3414"/>
    <d v="2015-05-14T12:55:22"/>
  </r>
  <r>
    <n v="2639"/>
    <s v="Mission Space"/>
    <s v="Mission Space is run by me, a teenager who has a passion for space! I will fly a weather balloon to the edge of space with your help."/>
    <n v="300"/>
    <n v="492"/>
    <x v="0"/>
    <x v="11"/>
    <s v="GBP"/>
    <n v="1424378748"/>
    <n v="1421786748"/>
    <b v="0"/>
    <n v="49"/>
    <b v="1"/>
    <s v="technology/space exploration"/>
    <n v="1.64"/>
    <n v="10.040816326530612"/>
    <x v="2"/>
    <x v="36"/>
    <x v="3415"/>
    <d v="2015-02-19T20:45:48"/>
  </r>
  <r>
    <n v="2708"/>
    <s v="Angel Comedy Club"/>
    <s v="Angel Comedy Club: A permanent home for Londonâ€™s loveliest comedy night - a community comedy club"/>
    <n v="20000"/>
    <n v="46643.07"/>
    <x v="0"/>
    <x v="11"/>
    <s v="GBP"/>
    <n v="1469119526"/>
    <n v="1463935526"/>
    <b v="1"/>
    <n v="1049"/>
    <b v="1"/>
    <s v="theater/spaces"/>
    <n v="2.3321535"/>
    <n v="44.464318398474738"/>
    <x v="1"/>
    <x v="38"/>
    <x v="3416"/>
    <d v="2016-07-21T16:45:26"/>
  </r>
  <r>
    <n v="2711"/>
    <s v="The Red Shoes"/>
    <s v="We're aiming to launch a production involving circus performers, musicians and artists in a new space, creating a night of live art."/>
    <n v="3910"/>
    <n v="3938"/>
    <x v="0"/>
    <x v="11"/>
    <s v="GBP"/>
    <n v="1403301660"/>
    <n v="1400694790"/>
    <b v="1"/>
    <n v="73"/>
    <b v="1"/>
    <s v="theater/spaces"/>
    <n v="1.007161125319693"/>
    <n v="53.945205479452056"/>
    <x v="1"/>
    <x v="38"/>
    <x v="3417"/>
    <d v="2014-06-20T22:0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1"/>
    <s v="GBP"/>
    <n v="1378494000"/>
    <n v="1375880598"/>
    <b v="0"/>
    <n v="269"/>
    <b v="1"/>
    <s v="technology/hardware"/>
    <n v="14.62"/>
    <n v="40.762081784386616"/>
    <x v="2"/>
    <x v="30"/>
    <x v="3418"/>
    <d v="2013-09-06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1"/>
    <s v="GBP"/>
    <n v="1439625059"/>
    <n v="1436860259"/>
    <b v="0"/>
    <n v="1019"/>
    <b v="1"/>
    <s v="technology/hardware"/>
    <n v="2.9687520259319289"/>
    <n v="7.1902649656526005"/>
    <x v="2"/>
    <x v="30"/>
    <x v="3419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1"/>
    <s v="GBP"/>
    <n v="1363204800"/>
    <n v="1360551250"/>
    <b v="0"/>
    <n v="339"/>
    <b v="1"/>
    <s v="technology/hardware"/>
    <n v="9.7813466666666677"/>
    <n v="21.640147492625371"/>
    <x v="2"/>
    <x v="30"/>
    <x v="3420"/>
    <d v="2013-03-13T2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1"/>
    <s v="GBP"/>
    <n v="1399324717"/>
    <n v="1395436717"/>
    <b v="0"/>
    <n v="191"/>
    <b v="1"/>
    <s v="technology/hardware"/>
    <n v="3.8409090909090908"/>
    <n v="22.120418848167539"/>
    <x v="2"/>
    <x v="30"/>
    <x v="3421"/>
    <d v="2014-05-05T21:18: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1"/>
    <s v="GBP"/>
    <n v="1371726258"/>
    <n v="1369134258"/>
    <b v="0"/>
    <n v="0"/>
    <b v="0"/>
    <s v="publishing/children's books"/>
    <n v="0"/>
    <e v="#DIV/0!"/>
    <x v="3"/>
    <x v="39"/>
    <x v="3422"/>
    <d v="2013-06-20T11:04:18"/>
  </r>
  <r>
    <n v="2769"/>
    <s v="Raph the Ninja Giraffe"/>
    <s v="Raph the Ninja Giraffe is a project that is my 5 year old sons idea, &amp; I am working with him to bring his idea to life."/>
    <n v="800"/>
    <n v="2"/>
    <x v="2"/>
    <x v="11"/>
    <s v="GBP"/>
    <n v="1401997790"/>
    <n v="1397677790"/>
    <b v="0"/>
    <n v="2"/>
    <b v="0"/>
    <s v="publishing/children's books"/>
    <n v="2.5000000000000001E-3"/>
    <n v="1"/>
    <x v="3"/>
    <x v="39"/>
    <x v="3423"/>
    <d v="2014-06-05T19:49:5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1"/>
    <s v="GBP"/>
    <n v="1429793446"/>
    <n v="1428583846"/>
    <b v="0"/>
    <n v="61"/>
    <b v="1"/>
    <s v="theater/plays"/>
    <n v="1.145"/>
    <n v="18.770491803278688"/>
    <x v="1"/>
    <x v="6"/>
    <x v="3424"/>
    <d v="2015-04-23T12:50:46"/>
  </r>
  <r>
    <n v="2786"/>
    <s v="Fierce"/>
    <s v="A heart-melting farce about sex, art and the lovelorn lay-abouts of London-town."/>
    <n v="2500"/>
    <n v="2946"/>
    <x v="0"/>
    <x v="11"/>
    <s v="GBP"/>
    <n v="1404913180"/>
    <n v="1403703580"/>
    <b v="0"/>
    <n v="74"/>
    <b v="1"/>
    <s v="theater/plays"/>
    <n v="1.1783999999999999"/>
    <n v="39.810810810810814"/>
    <x v="1"/>
    <x v="6"/>
    <x v="3425"/>
    <d v="2014-07-09T13:39: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1"/>
    <s v="GBP"/>
    <n v="1457031600"/>
    <n v="1455640559"/>
    <b v="0"/>
    <n v="3"/>
    <b v="1"/>
    <s v="theater/plays"/>
    <n v="1.5"/>
    <n v="25"/>
    <x v="1"/>
    <x v="6"/>
    <x v="3426"/>
    <d v="2016-03-03T19:00:00"/>
  </r>
  <r>
    <n v="2796"/>
    <s v="Fishcakes"/>
    <s v="Fishcakes is a piece of new writing for the Camden Fringe that explores a story of love, loss, and all the â€˜little things'."/>
    <n v="800"/>
    <n v="924"/>
    <x v="0"/>
    <x v="11"/>
    <s v="GBP"/>
    <n v="1404564028"/>
    <n v="1401972028"/>
    <b v="0"/>
    <n v="21"/>
    <b v="1"/>
    <s v="theater/plays"/>
    <n v="1.155"/>
    <n v="44"/>
    <x v="1"/>
    <x v="6"/>
    <x v="342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1"/>
    <s v="GBP"/>
    <n v="1404858840"/>
    <n v="1402266840"/>
    <b v="0"/>
    <n v="94"/>
    <b v="1"/>
    <s v="theater/plays"/>
    <n v="1.02645125"/>
    <n v="87.357553191489373"/>
    <x v="1"/>
    <x v="6"/>
    <x v="342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1"/>
    <s v="GBP"/>
    <n v="1438358400"/>
    <n v="1437063121"/>
    <b v="0"/>
    <n v="139"/>
    <b v="1"/>
    <s v="theater/plays"/>
    <n v="1.014"/>
    <n v="36.474820143884891"/>
    <x v="1"/>
    <x v="6"/>
    <x v="34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1"/>
    <s v="GBP"/>
    <n v="1466179200"/>
    <n v="1463466070"/>
    <b v="0"/>
    <n v="130"/>
    <b v="1"/>
    <s v="theater/plays"/>
    <n v="1.1663479999999999"/>
    <n v="44.859538461538463"/>
    <x v="1"/>
    <x v="6"/>
    <x v="343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1"/>
    <s v="GBP"/>
    <n v="1420377366"/>
    <n v="1415193366"/>
    <b v="0"/>
    <n v="31"/>
    <b v="1"/>
    <s v="theater/plays"/>
    <n v="1.33"/>
    <n v="42.903225806451616"/>
    <x v="1"/>
    <x v="6"/>
    <x v="3431"/>
    <d v="2015-01-04T13:16:0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1"/>
    <s v="GBP"/>
    <n v="1438875107"/>
    <n v="1436283107"/>
    <b v="0"/>
    <n v="90"/>
    <b v="1"/>
    <s v="theater/plays"/>
    <n v="1.0183333333333333"/>
    <n v="33.944444444444443"/>
    <x v="1"/>
    <x v="6"/>
    <x v="3432"/>
    <d v="2015-08-06T15:31:47"/>
  </r>
  <r>
    <n v="2804"/>
    <s v="The Piano Man"/>
    <s v="The real-life story of the mysterious 'Piano Man' who washed ashore with no memory; with no speech; but with an amazing ability..."/>
    <n v="1000"/>
    <n v="1150"/>
    <x v="0"/>
    <x v="11"/>
    <s v="GBP"/>
    <n v="1411987990"/>
    <n v="1409395990"/>
    <b v="0"/>
    <n v="23"/>
    <b v="1"/>
    <s v="theater/plays"/>
    <n v="1.1499999999999999"/>
    <n v="50"/>
    <x v="1"/>
    <x v="6"/>
    <x v="343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1"/>
    <s v="GBP"/>
    <n v="1440245273"/>
    <n v="1438085273"/>
    <b v="0"/>
    <n v="18"/>
    <b v="1"/>
    <s v="theater/plays"/>
    <n v="1.1000000000000001"/>
    <n v="24.444444444444443"/>
    <x v="1"/>
    <x v="6"/>
    <x v="343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1"/>
    <s v="GBP"/>
    <n v="1438772400"/>
    <n v="1435645490"/>
    <b v="0"/>
    <n v="76"/>
    <b v="1"/>
    <s v="theater/plays"/>
    <n v="1.121"/>
    <n v="44.25"/>
    <x v="1"/>
    <x v="6"/>
    <x v="3435"/>
    <d v="2015-08-05T11:00:00"/>
  </r>
  <r>
    <n v="2811"/>
    <s v="Ray Gunn and Starburst"/>
    <s v="Ray Gunn and Starburst is an audio sci-fi/comedy sending up the tropes of classic and pulp science-fiction."/>
    <n v="10000"/>
    <n v="10027"/>
    <x v="0"/>
    <x v="11"/>
    <s v="GBP"/>
    <n v="1424692503"/>
    <n v="1422100503"/>
    <b v="0"/>
    <n v="108"/>
    <b v="1"/>
    <s v="theater/plays"/>
    <n v="1.0026999999999999"/>
    <n v="92.842592592592595"/>
    <x v="1"/>
    <x v="6"/>
    <x v="3436"/>
    <d v="2015-02-23T11:55:0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1"/>
    <s v="GBP"/>
    <n v="1431164115"/>
    <n v="1428572115"/>
    <b v="0"/>
    <n v="64"/>
    <b v="1"/>
    <s v="theater/plays"/>
    <n v="1.0773333333333333"/>
    <n v="25.25"/>
    <x v="1"/>
    <x v="6"/>
    <x v="3437"/>
    <d v="2015-05-09T09:35: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1"/>
    <s v="GBP"/>
    <n v="1438531200"/>
    <n v="1435921992"/>
    <b v="0"/>
    <n v="169"/>
    <b v="1"/>
    <s v="theater/plays"/>
    <n v="1.4156666666666666"/>
    <n v="25.130177514792898"/>
    <x v="1"/>
    <x v="6"/>
    <x v="3438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1"/>
    <s v="GBP"/>
    <n v="1425136462"/>
    <n v="1421680462"/>
    <b v="0"/>
    <n v="33"/>
    <b v="1"/>
    <s v="theater/plays"/>
    <n v="1.3"/>
    <n v="23.636363636363637"/>
    <x v="1"/>
    <x v="6"/>
    <x v="3439"/>
    <d v="2015-02-28T15:14:2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1"/>
    <s v="GBP"/>
    <n v="1434285409"/>
    <n v="1431693409"/>
    <b v="0"/>
    <n v="104"/>
    <b v="1"/>
    <s v="theater/plays"/>
    <n v="1.048"/>
    <n v="50.384615384615387"/>
    <x v="1"/>
    <x v="6"/>
    <x v="344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1"/>
    <s v="GBP"/>
    <n v="1456444800"/>
    <n v="1454337589"/>
    <b v="0"/>
    <n v="20"/>
    <b v="1"/>
    <s v="theater/plays"/>
    <n v="1.36"/>
    <n v="13.6"/>
    <x v="1"/>
    <x v="6"/>
    <x v="344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1"/>
    <s v="GBP"/>
    <n v="1411510135"/>
    <n v="1408918135"/>
    <b v="0"/>
    <n v="35"/>
    <b v="1"/>
    <s v="theater/plays"/>
    <n v="1"/>
    <n v="28.571428571428573"/>
    <x v="1"/>
    <x v="6"/>
    <x v="3442"/>
    <d v="2014-09-23T22:08:5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1"/>
    <s v="GBP"/>
    <n v="1427842740"/>
    <n v="1425428206"/>
    <b v="0"/>
    <n v="14"/>
    <b v="1"/>
    <s v="theater/plays"/>
    <n v="1.24"/>
    <n v="8.8571428571428577"/>
    <x v="1"/>
    <x v="6"/>
    <x v="3443"/>
    <d v="2015-03-31T22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1"/>
    <s v="GBP"/>
    <n v="1449255686"/>
    <n v="1446663686"/>
    <b v="0"/>
    <n v="51"/>
    <b v="1"/>
    <s v="theater/plays"/>
    <n v="1.0333333333333334"/>
    <n v="60.784313725490193"/>
    <x v="1"/>
    <x v="6"/>
    <x v="3444"/>
    <d v="2015-12-04T19:01:26"/>
  </r>
  <r>
    <n v="2828"/>
    <s v="Peace In Our Time"/>
    <s v="The Battle of Britain has been lost; London is occupied, who can you trust? Help produce this classic piece of theatre. Drama for now."/>
    <n v="9500"/>
    <n v="9536"/>
    <x v="0"/>
    <x v="11"/>
    <s v="GBP"/>
    <n v="1443826800"/>
    <n v="1441606869"/>
    <b v="0"/>
    <n v="97"/>
    <b v="1"/>
    <s v="theater/plays"/>
    <n v="1.0037894736842106"/>
    <n v="98.30927835051547"/>
    <x v="1"/>
    <x v="6"/>
    <x v="344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1"/>
    <s v="GBP"/>
    <n v="1464863118"/>
    <n v="1462443918"/>
    <b v="0"/>
    <n v="76"/>
    <b v="1"/>
    <s v="theater/plays"/>
    <n v="1.0651999999999999"/>
    <n v="35.039473684210527"/>
    <x v="1"/>
    <x v="6"/>
    <x v="3446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x v="11"/>
    <s v="GBP"/>
    <n v="1416780000"/>
    <n v="1414342894"/>
    <b v="0"/>
    <n v="95"/>
    <b v="1"/>
    <s v="theater/plays"/>
    <n v="1.1471959999999999"/>
    <n v="30.189368421052631"/>
    <x v="1"/>
    <x v="6"/>
    <x v="3447"/>
    <d v="2014-11-23T22:00:00"/>
  </r>
  <r>
    <n v="2834"/>
    <s v="Thank You For Smoking"/>
    <s v="Thank You For Smoking. A play about love, 5 trillion cigarettes and how the Flintstones earned the tobacco industry millions."/>
    <n v="800"/>
    <n v="1360"/>
    <x v="0"/>
    <x v="11"/>
    <s v="GBP"/>
    <n v="1422658930"/>
    <n v="1421362930"/>
    <b v="0"/>
    <n v="21"/>
    <b v="1"/>
    <s v="theater/plays"/>
    <n v="1.7"/>
    <n v="64.761904761904759"/>
    <x v="1"/>
    <x v="6"/>
    <x v="3448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1"/>
    <s v="GBP"/>
    <n v="1449273600"/>
    <n v="1446742417"/>
    <b v="0"/>
    <n v="93"/>
    <b v="1"/>
    <s v="theater/plays"/>
    <n v="1.8709899999999999"/>
    <n v="20.118172043010752"/>
    <x v="1"/>
    <x v="6"/>
    <x v="3449"/>
    <d v="2015-12-0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1"/>
    <s v="GBP"/>
    <n v="1426698000"/>
    <n v="1424825479"/>
    <b v="0"/>
    <n v="132"/>
    <b v="1"/>
    <s v="theater/plays"/>
    <n v="1.04"/>
    <n v="19.696969696969695"/>
    <x v="1"/>
    <x v="6"/>
    <x v="345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1"/>
    <s v="GBP"/>
    <n v="1450032297"/>
    <n v="1444844697"/>
    <b v="0"/>
    <n v="1"/>
    <b v="0"/>
    <s v="theater/plays"/>
    <n v="0.01"/>
    <n v="10"/>
    <x v="1"/>
    <x v="6"/>
    <x v="345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1"/>
    <s v="GBP"/>
    <n v="1403348400"/>
    <n v="1401058295"/>
    <b v="0"/>
    <n v="0"/>
    <b v="0"/>
    <s v="theater/plays"/>
    <n v="0"/>
    <e v="#DIV/0!"/>
    <x v="1"/>
    <x v="6"/>
    <x v="3452"/>
    <d v="2014-06-21T11:00:00"/>
  </r>
  <r>
    <n v="2849"/>
    <s v="100, Acre Wood"/>
    <s v="NonSens!cal tackles the struggles of four people with mental health issues/disorders inspired by A.A Milne's Winnie the Pooh"/>
    <n v="500"/>
    <n v="5"/>
    <x v="2"/>
    <x v="11"/>
    <s v="GBP"/>
    <n v="1461406600"/>
    <n v="1458814600"/>
    <b v="0"/>
    <n v="1"/>
    <b v="0"/>
    <s v="theater/plays"/>
    <n v="0.01"/>
    <n v="5"/>
    <x v="1"/>
    <x v="6"/>
    <x v="3453"/>
    <d v="2016-04-23T10:16:40"/>
  </r>
  <r>
    <n v="2854"/>
    <s v="Ultimate Political Selfie!"/>
    <s v="Almost Random Theatre's play about a candidate - with no policies - who is seeking election in May 2015"/>
    <n v="1000"/>
    <n v="417"/>
    <x v="2"/>
    <x v="11"/>
    <s v="GBP"/>
    <n v="1431018719"/>
    <n v="1429290719"/>
    <b v="0"/>
    <n v="14"/>
    <b v="0"/>
    <s v="theater/plays"/>
    <n v="0.41699999999999998"/>
    <n v="29.785714285714285"/>
    <x v="1"/>
    <x v="6"/>
    <x v="3454"/>
    <d v="2015-05-07T17:11:59"/>
  </r>
  <r>
    <n v="2864"/>
    <s v="'Haunting Julia' by Alan Ayckbourn"/>
    <s v="Accessible, original theatre for all!"/>
    <n v="2500"/>
    <n v="40"/>
    <x v="2"/>
    <x v="11"/>
    <s v="GBP"/>
    <n v="1437139080"/>
    <n v="1434552207"/>
    <b v="0"/>
    <n v="3"/>
    <b v="0"/>
    <s v="theater/plays"/>
    <n v="1.6E-2"/>
    <n v="13.333333333333334"/>
    <x v="1"/>
    <x v="6"/>
    <x v="345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1"/>
    <s v="GBP"/>
    <n v="1435934795"/>
    <n v="1430750795"/>
    <b v="0"/>
    <n v="4"/>
    <b v="0"/>
    <s v="theater/plays"/>
    <n v="2.1000000000000001E-2"/>
    <n v="15.75"/>
    <x v="1"/>
    <x v="6"/>
    <x v="3456"/>
    <d v="2015-07-03T14:46:35"/>
  </r>
  <r>
    <n v="2904"/>
    <s v="The Love Shack"/>
    <s v="A Tequila slammer with a slice of Tarantino, a line of the London Fringe scene and a shot of â€œBreaking Badâ€. New Writing."/>
    <n v="1500"/>
    <n v="75"/>
    <x v="2"/>
    <x v="11"/>
    <s v="GBP"/>
    <n v="1415534400"/>
    <n v="1414538031"/>
    <b v="0"/>
    <n v="4"/>
    <b v="0"/>
    <s v="theater/plays"/>
    <n v="0.05"/>
    <n v="18.75"/>
    <x v="1"/>
    <x v="6"/>
    <x v="3457"/>
    <d v="2014-11-09T12:00:00"/>
  </r>
  <r>
    <n v="2910"/>
    <s v="Strive"/>
    <s v="Free drama, dance and singing workshops for disadvantaged young people to inspire, create and help them follow their dreams."/>
    <n v="30000"/>
    <n v="1"/>
    <x v="2"/>
    <x v="11"/>
    <s v="GBP"/>
    <n v="1434139887"/>
    <n v="1428955887"/>
    <b v="0"/>
    <n v="1"/>
    <b v="0"/>
    <s v="theater/plays"/>
    <n v="3.3333333333333335E-5"/>
    <n v="1"/>
    <x v="1"/>
    <x v="6"/>
    <x v="3458"/>
    <d v="2015-06-12T20:11:27"/>
  </r>
  <r>
    <n v="2914"/>
    <s v="Hercules the Panto"/>
    <s v="Hercules must complete four challenges in order to meet the father he never knew"/>
    <n v="25000"/>
    <n v="1"/>
    <x v="2"/>
    <x v="11"/>
    <s v="GBP"/>
    <n v="1426365994"/>
    <n v="1421185594"/>
    <b v="0"/>
    <n v="1"/>
    <b v="0"/>
    <s v="theater/plays"/>
    <n v="4.0000000000000003E-5"/>
    <n v="1"/>
    <x v="1"/>
    <x v="6"/>
    <x v="3459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1"/>
    <s v="GBP"/>
    <n v="1458117190"/>
    <n v="1455528790"/>
    <b v="0"/>
    <n v="3"/>
    <b v="0"/>
    <s v="theater/plays"/>
    <n v="0.61099999999999999"/>
    <n v="203.66666666666666"/>
    <x v="1"/>
    <x v="6"/>
    <x v="346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1"/>
    <s v="GBP"/>
    <n v="1400498789"/>
    <n v="1398511589"/>
    <b v="0"/>
    <n v="7"/>
    <b v="0"/>
    <s v="theater/plays"/>
    <n v="7.8378378378378383E-2"/>
    <n v="20.714285714285715"/>
    <x v="1"/>
    <x v="6"/>
    <x v="3461"/>
    <d v="2014-05-19T11:26: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1"/>
    <s v="GBP"/>
    <n v="1431982727"/>
    <n v="1428094727"/>
    <b v="0"/>
    <n v="6"/>
    <b v="1"/>
    <s v="theater/musical"/>
    <n v="1"/>
    <n v="83.333333333333329"/>
    <x v="1"/>
    <x v="40"/>
    <x v="3462"/>
    <d v="2015-05-18T20:58:47"/>
  </r>
  <r>
    <n v="2930"/>
    <s v="Forbear! Theatre"/>
    <s v="Forbear! is a new theatre company aiming to produce exciting and innovative theatre using performers from a variety of disciplines."/>
    <n v="10000"/>
    <n v="10092"/>
    <x v="0"/>
    <x v="11"/>
    <s v="GBP"/>
    <n v="1431007264"/>
    <n v="1428415264"/>
    <b v="0"/>
    <n v="62"/>
    <b v="1"/>
    <s v="theater/musical"/>
    <n v="1.0092000000000001"/>
    <n v="162.7741935483871"/>
    <x v="1"/>
    <x v="40"/>
    <x v="3463"/>
    <d v="2015-05-07T14:01:04"/>
  </r>
  <r>
    <n v="2937"/>
    <s v="UCAS"/>
    <s v="UCAS is a new British musical premiering at the Edinburgh Fringe Festival 2014."/>
    <n v="1500"/>
    <n v="2000"/>
    <x v="0"/>
    <x v="11"/>
    <s v="GBP"/>
    <n v="1405249113"/>
    <n v="1402657113"/>
    <b v="0"/>
    <n v="55"/>
    <b v="1"/>
    <s v="theater/musical"/>
    <n v="1.3333333333333333"/>
    <n v="36.363636363636367"/>
    <x v="1"/>
    <x v="40"/>
    <x v="3464"/>
    <d v="2014-07-13T10:58: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1"/>
    <s v="GBP"/>
    <n v="1471265092"/>
    <n v="1468673092"/>
    <b v="0"/>
    <n v="2"/>
    <b v="0"/>
    <s v="theater/spaces"/>
    <n v="1E-3"/>
    <n v="1"/>
    <x v="1"/>
    <x v="38"/>
    <x v="3465"/>
    <d v="2016-08-15T12:44:5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1"/>
    <s v="GBP"/>
    <n v="1465258325"/>
    <n v="1462666325"/>
    <b v="0"/>
    <n v="0"/>
    <b v="0"/>
    <s v="theater/spaces"/>
    <n v="0"/>
    <e v="#DIV/0!"/>
    <x v="1"/>
    <x v="38"/>
    <x v="3466"/>
    <d v="2016-06-07T00:12:05"/>
  </r>
  <r>
    <n v="2976"/>
    <s v="Pizza Delique"/>
    <s v="A play that addresses an important social issue, brought to light by members of the UoM Drama Society."/>
    <n v="70"/>
    <n v="120"/>
    <x v="0"/>
    <x v="11"/>
    <s v="GBP"/>
    <n v="1457870400"/>
    <n v="1456421530"/>
    <b v="0"/>
    <n v="14"/>
    <b v="1"/>
    <s v="theater/plays"/>
    <n v="1.7142857142857142"/>
    <n v="8.5714285714285712"/>
    <x v="1"/>
    <x v="6"/>
    <x v="3467"/>
    <d v="2016-03-13T12:00:00"/>
  </r>
  <r>
    <n v="2982"/>
    <s v="Railway Playhouse: Setting up a community arts space"/>
    <s v="Renovating this historical landmark, into an arts venue and theatre space for the community."/>
    <n v="5000"/>
    <n v="5103"/>
    <x v="0"/>
    <x v="11"/>
    <s v="GBP"/>
    <n v="1455208143"/>
    <n v="1452616143"/>
    <b v="1"/>
    <n v="59"/>
    <b v="1"/>
    <s v="theater/spaces"/>
    <n v="1.0206"/>
    <n v="86.491525423728817"/>
    <x v="1"/>
    <x v="38"/>
    <x v="3468"/>
    <d v="2016-02-11T16:29:03"/>
  </r>
  <r>
    <n v="2986"/>
    <s v="Higher Education"/>
    <s v="Support the circus arts and help our aerial students work with more height. With your support, we will install beams at 19ft!"/>
    <n v="2400"/>
    <n v="2532"/>
    <x v="0"/>
    <x v="11"/>
    <s v="GBP"/>
    <n v="1462100406"/>
    <n v="1456920006"/>
    <b v="0"/>
    <n v="56"/>
    <b v="1"/>
    <s v="theater/spaces"/>
    <n v="1.0549999999999999"/>
    <n v="45.214285714285715"/>
    <x v="1"/>
    <x v="38"/>
    <x v="3469"/>
    <d v="2016-05-01T11:00:0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1"/>
    <s v="GBP"/>
    <n v="1466412081"/>
    <n v="1463820081"/>
    <b v="0"/>
    <n v="28"/>
    <b v="1"/>
    <s v="theater/spaces"/>
    <n v="1"/>
    <n v="35.714285714285715"/>
    <x v="1"/>
    <x v="38"/>
    <x v="3470"/>
    <d v="2016-06-20T08:41:2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1"/>
    <s v="GBP"/>
    <n v="1412335772"/>
    <n v="1409743772"/>
    <b v="0"/>
    <n v="59"/>
    <b v="1"/>
    <s v="theater/spaces"/>
    <n v="4.577466666666667"/>
    <n v="23.275254237288134"/>
    <x v="1"/>
    <x v="38"/>
    <x v="3471"/>
    <d v="2014-10-03T11:29:32"/>
  </r>
  <r>
    <n v="3023"/>
    <s v="The Night Watch"/>
    <s v="Antonia Goddard Productions in association with Jethro Compton Productions presents THE NIGHT WATCH, an exciting new historical drama."/>
    <n v="700"/>
    <n v="721"/>
    <x v="0"/>
    <x v="11"/>
    <s v="GBP"/>
    <n v="1434039186"/>
    <n v="1430151186"/>
    <b v="0"/>
    <n v="6"/>
    <b v="1"/>
    <s v="theater/spaces"/>
    <n v="1.03"/>
    <n v="120.16666666666667"/>
    <x v="1"/>
    <x v="38"/>
    <x v="3472"/>
    <d v="2015-06-11T16:13:0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1"/>
    <s v="GBP"/>
    <n v="1401465600"/>
    <n v="1399032813"/>
    <b v="0"/>
    <n v="145"/>
    <b v="1"/>
    <s v="theater/spaces"/>
    <n v="3.0219999999999998"/>
    <n v="52.103448275862071"/>
    <x v="1"/>
    <x v="38"/>
    <x v="347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1"/>
    <s v="GBP"/>
    <n v="1488538892"/>
    <n v="1487329292"/>
    <b v="0"/>
    <n v="25"/>
    <b v="1"/>
    <s v="theater/spaces"/>
    <n v="1.4333333333333333"/>
    <n v="51.6"/>
    <x v="1"/>
    <x v="38"/>
    <x v="3474"/>
    <d v="2017-03-03T11:01:3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1"/>
    <s v="GBP"/>
    <n v="1444149047"/>
    <n v="1441557047"/>
    <b v="0"/>
    <n v="37"/>
    <b v="1"/>
    <s v="theater/spaces"/>
    <n v="1.28"/>
    <n v="51.891891891891895"/>
    <x v="1"/>
    <x v="38"/>
    <x v="3475"/>
    <d v="2015-10-06T16:30:47"/>
  </r>
  <r>
    <n v="3051"/>
    <s v="Jon Udry's ABC Tour"/>
    <s v="The ABC tour: 26 comedy-juggling shows in 26 different venues - chosen by YOU - each beginning with a different letter of the alphabet."/>
    <n v="3500"/>
    <n v="827"/>
    <x v="2"/>
    <x v="11"/>
    <s v="GBP"/>
    <n v="1486547945"/>
    <n v="1483955945"/>
    <b v="1"/>
    <n v="35"/>
    <b v="0"/>
    <s v="theater/spaces"/>
    <n v="0.23628571428571429"/>
    <n v="23.62857142857143"/>
    <x v="1"/>
    <x v="38"/>
    <x v="3476"/>
    <d v="2017-02-08T09:59:05"/>
  </r>
  <r>
    <n v="3057"/>
    <s v="1 World Educational Theme Parks"/>
    <s v="A series of 6 educational theme parks. This project is to fund the plans and 3D designs required to build the first park."/>
    <n v="50000"/>
    <n v="0"/>
    <x v="2"/>
    <x v="11"/>
    <s v="GBP"/>
    <n v="1459694211"/>
    <n v="1457105811"/>
    <b v="0"/>
    <n v="0"/>
    <b v="0"/>
    <s v="theater/spaces"/>
    <n v="0"/>
    <e v="#DIV/0!"/>
    <x v="1"/>
    <x v="38"/>
    <x v="3477"/>
    <d v="2016-04-03T14:36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1"/>
    <s v="GBP"/>
    <n v="1481132169"/>
    <n v="1479317769"/>
    <b v="0"/>
    <n v="16"/>
    <b v="0"/>
    <s v="theater/spaces"/>
    <n v="3.3399999999999999E-2"/>
    <n v="20.875"/>
    <x v="1"/>
    <x v="38"/>
    <x v="3478"/>
    <d v="2016-12-07T17:36:0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1"/>
    <s v="GBP"/>
    <n v="1475848800"/>
    <n v="1474027501"/>
    <b v="0"/>
    <n v="42"/>
    <b v="0"/>
    <s v="theater/spaces"/>
    <n v="0.17150000000000001"/>
    <n v="40.833333333333336"/>
    <x v="1"/>
    <x v="38"/>
    <x v="3479"/>
    <d v="2016-10-07T14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1"/>
    <s v="GBP"/>
    <n v="1471939818"/>
    <n v="1467619818"/>
    <b v="0"/>
    <n v="90"/>
    <b v="0"/>
    <s v="theater/spaces"/>
    <n v="0.391125"/>
    <n v="69.533333333333331"/>
    <x v="1"/>
    <x v="38"/>
    <x v="3480"/>
    <d v="2016-08-23T08:10: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1"/>
    <s v="GBP"/>
    <n v="1442440800"/>
    <n v="1440497876"/>
    <b v="0"/>
    <n v="4"/>
    <b v="0"/>
    <s v="theater/spaces"/>
    <n v="4.1000000000000002E-2"/>
    <n v="10.25"/>
    <x v="1"/>
    <x v="38"/>
    <x v="3481"/>
    <d v="2015-09-16T22:00:00"/>
  </r>
  <r>
    <n v="3117"/>
    <s v="Cowes and The Sea"/>
    <s v="Performing Arts workshops, for young people aged 5 -16, exploring how the sea has shaped Cowes as a settlement."/>
    <n v="1000"/>
    <n v="1"/>
    <x v="2"/>
    <x v="11"/>
    <s v="GBP"/>
    <n v="1464354720"/>
    <n v="1463648360"/>
    <b v="0"/>
    <n v="1"/>
    <b v="0"/>
    <s v="theater/spaces"/>
    <n v="1E-3"/>
    <n v="1"/>
    <x v="1"/>
    <x v="38"/>
    <x v="3482"/>
    <d v="2016-05-27T13:12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1"/>
    <s v="GBP"/>
    <n v="1490358834"/>
    <n v="1487770434"/>
    <b v="0"/>
    <n v="16"/>
    <b v="0"/>
    <s v="theater/plays"/>
    <n v="1.08"/>
    <n v="33.75"/>
    <x v="1"/>
    <x v="6"/>
    <x v="348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1"/>
    <s v="GBP"/>
    <n v="1490631419"/>
    <n v="1488820619"/>
    <b v="0"/>
    <n v="12"/>
    <b v="0"/>
    <s v="theater/plays"/>
    <n v="0.22500000000000001"/>
    <n v="18.75"/>
    <x v="1"/>
    <x v="6"/>
    <x v="3484"/>
    <d v="2017-03-27T16:16:59"/>
  </r>
  <r>
    <n v="3136"/>
    <s v="Heroines"/>
    <s v="Help emberfly theatre put on their first production Heroines and pay our actors and creative team! Follow us @emberflytheatre"/>
    <n v="500"/>
    <n v="639"/>
    <x v="3"/>
    <x v="11"/>
    <s v="GBP"/>
    <n v="1491001140"/>
    <n v="1487847954"/>
    <b v="0"/>
    <n v="22"/>
    <b v="0"/>
    <s v="theater/plays"/>
    <n v="1.278"/>
    <n v="29.045454545454547"/>
    <x v="1"/>
    <x v="6"/>
    <x v="3485"/>
    <d v="2017-03-31T22:59:00"/>
  </r>
  <r>
    <n v="3138"/>
    <s v="Our Country's Good"/>
    <s v="A UWE Drama Society adaptation of Timberlake Wertenbaker's play. Funding needed for costumes/props to make the show a success. Thanks."/>
    <n v="200"/>
    <n v="0"/>
    <x v="3"/>
    <x v="11"/>
    <s v="GBP"/>
    <n v="1491233407"/>
    <n v="1489591807"/>
    <b v="0"/>
    <n v="0"/>
    <b v="0"/>
    <s v="theater/plays"/>
    <n v="0"/>
    <e v="#DIV/0!"/>
    <x v="1"/>
    <x v="6"/>
    <x v="3486"/>
    <d v="2017-04-03T15:30:0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1"/>
    <s v="GBP"/>
    <n v="1489922339"/>
    <n v="1487333939"/>
    <b v="0"/>
    <n v="3"/>
    <b v="0"/>
    <s v="theater/plays"/>
    <n v="1.6363636363636365E-2"/>
    <n v="15"/>
    <x v="1"/>
    <x v="6"/>
    <x v="3487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1"/>
    <s v="GBP"/>
    <n v="1491726956"/>
    <n v="1489480556"/>
    <b v="0"/>
    <n v="0"/>
    <b v="0"/>
    <s v="theater/plays"/>
    <n v="0"/>
    <e v="#DIV/0!"/>
    <x v="1"/>
    <x v="6"/>
    <x v="3488"/>
    <d v="2017-04-09T08:35:56"/>
  </r>
  <r>
    <n v="3152"/>
    <s v="'Gilead', an original theatre piece"/>
    <s v="'Gilead' is an original theatre piece inspired by Margaret Atwood's 'The Handmaid's Tale'. (Brighton Fringe 2014)"/>
    <n v="2200"/>
    <n v="2331"/>
    <x v="0"/>
    <x v="11"/>
    <s v="GBP"/>
    <n v="1383425367"/>
    <n v="1380833367"/>
    <b v="1"/>
    <n v="67"/>
    <b v="1"/>
    <s v="theater/plays"/>
    <n v="1.0595454545454546"/>
    <n v="34.791044776119406"/>
    <x v="1"/>
    <x v="6"/>
    <x v="3489"/>
    <d v="2013-11-02T20:49: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1"/>
    <s v="GBP"/>
    <n v="1356004725"/>
    <n v="1353412725"/>
    <b v="1"/>
    <n v="302"/>
    <b v="1"/>
    <s v="theater/plays"/>
    <n v="1.885046"/>
    <n v="31.209370860927152"/>
    <x v="1"/>
    <x v="6"/>
    <x v="3490"/>
    <d v="2012-12-20T11:58:4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1"/>
    <s v="GBP"/>
    <n v="1413377522"/>
    <n v="1410785522"/>
    <b v="1"/>
    <n v="74"/>
    <b v="1"/>
    <s v="theater/plays"/>
    <n v="1.0509999999999999"/>
    <n v="28.405405405405407"/>
    <x v="1"/>
    <x v="6"/>
    <x v="3491"/>
    <d v="2014-10-15T12:52: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1"/>
    <s v="GBP"/>
    <n v="1462545358"/>
    <n v="1459953358"/>
    <b v="1"/>
    <n v="117"/>
    <b v="1"/>
    <s v="theater/plays"/>
    <n v="1.0881428571428571"/>
    <n v="65.102564102564102"/>
    <x v="1"/>
    <x v="6"/>
    <x v="3492"/>
    <d v="2016-05-06T14:35:5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1"/>
    <s v="GBP"/>
    <n v="1405521075"/>
    <n v="1402929075"/>
    <b v="1"/>
    <n v="78"/>
    <b v="1"/>
    <s v="theater/plays"/>
    <n v="1.7173333333333334"/>
    <n v="33.025641025641029"/>
    <x v="1"/>
    <x v="6"/>
    <x v="3493"/>
    <d v="2014-07-16T14:31:15"/>
  </r>
  <r>
    <n v="3180"/>
    <s v="Glass Mountain: An Original Fairytale"/>
    <s v="A new tale of witches, fairies, cat-hunters and and bone-boilers from London theatre company Broken Glass."/>
    <n v="1200"/>
    <n v="1437"/>
    <x v="0"/>
    <x v="11"/>
    <s v="GBP"/>
    <n v="1403258049"/>
    <n v="1400666049"/>
    <b v="1"/>
    <n v="45"/>
    <b v="1"/>
    <s v="theater/plays"/>
    <n v="1.1975"/>
    <n v="31.933333333333334"/>
    <x v="1"/>
    <x v="6"/>
    <x v="349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1"/>
    <s v="GBP"/>
    <n v="1402848000"/>
    <n v="1400570787"/>
    <b v="1"/>
    <n v="15"/>
    <b v="1"/>
    <s v="theater/plays"/>
    <n v="1.0900000000000001"/>
    <n v="36.333333333333336"/>
    <x v="1"/>
    <x v="6"/>
    <x v="3495"/>
    <d v="2014-06-15T16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1"/>
    <s v="GBP"/>
    <n v="1405553241"/>
    <n v="1404948441"/>
    <b v="1"/>
    <n v="24"/>
    <b v="1"/>
    <s v="theater/plays"/>
    <n v="1"/>
    <n v="41.666666666666664"/>
    <x v="1"/>
    <x v="6"/>
    <x v="349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1"/>
    <s v="GBP"/>
    <n v="1410901200"/>
    <n v="1408313438"/>
    <b v="1"/>
    <n v="70"/>
    <b v="1"/>
    <s v="theater/plays"/>
    <n v="1.0218750000000001"/>
    <n v="46.714285714285715"/>
    <x v="1"/>
    <x v="6"/>
    <x v="3497"/>
    <d v="2014-09-16T21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1"/>
    <s v="GBP"/>
    <n v="1433930302"/>
    <n v="1432115902"/>
    <b v="0"/>
    <n v="9"/>
    <b v="0"/>
    <s v="theater/musical"/>
    <n v="0.65"/>
    <n v="14.444444444444445"/>
    <x v="1"/>
    <x v="40"/>
    <x v="3498"/>
    <d v="2015-06-10T09:58:22"/>
  </r>
  <r>
    <n v="3192"/>
    <s v="Arts in Conflict"/>
    <s v="This project challenges social issues affecting young people in areas of deprivation within the Belfast area (Northern Ireland)."/>
    <n v="10000"/>
    <n v="102"/>
    <x v="2"/>
    <x v="11"/>
    <s v="GBP"/>
    <n v="1425160800"/>
    <n v="1421274859"/>
    <b v="0"/>
    <n v="8"/>
    <b v="0"/>
    <s v="theater/musical"/>
    <n v="1.0200000000000001E-2"/>
    <n v="12.75"/>
    <x v="1"/>
    <x v="40"/>
    <x v="349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1"/>
    <s v="GBP"/>
    <n v="1424474056"/>
    <n v="1420586056"/>
    <b v="0"/>
    <n v="24"/>
    <b v="0"/>
    <s v="theater/musical"/>
    <n v="0.1174"/>
    <n v="24.458333333333332"/>
    <x v="1"/>
    <x v="40"/>
    <x v="3500"/>
    <d v="2015-02-20T23:14: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1"/>
    <s v="GBP"/>
    <n v="1409509477"/>
    <n v="1407695077"/>
    <b v="0"/>
    <n v="2"/>
    <b v="0"/>
    <s v="theater/musical"/>
    <n v="1.2500000000000001E-2"/>
    <n v="12.5"/>
    <x v="1"/>
    <x v="40"/>
    <x v="3501"/>
    <d v="2014-08-31T18:24:3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1"/>
    <s v="GBP"/>
    <n v="1430470772"/>
    <n v="1427878772"/>
    <b v="0"/>
    <n v="12"/>
    <b v="0"/>
    <s v="theater/musical"/>
    <n v="3.4125000000000003E-2"/>
    <n v="22.75"/>
    <x v="1"/>
    <x v="40"/>
    <x v="3502"/>
    <d v="2015-05-01T08:59: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1"/>
    <s v="GBP"/>
    <n v="1437934759"/>
    <n v="1434478759"/>
    <b v="1"/>
    <n v="47"/>
    <b v="1"/>
    <s v="theater/plays"/>
    <n v="1.0011666666666668"/>
    <n v="127.80851063829788"/>
    <x v="1"/>
    <x v="6"/>
    <x v="350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1"/>
    <s v="GBP"/>
    <n v="1452038100"/>
    <n v="1448823673"/>
    <b v="1"/>
    <n v="115"/>
    <b v="1"/>
    <s v="theater/plays"/>
    <n v="1.0213333333333334"/>
    <n v="106.57391304347826"/>
    <x v="1"/>
    <x v="6"/>
    <x v="3504"/>
    <d v="2016-01-05T23:55:00"/>
  </r>
  <r>
    <n v="3216"/>
    <s v="BRUTE"/>
    <s v="Brute (winner of the 2015 IdeasTap Underbelly Award) is new writing based on the true story of a rather twisted, horrible schoolgirl."/>
    <n v="2000"/>
    <n v="2001"/>
    <x v="0"/>
    <x v="11"/>
    <s v="GBP"/>
    <n v="1436625000"/>
    <n v="1433934371"/>
    <b v="1"/>
    <n v="35"/>
    <b v="1"/>
    <s v="theater/plays"/>
    <n v="1.0004999999999999"/>
    <n v="57.171428571428571"/>
    <x v="1"/>
    <x v="6"/>
    <x v="3505"/>
    <d v="2015-07-11T14:3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1"/>
    <s v="GBP"/>
    <n v="1419984000"/>
    <n v="1417132986"/>
    <b v="1"/>
    <n v="184"/>
    <b v="1"/>
    <s v="theater/plays"/>
    <n v="1.0209999999999999"/>
    <n v="66.586956521739125"/>
    <x v="1"/>
    <x v="6"/>
    <x v="3506"/>
    <d v="2014-12-31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1"/>
    <s v="GBP"/>
    <n v="1436114603"/>
    <n v="1433090603"/>
    <b v="1"/>
    <n v="113"/>
    <b v="1"/>
    <s v="theater/plays"/>
    <n v="1.0342499999999999"/>
    <n v="36.610619469026545"/>
    <x v="1"/>
    <x v="6"/>
    <x v="3507"/>
    <d v="2015-07-05T16:43: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1"/>
    <s v="GBP"/>
    <n v="1446213612"/>
    <n v="1443621612"/>
    <b v="1"/>
    <n v="21"/>
    <b v="1"/>
    <s v="theater/plays"/>
    <n v="1.0416666666666667"/>
    <n v="59.523809523809526"/>
    <x v="1"/>
    <x v="6"/>
    <x v="3508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1"/>
    <s v="GBP"/>
    <n v="1484687436"/>
    <n v="1482095436"/>
    <b v="0"/>
    <n v="30"/>
    <b v="1"/>
    <s v="theater/plays"/>
    <n v="1.25"/>
    <n v="50"/>
    <x v="1"/>
    <x v="6"/>
    <x v="3509"/>
    <d v="2017-01-17T21:10:3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1"/>
    <s v="GBP"/>
    <n v="1485991860"/>
    <n v="1483124208"/>
    <b v="0"/>
    <n v="115"/>
    <b v="1"/>
    <s v="theater/plays"/>
    <n v="1.0039275000000001"/>
    <n v="34.91921739130435"/>
    <x v="1"/>
    <x v="6"/>
    <x v="3510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1"/>
    <s v="GBP"/>
    <n v="1435752898"/>
    <n v="1433160898"/>
    <b v="1"/>
    <n v="79"/>
    <b v="1"/>
    <s v="theater/plays"/>
    <n v="1.1232142857142857"/>
    <n v="39.810126582278478"/>
    <x v="1"/>
    <x v="6"/>
    <x v="351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1"/>
    <s v="GBP"/>
    <n v="1445817540"/>
    <n v="1443665293"/>
    <b v="1"/>
    <n v="104"/>
    <b v="1"/>
    <s v="theater/plays"/>
    <n v="1.0591914022517912"/>
    <n v="59.701730769230764"/>
    <x v="1"/>
    <x v="6"/>
    <x v="351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1"/>
    <s v="GBP"/>
    <n v="1487286000"/>
    <n v="1484843948"/>
    <b v="0"/>
    <n v="34"/>
    <b v="1"/>
    <s v="theater/plays"/>
    <n v="1.0056666666666667"/>
    <n v="88.735294117647058"/>
    <x v="1"/>
    <x v="6"/>
    <x v="3513"/>
    <d v="2017-02-16T23:00:00"/>
  </r>
  <r>
    <n v="3244"/>
    <s v="'Time Please'"/>
    <s v="'Time Please' is a black comedy set in a failing public house in a run-down part of town, where things are about to get messy."/>
    <n v="1600"/>
    <n v="1647"/>
    <x v="0"/>
    <x v="11"/>
    <s v="GBP"/>
    <n v="1480613982"/>
    <n v="1478018382"/>
    <b v="0"/>
    <n v="69"/>
    <b v="1"/>
    <s v="theater/plays"/>
    <n v="1.0293749999999999"/>
    <n v="23.869565217391305"/>
    <x v="1"/>
    <x v="6"/>
    <x v="3514"/>
    <d v="2016-12-01T17:39:4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1"/>
    <s v="GBP"/>
    <n v="1436696712"/>
    <n v="1434104712"/>
    <b v="1"/>
    <n v="57"/>
    <b v="1"/>
    <s v="theater/plays"/>
    <n v="1.0586"/>
    <n v="46.429824561403507"/>
    <x v="1"/>
    <x v="6"/>
    <x v="3515"/>
    <d v="2015-07-12T10:25:12"/>
  </r>
  <r>
    <n v="3252"/>
    <s v="Modern Love"/>
    <s v="How do we navigate the boundaries between friendship, sexual intimacy and obsessive desire?"/>
    <n v="2250"/>
    <n v="2876"/>
    <x v="0"/>
    <x v="11"/>
    <s v="GBP"/>
    <n v="1473247240"/>
    <n v="1470655240"/>
    <b v="1"/>
    <n v="50"/>
    <b v="1"/>
    <s v="theater/plays"/>
    <n v="1.2782222222222221"/>
    <n v="57.52"/>
    <x v="1"/>
    <x v="6"/>
    <x v="3516"/>
    <d v="2016-09-07T11:20: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1"/>
    <s v="GBP"/>
    <n v="1427331809"/>
    <n v="1424743409"/>
    <b v="1"/>
    <n v="186"/>
    <b v="1"/>
    <s v="theater/plays"/>
    <n v="1.012576923076923"/>
    <n v="70.771505376344081"/>
    <x v="1"/>
    <x v="6"/>
    <x v="351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1"/>
    <s v="GBP"/>
    <n v="1412706375"/>
    <n v="1410114375"/>
    <b v="1"/>
    <n v="18"/>
    <b v="1"/>
    <s v="theater/plays"/>
    <n v="1.75"/>
    <n v="29.166666666666668"/>
    <x v="1"/>
    <x v="6"/>
    <x v="3518"/>
    <d v="2014-10-07T18:26: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1"/>
    <s v="GBP"/>
    <n v="1487769952"/>
    <n v="1485177952"/>
    <b v="0"/>
    <n v="41"/>
    <b v="1"/>
    <s v="theater/plays"/>
    <n v="1.0629949999999999"/>
    <n v="51.853414634146333"/>
    <x v="1"/>
    <x v="6"/>
    <x v="3519"/>
    <d v="2017-02-22T13:25:5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1"/>
    <s v="GBP"/>
    <n v="1434452400"/>
    <n v="1431509397"/>
    <b v="1"/>
    <n v="70"/>
    <b v="1"/>
    <s v="theater/plays"/>
    <n v="1.0149999999999999"/>
    <n v="116"/>
    <x v="1"/>
    <x v="6"/>
    <x v="352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1"/>
    <s v="GBP"/>
    <n v="1436705265"/>
    <n v="1434113265"/>
    <b v="1"/>
    <n v="30"/>
    <b v="1"/>
    <s v="theater/plays"/>
    <n v="1.0166666666666666"/>
    <n v="61"/>
    <x v="1"/>
    <x v="6"/>
    <x v="3521"/>
    <d v="2015-07-12T12:47:45"/>
  </r>
  <r>
    <n v="3271"/>
    <s v="Saxon Court at Southwark Playhouse"/>
    <s v="A razor sharp satire to darken your Christmas."/>
    <n v="1500"/>
    <n v="1950"/>
    <x v="0"/>
    <x v="11"/>
    <s v="GBP"/>
    <n v="1414927775"/>
    <n v="1412332175"/>
    <b v="1"/>
    <n v="51"/>
    <b v="1"/>
    <s v="theater/plays"/>
    <n v="1.3"/>
    <n v="38.235294117647058"/>
    <x v="1"/>
    <x v="6"/>
    <x v="3522"/>
    <d v="2014-11-02T11:29: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1"/>
    <s v="GBP"/>
    <n v="1416331406"/>
    <n v="1413735806"/>
    <b v="1"/>
    <n v="100"/>
    <b v="1"/>
    <s v="theater/plays"/>
    <n v="1.0860000000000001"/>
    <n v="54.3"/>
    <x v="1"/>
    <x v="6"/>
    <x v="352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1"/>
    <s v="GBP"/>
    <n v="1433017303"/>
    <n v="1430425303"/>
    <b v="1"/>
    <n v="34"/>
    <b v="1"/>
    <s v="theater/plays"/>
    <n v="1.034"/>
    <n v="76.029411764705884"/>
    <x v="1"/>
    <x v="6"/>
    <x v="3524"/>
    <d v="2015-05-30T20:21:4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1"/>
    <s v="GBP"/>
    <n v="1455138000"/>
    <n v="1452448298"/>
    <b v="0"/>
    <n v="47"/>
    <b v="1"/>
    <s v="theater/plays"/>
    <n v="1.0475000000000001"/>
    <n v="17.829787234042552"/>
    <x v="1"/>
    <x v="6"/>
    <x v="3525"/>
    <d v="2016-02-10T2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1"/>
    <s v="GBP"/>
    <n v="1466463600"/>
    <n v="1463337315"/>
    <b v="0"/>
    <n v="207"/>
    <b v="1"/>
    <s v="theater/plays"/>
    <n v="1.0026489999999999"/>
    <n v="48.437149758454105"/>
    <x v="1"/>
    <x v="6"/>
    <x v="3526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1"/>
    <s v="GBP"/>
    <n v="1487580602"/>
    <n v="1485161402"/>
    <b v="0"/>
    <n v="25"/>
    <b v="1"/>
    <s v="theater/plays"/>
    <n v="1.3304200000000002"/>
    <n v="26.608400000000003"/>
    <x v="1"/>
    <x v="6"/>
    <x v="3527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1"/>
    <s v="GBP"/>
    <n v="1489234891"/>
    <n v="1486642891"/>
    <b v="0"/>
    <n v="72"/>
    <b v="1"/>
    <s v="theater/plays"/>
    <n v="1.212"/>
    <n v="33.666666666666664"/>
    <x v="1"/>
    <x v="6"/>
    <x v="3528"/>
    <d v="2017-03-11T12:21: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1"/>
    <s v="GBP"/>
    <n v="1449257348"/>
    <n v="1444069748"/>
    <b v="0"/>
    <n v="15"/>
    <b v="1"/>
    <s v="theater/plays"/>
    <n v="2.8613861386138613"/>
    <n v="19.266666666666666"/>
    <x v="1"/>
    <x v="6"/>
    <x v="3529"/>
    <d v="2015-12-04T19:29:0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1"/>
    <s v="GBP"/>
    <n v="1434459554"/>
    <n v="1431867554"/>
    <b v="0"/>
    <n v="24"/>
    <b v="1"/>
    <s v="theater/plays"/>
    <n v="1.1833333333333333"/>
    <n v="29.583333333333332"/>
    <x v="1"/>
    <x v="6"/>
    <x v="353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1"/>
    <s v="GBP"/>
    <n v="1474886229"/>
    <n v="1472294229"/>
    <b v="0"/>
    <n v="27"/>
    <b v="1"/>
    <s v="theater/plays"/>
    <n v="1.0285857142857142"/>
    <n v="26.667037037037037"/>
    <x v="1"/>
    <x v="6"/>
    <x v="3531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1"/>
    <s v="GBP"/>
    <n v="1448229600"/>
    <n v="1446401372"/>
    <b v="0"/>
    <n v="47"/>
    <b v="1"/>
    <s v="theater/plays"/>
    <n v="1.4406666666666668"/>
    <n v="45.978723404255319"/>
    <x v="1"/>
    <x v="6"/>
    <x v="35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1"/>
    <s v="GBP"/>
    <n v="1438037940"/>
    <n v="1436380256"/>
    <b v="0"/>
    <n v="44"/>
    <b v="1"/>
    <s v="theater/plays"/>
    <n v="1.0007272727272727"/>
    <n v="125.09090909090909"/>
    <x v="1"/>
    <x v="6"/>
    <x v="3533"/>
    <d v="2015-07-27T22:59:00"/>
  </r>
  <r>
    <n v="3309"/>
    <s v="Collision Course"/>
    <s v="Two unlikely friends, a garage, tinned beans &amp; the end of the world."/>
    <n v="350"/>
    <n v="558"/>
    <x v="0"/>
    <x v="11"/>
    <s v="GBP"/>
    <n v="1476632178"/>
    <n v="1473953778"/>
    <b v="0"/>
    <n v="31"/>
    <b v="1"/>
    <s v="theater/plays"/>
    <n v="1.5942857142857143"/>
    <n v="18"/>
    <x v="1"/>
    <x v="6"/>
    <x v="3534"/>
    <d v="2016-10-16T15:36:18"/>
  </r>
  <r>
    <n v="3314"/>
    <s v="The White Bike"/>
    <s v="I want to add a new perspective to the cycling safety debate by taking my play THE WHITE BIKE to the Edinburgh Festival of Cycling"/>
    <n v="800"/>
    <n v="1686"/>
    <x v="0"/>
    <x v="11"/>
    <s v="GBP"/>
    <n v="1431115500"/>
    <n v="1428733511"/>
    <b v="0"/>
    <n v="58"/>
    <b v="1"/>
    <s v="theater/plays"/>
    <n v="2.1074999999999999"/>
    <n v="29.068965517241381"/>
    <x v="1"/>
    <x v="6"/>
    <x v="353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1"/>
    <s v="GBP"/>
    <n v="1462519041"/>
    <n v="1459927041"/>
    <b v="0"/>
    <n v="89"/>
    <b v="1"/>
    <s v="theater/plays"/>
    <n v="1.1000000000000001"/>
    <n v="49.438202247191015"/>
    <x v="1"/>
    <x v="6"/>
    <x v="3536"/>
    <d v="2016-05-06T07:17:21"/>
  </r>
  <r>
    <n v="3319"/>
    <s v="Down the Rabbit Hole"/>
    <s v="Down the Rabbit Hole is an exciting new play by Not Just Theatre Productions. To be performed at Matthew's Yard Theatre in Feb 2015"/>
    <n v="500"/>
    <n v="540"/>
    <x v="0"/>
    <x v="11"/>
    <s v="GBP"/>
    <n v="1422712986"/>
    <n v="1418824986"/>
    <b v="0"/>
    <n v="16"/>
    <b v="1"/>
    <s v="theater/plays"/>
    <n v="1.08"/>
    <n v="33.75"/>
    <x v="1"/>
    <x v="6"/>
    <x v="3537"/>
    <d v="2015-01-31T14:03:06"/>
  </r>
  <r>
    <n v="3323"/>
    <s v="Migrants' Theatre"/>
    <s v="Young adult theatre makers from London are raising money to cover costs for touring with their current production MigrantsÂ´ Rhapsody."/>
    <n v="1000"/>
    <n v="1259"/>
    <x v="0"/>
    <x v="11"/>
    <s v="GBP"/>
    <n v="1474793208"/>
    <n v="1472201208"/>
    <b v="0"/>
    <n v="49"/>
    <b v="1"/>
    <s v="theater/plays"/>
    <n v="1.2589999999999999"/>
    <n v="25.693877551020407"/>
    <x v="1"/>
    <x v="6"/>
    <x v="3538"/>
    <d v="2016-09-25T08:46:4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1"/>
    <s v="GBP"/>
    <n v="1428256277"/>
    <n v="1425235877"/>
    <b v="0"/>
    <n v="15"/>
    <b v="1"/>
    <s v="theater/plays"/>
    <n v="1.125"/>
    <n v="30"/>
    <x v="1"/>
    <x v="6"/>
    <x v="3539"/>
    <d v="2015-04-05T17:51:1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1"/>
    <s v="GBP"/>
    <n v="1462697966"/>
    <n v="1460105966"/>
    <b v="0"/>
    <n v="33"/>
    <b v="1"/>
    <s v="theater/plays"/>
    <n v="1.0125"/>
    <n v="24.545454545454547"/>
    <x v="1"/>
    <x v="6"/>
    <x v="3540"/>
    <d v="2016-05-08T08:59:26"/>
  </r>
  <r>
    <n v="3329"/>
    <s v="Jestia and Raedon"/>
    <s v="Jestia and Raedon is a brand new romantic comedy play going to the Edinburgh Fringe Festival this summer."/>
    <n v="1000"/>
    <n v="1168"/>
    <x v="0"/>
    <x v="11"/>
    <s v="GBP"/>
    <n v="1406502000"/>
    <n v="1405583108"/>
    <b v="0"/>
    <n v="26"/>
    <b v="1"/>
    <s v="theater/plays"/>
    <n v="1.1679999999999999"/>
    <n v="44.92307692307692"/>
    <x v="1"/>
    <x v="6"/>
    <x v="3541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1"/>
    <s v="GBP"/>
    <n v="1427919468"/>
    <n v="1425331068"/>
    <b v="0"/>
    <n v="69"/>
    <b v="1"/>
    <s v="theater/plays"/>
    <n v="1.0626666666666666"/>
    <n v="23.10144927536232"/>
    <x v="1"/>
    <x v="6"/>
    <x v="3542"/>
    <d v="2015-04-01T20:17: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1"/>
    <s v="GBP"/>
    <n v="1407106800"/>
    <n v="1404749446"/>
    <b v="0"/>
    <n v="63"/>
    <b v="1"/>
    <s v="theater/plays"/>
    <n v="1.0032000000000001"/>
    <n v="79.61904761904762"/>
    <x v="1"/>
    <x v="6"/>
    <x v="354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1"/>
    <s v="GBP"/>
    <n v="1459845246"/>
    <n v="1457429646"/>
    <b v="0"/>
    <n v="9"/>
    <b v="1"/>
    <s v="theater/plays"/>
    <n v="1"/>
    <n v="27.777777777777779"/>
    <x v="1"/>
    <x v="6"/>
    <x v="3544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1"/>
    <s v="GBP"/>
    <n v="1412974800"/>
    <n v="1411109167"/>
    <b v="0"/>
    <n v="34"/>
    <b v="1"/>
    <s v="theater/plays"/>
    <n v="1.1020000000000001"/>
    <n v="81.029411764705884"/>
    <x v="1"/>
    <x v="6"/>
    <x v="3545"/>
    <d v="2014-10-10T21:00:00"/>
  </r>
  <r>
    <n v="3341"/>
    <s v="Today I Live"/>
    <s v="A London flat, two stories play simultaneously. Irish mapmaker 1821, Iranian artist present day. Each senses the other. Worlds collide."/>
    <n v="3350"/>
    <n v="3350"/>
    <x v="0"/>
    <x v="11"/>
    <s v="GBP"/>
    <n v="1465750800"/>
    <n v="1463771421"/>
    <b v="0"/>
    <n v="28"/>
    <b v="1"/>
    <s v="theater/plays"/>
    <n v="1"/>
    <n v="119.64285714285714"/>
    <x v="1"/>
    <x v="6"/>
    <x v="3546"/>
    <d v="2016-06-12T17:00:00"/>
  </r>
  <r>
    <n v="3343"/>
    <s v="The Girl Who Touched the Stars"/>
    <s v="Two sisters make a set of paper dolls which take them on a journey across lands, creating memories along the way."/>
    <n v="700"/>
    <n v="1200"/>
    <x v="0"/>
    <x v="11"/>
    <s v="GBP"/>
    <n v="1460553480"/>
    <n v="1458770384"/>
    <b v="0"/>
    <n v="23"/>
    <b v="1"/>
    <s v="theater/plays"/>
    <n v="1.7142857142857142"/>
    <n v="52.173913043478258"/>
    <x v="1"/>
    <x v="6"/>
    <x v="3547"/>
    <d v="2016-04-13T13:18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1"/>
    <s v="GBP"/>
    <n v="1462741200"/>
    <n v="1461503654"/>
    <b v="0"/>
    <n v="22"/>
    <b v="1"/>
    <s v="theater/plays"/>
    <n v="1.1944999999999999"/>
    <n v="108.59090909090909"/>
    <x v="1"/>
    <x v="6"/>
    <x v="3548"/>
    <d v="2016-05-08T2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1"/>
    <s v="GBP"/>
    <n v="1406113200"/>
    <n v="1402910965"/>
    <b v="0"/>
    <n v="54"/>
    <b v="1"/>
    <s v="theater/plays"/>
    <n v="1.0109999999999999"/>
    <n v="93.611111111111114"/>
    <x v="1"/>
    <x v="6"/>
    <x v="3549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1"/>
    <s v="GBP"/>
    <n v="1467414000"/>
    <n v="1462492178"/>
    <b v="0"/>
    <n v="70"/>
    <b v="1"/>
    <s v="theater/plays"/>
    <n v="1.0751999999999999"/>
    <n v="76.8"/>
    <x v="1"/>
    <x v="6"/>
    <x v="3550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1"/>
    <s v="GBP"/>
    <n v="1462230000"/>
    <n v="1461061350"/>
    <b v="0"/>
    <n v="44"/>
    <b v="1"/>
    <s v="theater/plays"/>
    <n v="3.15"/>
    <n v="35.795454545454547"/>
    <x v="1"/>
    <x v="6"/>
    <x v="3551"/>
    <d v="2016-05-02T23:00:00"/>
  </r>
  <r>
    <n v="3355"/>
    <s v="Jelly Beans at Theatre503"/>
    <s v="Help get Jelly Beans to the Theatre503 stage. An important piece of new writing by Dan Pick, produced by Kuleshov Theatre"/>
    <n v="1750"/>
    <n v="2210"/>
    <x v="0"/>
    <x v="11"/>
    <s v="GBP"/>
    <n v="1462879020"/>
    <n v="1461941527"/>
    <b v="0"/>
    <n v="15"/>
    <b v="1"/>
    <s v="theater/plays"/>
    <n v="1.2628571428571429"/>
    <n v="147.33333333333334"/>
    <x v="1"/>
    <x v="6"/>
    <x v="355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1"/>
    <s v="GBP"/>
    <n v="1468611272"/>
    <n v="1466019272"/>
    <b v="0"/>
    <n v="27"/>
    <b v="1"/>
    <s v="theater/plays"/>
    <n v="1.014"/>
    <n v="56.333333333333336"/>
    <x v="1"/>
    <x v="6"/>
    <x v="3553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1"/>
    <s v="GBP"/>
    <n v="1406887310"/>
    <n v="1404295310"/>
    <b v="0"/>
    <n v="21"/>
    <b v="1"/>
    <s v="theater/plays"/>
    <n v="1.01"/>
    <n v="96.19047619047619"/>
    <x v="1"/>
    <x v="6"/>
    <x v="3554"/>
    <d v="2014-08-01T10:01:50"/>
  </r>
  <r>
    <n v="3364"/>
    <s v="Cancel The Sunshine"/>
    <s v="Cancel The SunshineÂ is a new play that explores living with a mental health condition in an honest, witty and articulate way."/>
    <n v="3000"/>
    <n v="3178"/>
    <x v="0"/>
    <x v="11"/>
    <s v="GBP"/>
    <n v="1458075600"/>
    <n v="1456183649"/>
    <b v="0"/>
    <n v="72"/>
    <b v="1"/>
    <s v="theater/plays"/>
    <n v="1.0593333333333332"/>
    <n v="44.138888888888886"/>
    <x v="1"/>
    <x v="6"/>
    <x v="3555"/>
    <d v="2016-03-15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1"/>
    <s v="GBP"/>
    <n v="1438467894"/>
    <n v="1436307894"/>
    <b v="0"/>
    <n v="30"/>
    <b v="1"/>
    <s v="theater/plays"/>
    <n v="1.1866666666666668"/>
    <n v="29.666666666666668"/>
    <x v="1"/>
    <x v="6"/>
    <x v="3556"/>
    <d v="2015-08-01T22:24: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1"/>
    <s v="GBP"/>
    <n v="1437235200"/>
    <n v="1435177840"/>
    <b v="0"/>
    <n v="30"/>
    <b v="1"/>
    <s v="theater/plays"/>
    <n v="1.0024999999999999"/>
    <n v="66.833333333333329"/>
    <x v="1"/>
    <x v="6"/>
    <x v="355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1"/>
    <s v="GBP"/>
    <n v="1400423973"/>
    <n v="1399387173"/>
    <b v="0"/>
    <n v="17"/>
    <b v="1"/>
    <s v="theater/plays"/>
    <n v="1"/>
    <n v="176.47058823529412"/>
    <x v="1"/>
    <x v="6"/>
    <x v="3558"/>
    <d v="2014-05-18T14:39:33"/>
  </r>
  <r>
    <n v="3377"/>
    <s v="To Kill a Machine"/>
    <s v="An empowering play about war time code breaker Alan Turing which tells the real story of a hero vilified for his sexuality and suicide."/>
    <n v="8000"/>
    <n v="8084"/>
    <x v="0"/>
    <x v="11"/>
    <s v="GBP"/>
    <n v="1426870560"/>
    <n v="1424280899"/>
    <b v="0"/>
    <n v="77"/>
    <b v="1"/>
    <s v="theater/plays"/>
    <n v="1.0105"/>
    <n v="104.98701298701299"/>
    <x v="1"/>
    <x v="6"/>
    <x v="35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1"/>
    <s v="GBP"/>
    <n v="1409490480"/>
    <n v="1407400306"/>
    <b v="0"/>
    <n v="21"/>
    <b v="1"/>
    <s v="theater/plays"/>
    <n v="1.0763636363636364"/>
    <n v="28.19047619047619"/>
    <x v="1"/>
    <x v="6"/>
    <x v="356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1"/>
    <s v="GBP"/>
    <n v="1440630000"/>
    <n v="1439122800"/>
    <b v="0"/>
    <n v="38"/>
    <b v="1"/>
    <s v="theater/plays"/>
    <n v="1.0365"/>
    <n v="54.55263157894737"/>
    <x v="1"/>
    <x v="6"/>
    <x v="3561"/>
    <d v="2015-08-26T2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1"/>
    <s v="GBP"/>
    <n v="1470092340"/>
    <n v="1467973256"/>
    <b v="0"/>
    <n v="46"/>
    <b v="1"/>
    <s v="theater/plays"/>
    <n v="1.0074285714285713"/>
    <n v="76.652173913043484"/>
    <x v="1"/>
    <x v="6"/>
    <x v="3562"/>
    <d v="2016-08-01T22:59:00"/>
  </r>
  <r>
    <n v="3388"/>
    <s v="ICONS"/>
    <s v="ICONS is a unique new play about the Amazon warrior women from Greek myth and re-imagines them from a contemporary female perspective."/>
    <n v="1500"/>
    <n v="1557"/>
    <x v="0"/>
    <x v="11"/>
    <s v="GBP"/>
    <n v="1434625441"/>
    <n v="1432033441"/>
    <b v="0"/>
    <n v="45"/>
    <b v="1"/>
    <s v="theater/plays"/>
    <n v="1.038"/>
    <n v="34.6"/>
    <x v="1"/>
    <x v="6"/>
    <x v="3563"/>
    <d v="2015-06-18T11:04:01"/>
  </r>
  <r>
    <n v="3392"/>
    <s v="1 in 3"/>
    <s v="Life is more than the days you have left. 1 in 3 tells of two normal people &amp; their confrontation with mortality and the dice of fate."/>
    <n v="500"/>
    <n v="500"/>
    <x v="0"/>
    <x v="11"/>
    <s v="GBP"/>
    <n v="1462565855"/>
    <n v="1458245855"/>
    <b v="0"/>
    <n v="12"/>
    <b v="1"/>
    <s v="theater/plays"/>
    <n v="1"/>
    <n v="41.666666666666664"/>
    <x v="1"/>
    <x v="6"/>
    <x v="3564"/>
    <d v="2016-05-06T20:17:35"/>
  </r>
  <r>
    <n v="3394"/>
    <s v="Buffer: Edinburgh Fringe 2014"/>
    <s v="Ambitious, Edinburgh-based company, Thrive Theatre, are bringing their brand new comedy BUFFER to the 2014 Edinburgh Fringe!"/>
    <n v="550"/>
    <n v="783"/>
    <x v="0"/>
    <x v="11"/>
    <s v="GBP"/>
    <n v="1406470645"/>
    <n v="1403878645"/>
    <b v="0"/>
    <n v="27"/>
    <b v="1"/>
    <s v="theater/plays"/>
    <n v="1.4236363636363636"/>
    <n v="29"/>
    <x v="1"/>
    <x v="6"/>
    <x v="3565"/>
    <d v="2014-07-27T14:17:25"/>
  </r>
  <r>
    <n v="3395"/>
    <s v="MIRAMAR"/>
    <s v="Miramar is a a darkly funny play exploring what it is we call â€˜homeâ€™."/>
    <n v="500"/>
    <n v="920"/>
    <x v="0"/>
    <x v="11"/>
    <s v="GBP"/>
    <n v="1433009400"/>
    <n v="1431795944"/>
    <b v="0"/>
    <n v="38"/>
    <b v="1"/>
    <s v="theater/plays"/>
    <n v="1.84"/>
    <n v="24.210526315789473"/>
    <x v="1"/>
    <x v="6"/>
    <x v="3566"/>
    <d v="2015-05-30T18:10:00"/>
  </r>
  <r>
    <n v="3397"/>
    <s v="Waiting for Godot - Blue Sky Theatre &amp; Arts"/>
    <s v="Help a group of recovering alcoholics bring Samuel Beckett's classic to a seaside town!"/>
    <n v="250"/>
    <n v="280"/>
    <x v="0"/>
    <x v="11"/>
    <s v="GBP"/>
    <n v="1455832800"/>
    <n v="1452338929"/>
    <b v="0"/>
    <n v="24"/>
    <b v="1"/>
    <s v="theater/plays"/>
    <n v="1.1200000000000001"/>
    <n v="11.666666666666666"/>
    <x v="1"/>
    <x v="6"/>
    <x v="3567"/>
    <d v="2016-02-18T22:00:00"/>
  </r>
  <r>
    <n v="3399"/>
    <s v="Spinning Wheel Youth Takeover"/>
    <s v="13 young people have taken over Spinning Wheel Theatre to choose, produce and create their own show from scratch."/>
    <n v="1200"/>
    <n v="1245"/>
    <x v="0"/>
    <x v="11"/>
    <s v="GBP"/>
    <n v="1424556325"/>
    <n v="1421964325"/>
    <b v="0"/>
    <n v="46"/>
    <b v="1"/>
    <s v="theater/plays"/>
    <n v="1.0375000000000001"/>
    <n v="27.065217391304348"/>
    <x v="1"/>
    <x v="6"/>
    <x v="3568"/>
    <d v="2015-02-21T22:05: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1"/>
    <s v="GBP"/>
    <n v="1438968146"/>
    <n v="1436376146"/>
    <b v="0"/>
    <n v="66"/>
    <b v="1"/>
    <s v="theater/plays"/>
    <n v="1.0186206896551724"/>
    <n v="44.757575757575758"/>
    <x v="1"/>
    <x v="6"/>
    <x v="3569"/>
    <d v="2015-08-07T17:22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1"/>
    <s v="GBP"/>
    <n v="1435230324"/>
    <n v="1432638324"/>
    <b v="0"/>
    <n v="17"/>
    <b v="1"/>
    <s v="theater/plays"/>
    <n v="1"/>
    <n v="117.64705882352941"/>
    <x v="1"/>
    <x v="6"/>
    <x v="3570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1"/>
    <s v="GBP"/>
    <n v="1456876740"/>
    <n v="1455063886"/>
    <b v="0"/>
    <n v="17"/>
    <b v="1"/>
    <s v="theater/plays"/>
    <n v="1.3757142857142857"/>
    <n v="28.323529411764707"/>
    <x v="1"/>
    <x v="6"/>
    <x v="3571"/>
    <d v="2016-03-01T2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1"/>
    <s v="GBP"/>
    <n v="1404641289"/>
    <n v="1402049289"/>
    <b v="0"/>
    <n v="67"/>
    <b v="1"/>
    <s v="theater/plays"/>
    <n v="1.071"/>
    <n v="31.970149253731343"/>
    <x v="1"/>
    <x v="6"/>
    <x v="3572"/>
    <d v="2014-07-06T10:08:09"/>
  </r>
  <r>
    <n v="3409"/>
    <s v="Who Said Theatre Presents: The Calm"/>
    <s v="Exciting and visceral new-writing that challenges the way we view the fine line between war and terror..."/>
    <n v="500"/>
    <n v="618"/>
    <x v="0"/>
    <x v="11"/>
    <s v="GBP"/>
    <n v="1469998680"/>
    <n v="1466710358"/>
    <b v="0"/>
    <n v="21"/>
    <b v="1"/>
    <s v="theater/plays"/>
    <n v="1.236"/>
    <n v="29.428571428571427"/>
    <x v="1"/>
    <x v="6"/>
    <x v="3573"/>
    <d v="2016-07-31T20:58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1"/>
    <s v="GBP"/>
    <n v="1411858862"/>
    <n v="1409266862"/>
    <b v="0"/>
    <n v="26"/>
    <b v="1"/>
    <s v="theater/plays"/>
    <n v="1"/>
    <n v="115.38461538461539"/>
    <x v="1"/>
    <x v="6"/>
    <x v="3574"/>
    <d v="2014-09-27T23:01: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1"/>
    <s v="GBP"/>
    <n v="1429813800"/>
    <n v="1427363645"/>
    <b v="0"/>
    <n v="30"/>
    <b v="1"/>
    <s v="theater/plays"/>
    <n v="1.196"/>
    <n v="159.46666666666667"/>
    <x v="1"/>
    <x v="6"/>
    <x v="3575"/>
    <d v="2015-04-23T18:30:00"/>
  </r>
  <r>
    <n v="3420"/>
    <s v="Rounds. Set design campaign."/>
    <s v="A powerful and urgent tale of the first line of defence for the NHS. Based on true stories from junior doctors."/>
    <n v="700"/>
    <n v="966"/>
    <x v="0"/>
    <x v="11"/>
    <s v="GBP"/>
    <n v="1455408000"/>
    <n v="1454638202"/>
    <b v="0"/>
    <n v="34"/>
    <b v="1"/>
    <s v="theater/plays"/>
    <n v="1.38"/>
    <n v="28.411764705882351"/>
    <x v="1"/>
    <x v="6"/>
    <x v="3576"/>
    <d v="2016-02-1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1"/>
    <s v="GBP"/>
    <n v="1450051200"/>
    <n v="1447594176"/>
    <b v="0"/>
    <n v="46"/>
    <b v="1"/>
    <s v="theater/plays"/>
    <n v="1.091"/>
    <n v="71.152173913043484"/>
    <x v="1"/>
    <x v="6"/>
    <x v="3577"/>
    <d v="2015-12-14T00:00:00"/>
  </r>
  <r>
    <n v="3427"/>
    <s v="We Were Kings"/>
    <s v="A new play developed in collaboration with graduating theatre makers, premiering at the Edinburgh Fringe Festival 2014."/>
    <n v="1500"/>
    <n v="1500"/>
    <x v="0"/>
    <x v="11"/>
    <s v="GBP"/>
    <n v="1404314952"/>
    <n v="1401722952"/>
    <b v="0"/>
    <n v="29"/>
    <b v="1"/>
    <s v="theater/plays"/>
    <n v="1"/>
    <n v="51.724137931034484"/>
    <x v="1"/>
    <x v="6"/>
    <x v="357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1"/>
    <s v="GBP"/>
    <n v="1425142800"/>
    <n v="1422983847"/>
    <b v="0"/>
    <n v="51"/>
    <b v="1"/>
    <s v="theater/plays"/>
    <n v="1.0275000000000001"/>
    <n v="40.294117647058826"/>
    <x v="1"/>
    <x v="6"/>
    <x v="357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1"/>
    <s v="GBP"/>
    <n v="1478046661"/>
    <n v="1476837061"/>
    <b v="0"/>
    <n v="12"/>
    <b v="1"/>
    <s v="theater/plays"/>
    <n v="1.3"/>
    <n v="16.25"/>
    <x v="1"/>
    <x v="6"/>
    <x v="358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1"/>
    <s v="GBP"/>
    <n v="1406760101"/>
    <n v="1404168101"/>
    <b v="0"/>
    <n v="72"/>
    <b v="1"/>
    <s v="theater/plays"/>
    <n v="1.0854949999999999"/>
    <n v="30.152638888888887"/>
    <x v="1"/>
    <x v="6"/>
    <x v="3581"/>
    <d v="2014-07-30T22:41:41"/>
  </r>
  <r>
    <n v="3438"/>
    <s v="KLIPPIES"/>
    <s v="Klippies is the debut play from Johannesburg-born writer Jessica SiÃ¢n, premiering at the Southwark Playhouse, London in May 2015."/>
    <n v="2500"/>
    <n v="2605"/>
    <x v="0"/>
    <x v="11"/>
    <s v="GBP"/>
    <n v="1430600400"/>
    <n v="1428358567"/>
    <b v="0"/>
    <n v="14"/>
    <b v="1"/>
    <s v="theater/plays"/>
    <n v="1.042"/>
    <n v="186.07142857142858"/>
    <x v="1"/>
    <x v="6"/>
    <x v="3582"/>
    <d v="2015-05-02T2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1"/>
    <s v="GBP"/>
    <n v="1445604236"/>
    <n v="1443185036"/>
    <b v="0"/>
    <n v="31"/>
    <b v="1"/>
    <s v="theater/plays"/>
    <n v="1"/>
    <n v="64.516129032258064"/>
    <x v="1"/>
    <x v="6"/>
    <x v="3583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1"/>
    <s v="GBP"/>
    <n v="1423138800"/>
    <n v="1421092725"/>
    <b v="0"/>
    <n v="25"/>
    <b v="1"/>
    <s v="theater/plays"/>
    <n v="1.0820000000000001"/>
    <n v="43.28"/>
    <x v="1"/>
    <x v="6"/>
    <x v="3584"/>
    <d v="2015-02-05T12:20:00"/>
  </r>
  <r>
    <n v="3450"/>
    <s v="The Beautiful House"/>
    <s v="The Beautiful House' is a story of modern mummification and the present day post-humanist crisis in our relationship with death."/>
    <n v="500"/>
    <n v="760"/>
    <x v="0"/>
    <x v="11"/>
    <s v="GBP"/>
    <n v="1427990071"/>
    <n v="1422809671"/>
    <b v="0"/>
    <n v="39"/>
    <b v="1"/>
    <s v="theater/plays"/>
    <n v="1.52"/>
    <n v="19.487179487179485"/>
    <x v="1"/>
    <x v="6"/>
    <x v="3585"/>
    <d v="2015-04-02T15:54:31"/>
  </r>
  <r>
    <n v="3453"/>
    <s v="'Patagonia' - by Robert George"/>
    <s v="A full length comedy, Patagonia follows Grason and Jerry on their journey through a magical, South-American rainforest."/>
    <n v="300"/>
    <n v="385"/>
    <x v="0"/>
    <x v="11"/>
    <s v="GBP"/>
    <n v="1471130956"/>
    <n v="1465946956"/>
    <b v="0"/>
    <n v="14"/>
    <b v="1"/>
    <s v="theater/plays"/>
    <n v="1.2833333333333334"/>
    <n v="27.5"/>
    <x v="1"/>
    <x v="6"/>
    <x v="358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1"/>
    <s v="GBP"/>
    <n v="1406825159"/>
    <n v="1404233159"/>
    <b v="0"/>
    <n v="21"/>
    <b v="1"/>
    <s v="theater/plays"/>
    <n v="1.0071428571428571"/>
    <n v="33.571428571428569"/>
    <x v="1"/>
    <x v="6"/>
    <x v="3587"/>
    <d v="2014-07-31T16:45:5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1"/>
    <s v="GBP"/>
    <n v="1463743860"/>
    <n v="1461151860"/>
    <b v="0"/>
    <n v="36"/>
    <b v="1"/>
    <s v="theater/plays"/>
    <n v="1.262"/>
    <n v="17.527777777777779"/>
    <x v="1"/>
    <x v="6"/>
    <x v="3588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1"/>
    <s v="GBP"/>
    <n v="1408106352"/>
    <n v="1406896752"/>
    <b v="0"/>
    <n v="19"/>
    <b v="1"/>
    <s v="theater/plays"/>
    <n v="1.9"/>
    <n v="50"/>
    <x v="1"/>
    <x v="6"/>
    <x v="3589"/>
    <d v="2014-08-15T12:39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1"/>
    <s v="GBP"/>
    <n v="1439136000"/>
    <n v="1436972472"/>
    <b v="0"/>
    <n v="36"/>
    <b v="1"/>
    <s v="theater/plays"/>
    <n v="1.03"/>
    <n v="57.222222222222221"/>
    <x v="1"/>
    <x v="6"/>
    <x v="3590"/>
    <d v="2015-08-09T16:00:00"/>
  </r>
  <r>
    <n v="3471"/>
    <s v="Different is Dangerous"/>
    <s v="Fast paced, two hander which uses headphone verbatim technique to give an insight into the everyday lives of Leeds city locals."/>
    <n v="500"/>
    <n v="1073"/>
    <x v="0"/>
    <x v="11"/>
    <s v="GBP"/>
    <n v="1409515200"/>
    <n v="1405971690"/>
    <b v="0"/>
    <n v="30"/>
    <b v="1"/>
    <s v="theater/plays"/>
    <n v="2.1459999999999999"/>
    <n v="35.766666666666666"/>
    <x v="1"/>
    <x v="6"/>
    <x v="3591"/>
    <d v="2014-08-31T20:00:00"/>
  </r>
  <r>
    <n v="3474"/>
    <s v="Be Prepared"/>
    <s v="Help us get actor-writer Ian Bonar's debut play - a hilarious, heartbreaking story of grief and loss - to the 2016 Edinburgh Fringe."/>
    <n v="2000"/>
    <n v="2020"/>
    <x v="0"/>
    <x v="11"/>
    <s v="GBP"/>
    <n v="1469016131"/>
    <n v="1466424131"/>
    <b v="0"/>
    <n v="39"/>
    <b v="1"/>
    <s v="theater/plays"/>
    <n v="1.01"/>
    <n v="51.794871794871796"/>
    <x v="1"/>
    <x v="6"/>
    <x v="3592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1"/>
    <s v="GBP"/>
    <n v="1414972800"/>
    <n v="1412629704"/>
    <b v="0"/>
    <n v="17"/>
    <b v="1"/>
    <s v="theater/plays"/>
    <n v="1.1333333333333333"/>
    <n v="20"/>
    <x v="1"/>
    <x v="6"/>
    <x v="3593"/>
    <d v="2014-11-03T00:00:00"/>
  </r>
  <r>
    <n v="3479"/>
    <s v="Civil Rogues"/>
    <s v="A new comedy about what happened to a band of foolhardy actors when the Puritans closed the theatres in the 1640s."/>
    <n v="1500"/>
    <n v="1918"/>
    <x v="0"/>
    <x v="11"/>
    <s v="GBP"/>
    <n v="1403382680"/>
    <n v="1400790680"/>
    <b v="0"/>
    <n v="56"/>
    <b v="1"/>
    <s v="theater/plays"/>
    <n v="1.2786666666666666"/>
    <n v="34.25"/>
    <x v="1"/>
    <x v="6"/>
    <x v="3594"/>
    <d v="2014-06-21T20:31:20"/>
  </r>
  <r>
    <n v="3482"/>
    <s v="Old Trunk - Edinburgh 2014"/>
    <s v="Critically-acclaimed new-writing company Old Trunk make their Edinburgh debut alternating their two darkly comic plays."/>
    <n v="3000"/>
    <n v="4150"/>
    <x v="0"/>
    <x v="11"/>
    <s v="GBP"/>
    <n v="1404671466"/>
    <n v="1402079466"/>
    <b v="0"/>
    <n v="80"/>
    <b v="1"/>
    <s v="theater/plays"/>
    <n v="1.3833333333333333"/>
    <n v="51.875"/>
    <x v="1"/>
    <x v="6"/>
    <x v="3595"/>
    <d v="2014-07-06T18:31:06"/>
  </r>
  <r>
    <n v="3487"/>
    <s v="Jericho Creek"/>
    <s v="Jericho Creek is an original production by Fledgling Theatre Company which will be performed at The Cockpit Theatre in July 2015"/>
    <n v="2000"/>
    <n v="2555"/>
    <x v="0"/>
    <x v="11"/>
    <s v="GBP"/>
    <n v="1435185252"/>
    <n v="1432593252"/>
    <b v="0"/>
    <n v="66"/>
    <b v="1"/>
    <s v="theater/plays"/>
    <n v="1.2775000000000001"/>
    <n v="38.712121212121211"/>
    <x v="1"/>
    <x v="6"/>
    <x v="3596"/>
    <d v="2015-06-24T22:34: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1"/>
    <s v="GBP"/>
    <n v="1400965200"/>
    <n v="1398352531"/>
    <b v="0"/>
    <n v="72"/>
    <b v="1"/>
    <s v="theater/plays"/>
    <n v="1.127"/>
    <n v="78.263888888888886"/>
    <x v="1"/>
    <x v="6"/>
    <x v="3597"/>
    <d v="2014-05-24T21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1"/>
    <s v="GBP"/>
    <n v="1441995595"/>
    <n v="1439835595"/>
    <b v="0"/>
    <n v="42"/>
    <b v="1"/>
    <s v="theater/plays"/>
    <n v="1.0066666666666666"/>
    <n v="35.952380952380949"/>
    <x v="1"/>
    <x v="6"/>
    <x v="3598"/>
    <d v="2015-09-11T18:19:55"/>
  </r>
  <r>
    <n v="3503"/>
    <s v="Tarantella"/>
    <s v="A group of Sicilian immigrants in New York struggle to deal with conflict from both within the family and from without."/>
    <n v="2500"/>
    <n v="2689"/>
    <x v="0"/>
    <x v="11"/>
    <s v="GBP"/>
    <n v="1469359728"/>
    <n v="1466767728"/>
    <b v="0"/>
    <n v="38"/>
    <b v="1"/>
    <s v="theater/plays"/>
    <n v="1.0755999999999999"/>
    <n v="70.763157894736835"/>
    <x v="1"/>
    <x v="6"/>
    <x v="3599"/>
    <d v="2016-07-24T11:28:48"/>
  </r>
  <r>
    <n v="3508"/>
    <s v="Roll The Dice Theatre Company"/>
    <s v="Roll The Dice Theatre Company revolves around taking risks in the game of life vicariously through beloved childhood games."/>
    <n v="100"/>
    <n v="180"/>
    <x v="0"/>
    <x v="11"/>
    <s v="GBP"/>
    <n v="1462914000"/>
    <n v="1460914253"/>
    <b v="0"/>
    <n v="15"/>
    <b v="1"/>
    <s v="theater/plays"/>
    <n v="1.8"/>
    <n v="12"/>
    <x v="1"/>
    <x v="6"/>
    <x v="3600"/>
    <d v="2016-05-10T21:00:00"/>
  </r>
  <r>
    <n v="3511"/>
    <s v="Silent Planet"/>
    <s v="The world premiere of the first full-length play by Eve Leigh, at the intimate Finborough Theatre in London."/>
    <n v="1500"/>
    <n v="1518"/>
    <x v="0"/>
    <x v="11"/>
    <s v="GBP"/>
    <n v="1415385000"/>
    <n v="1413406695"/>
    <b v="0"/>
    <n v="19"/>
    <b v="1"/>
    <s v="theater/plays"/>
    <n v="1.012"/>
    <n v="79.89473684210526"/>
    <x v="1"/>
    <x v="6"/>
    <x v="360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1"/>
    <s v="GBP"/>
    <n v="1429789992"/>
    <n v="1424609592"/>
    <b v="0"/>
    <n v="17"/>
    <b v="1"/>
    <s v="theater/plays"/>
    <n v="1"/>
    <n v="58.823529411764703"/>
    <x v="1"/>
    <x v="6"/>
    <x v="3602"/>
    <d v="2015-04-23T11:53:12"/>
  </r>
  <r>
    <n v="3517"/>
    <s v="A Bright Room Called Day by Tony Kushner"/>
    <s v="Support an outstanding cast of actors to take on a professional production of a masterpiece of modern theatre"/>
    <n v="4000"/>
    <n v="4000"/>
    <x v="0"/>
    <x v="11"/>
    <s v="GBP"/>
    <n v="1404471600"/>
    <n v="1401910634"/>
    <b v="0"/>
    <n v="13"/>
    <b v="1"/>
    <s v="theater/plays"/>
    <n v="1"/>
    <n v="307.69230769230768"/>
    <x v="1"/>
    <x v="6"/>
    <x v="3603"/>
    <d v="2014-07-04T11:00:00"/>
  </r>
  <r>
    <n v="3519"/>
    <s v="Bookstory"/>
    <s v="Bookstory is a tiny puppet musical with some very big ideas that tells the story of the story in the digital age"/>
    <n v="2000"/>
    <n v="2027"/>
    <x v="0"/>
    <x v="11"/>
    <s v="GBP"/>
    <n v="1425478950"/>
    <n v="1422886950"/>
    <b v="0"/>
    <n v="28"/>
    <b v="1"/>
    <s v="theater/plays"/>
    <n v="1.0135000000000001"/>
    <n v="72.392857142857139"/>
    <x v="1"/>
    <x v="6"/>
    <x v="3604"/>
    <d v="2015-03-04T14:22:30"/>
  </r>
  <r>
    <n v="3520"/>
    <s v="Protocols"/>
    <s v="Help us to bring &quot;Protocols&quot; at the 2015 Camden Fringe. The most controversial play of the year."/>
    <n v="2000"/>
    <n v="2015"/>
    <x v="0"/>
    <x v="11"/>
    <s v="GBP"/>
    <n v="1441547220"/>
    <n v="1439322412"/>
    <b v="0"/>
    <n v="21"/>
    <b v="1"/>
    <s v="theater/plays"/>
    <n v="1.0075000000000001"/>
    <n v="95.952380952380949"/>
    <x v="1"/>
    <x v="6"/>
    <x v="3605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1"/>
    <s v="GBP"/>
    <n v="1442311560"/>
    <n v="1439924246"/>
    <b v="0"/>
    <n v="34"/>
    <b v="1"/>
    <s v="theater/plays"/>
    <n v="1"/>
    <n v="41.029411764705884"/>
    <x v="1"/>
    <x v="6"/>
    <x v="360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1"/>
    <s v="GBP"/>
    <n v="1474844400"/>
    <n v="1469871148"/>
    <b v="0"/>
    <n v="80"/>
    <b v="1"/>
    <s v="theater/plays"/>
    <n v="1.1365000000000001"/>
    <n v="56.825000000000003"/>
    <x v="1"/>
    <x v="6"/>
    <x v="3607"/>
    <d v="2016-09-25T23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1"/>
    <s v="GBP"/>
    <n v="1484740918"/>
    <n v="1483012918"/>
    <b v="0"/>
    <n v="37"/>
    <b v="1"/>
    <s v="theater/plays"/>
    <n v="1.0115151515151515"/>
    <n v="45.108108108108105"/>
    <x v="1"/>
    <x v="6"/>
    <x v="3608"/>
    <d v="2017-01-18T12:01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1"/>
    <s v="GBP"/>
    <n v="1460318400"/>
    <n v="1457881057"/>
    <b v="0"/>
    <n v="22"/>
    <b v="1"/>
    <s v="theater/plays"/>
    <n v="1"/>
    <n v="125"/>
    <x v="1"/>
    <x v="6"/>
    <x v="3609"/>
    <d v="2016-04-10T20:00:00"/>
  </r>
  <r>
    <n v="3535"/>
    <s v="Twelve Angry Women"/>
    <s v="On the 60th anniversary of Twelve Angry Men, 12 female writers create 12 short pieces about what makes them angry."/>
    <n v="2000"/>
    <n v="2063"/>
    <x v="0"/>
    <x v="11"/>
    <s v="GBP"/>
    <n v="1443808800"/>
    <n v="1441120910"/>
    <b v="0"/>
    <n v="46"/>
    <b v="1"/>
    <s v="theater/plays"/>
    <n v="1.0315000000000001"/>
    <n v="44.847826086956523"/>
    <x v="1"/>
    <x v="6"/>
    <x v="361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1"/>
    <s v="GBP"/>
    <n v="1450612740"/>
    <n v="1448040425"/>
    <b v="0"/>
    <n v="17"/>
    <b v="1"/>
    <s v="theater/plays"/>
    <n v="1.5333333333333334"/>
    <n v="13.529411764705882"/>
    <x v="1"/>
    <x v="6"/>
    <x v="3611"/>
    <d v="2015-12-20T1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1"/>
    <s v="GBP"/>
    <n v="1471428340"/>
    <n v="1469009140"/>
    <b v="0"/>
    <n v="83"/>
    <b v="1"/>
    <s v="theater/plays"/>
    <n v="1.2845"/>
    <n v="30.951807228915662"/>
    <x v="1"/>
    <x v="6"/>
    <x v="3612"/>
    <d v="2016-08-17T10:05:4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1"/>
    <s v="GBP"/>
    <n v="1466899491"/>
    <n v="1464307491"/>
    <b v="0"/>
    <n v="8"/>
    <b v="1"/>
    <s v="theater/plays"/>
    <n v="1.23"/>
    <n v="46.125"/>
    <x v="1"/>
    <x v="6"/>
    <x v="361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1"/>
    <s v="GBP"/>
    <n v="1441042275"/>
    <n v="1438882275"/>
    <b v="0"/>
    <n v="32"/>
    <b v="1"/>
    <s v="theater/plays"/>
    <n v="1.05"/>
    <n v="39.375"/>
    <x v="1"/>
    <x v="6"/>
    <x v="3614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x v="11"/>
    <s v="GBP"/>
    <n v="1441358873"/>
    <n v="1438939673"/>
    <b v="0"/>
    <n v="42"/>
    <b v="1"/>
    <s v="theater/plays"/>
    <n v="1.02"/>
    <n v="24.285714285714285"/>
    <x v="1"/>
    <x v="6"/>
    <x v="361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1"/>
    <s v="GBP"/>
    <n v="1462224398"/>
    <n v="1459632398"/>
    <b v="0"/>
    <n v="64"/>
    <b v="1"/>
    <s v="theater/plays"/>
    <n v="1.048"/>
    <n v="40.9375"/>
    <x v="1"/>
    <x v="6"/>
    <x v="3616"/>
    <d v="2016-05-02T21:26: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1"/>
    <s v="GBP"/>
    <n v="1403964324"/>
    <n v="1401372324"/>
    <b v="0"/>
    <n v="20"/>
    <b v="1"/>
    <s v="theater/plays"/>
    <n v="1"/>
    <n v="38.65"/>
    <x v="1"/>
    <x v="6"/>
    <x v="3617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x v="11"/>
    <s v="GBP"/>
    <n v="1408289724"/>
    <n v="1403105724"/>
    <b v="0"/>
    <n v="20"/>
    <b v="1"/>
    <s v="theater/plays"/>
    <n v="1.0045454545454546"/>
    <n v="110.5"/>
    <x v="1"/>
    <x v="6"/>
    <x v="3618"/>
    <d v="2014-08-17T15:35:2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1"/>
    <s v="GBP"/>
    <n v="1435352400"/>
    <n v="1431718575"/>
    <b v="0"/>
    <n v="22"/>
    <b v="1"/>
    <s v="theater/plays"/>
    <n v="1.44"/>
    <n v="22.90909090909091"/>
    <x v="1"/>
    <x v="6"/>
    <x v="3619"/>
    <d v="2015-06-26T21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1"/>
    <s v="GBP"/>
    <n v="1457906400"/>
    <n v="1457115427"/>
    <b v="0"/>
    <n v="31"/>
    <b v="1"/>
    <s v="theater/plays"/>
    <n v="1.4888888888888889"/>
    <n v="15.129032258064516"/>
    <x v="1"/>
    <x v="6"/>
    <x v="3620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1"/>
    <s v="GBP"/>
    <n v="1470078000"/>
    <n v="1467648456"/>
    <b v="0"/>
    <n v="25"/>
    <b v="1"/>
    <s v="theater/plays"/>
    <n v="1.0549000000000002"/>
    <n v="21.098000000000003"/>
    <x v="1"/>
    <x v="6"/>
    <x v="3621"/>
    <d v="2016-08-01T19:00:00"/>
  </r>
  <r>
    <n v="3564"/>
    <s v="The Pillowman Aberdeen"/>
    <s v="Multi Award-Winng play THE PILLOWMAN coming to the Arts Centre Theatre, Aberdeen"/>
    <n v="1000"/>
    <n v="1005"/>
    <x v="0"/>
    <x v="11"/>
    <s v="GBP"/>
    <n v="1444060800"/>
    <n v="1440082649"/>
    <b v="0"/>
    <n v="17"/>
    <b v="1"/>
    <s v="theater/plays"/>
    <n v="1.0049999999999999"/>
    <n v="59.117647058823529"/>
    <x v="1"/>
    <x v="6"/>
    <x v="3622"/>
    <d v="2015-10-05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1"/>
    <s v="GBP"/>
    <n v="1422015083"/>
    <n v="1419423083"/>
    <b v="0"/>
    <n v="38"/>
    <b v="1"/>
    <s v="theater/plays"/>
    <n v="1.0475000000000001"/>
    <n v="55.131578947368418"/>
    <x v="1"/>
    <x v="6"/>
    <x v="36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1"/>
    <s v="GBP"/>
    <n v="1433964444"/>
    <n v="1431372444"/>
    <b v="0"/>
    <n v="41"/>
    <b v="1"/>
    <s v="theater/plays"/>
    <n v="1.0880000000000001"/>
    <n v="26.536585365853657"/>
    <x v="1"/>
    <x v="6"/>
    <x v="3624"/>
    <d v="2015-06-10T19:27:24"/>
  </r>
  <r>
    <n v="3571"/>
    <s v="Cans at Theatre503"/>
    <s v="Support Kuleshovâ€™s first full length production; help to build the set and bring a fierce and important new play to life"/>
    <n v="1500"/>
    <n v="1831"/>
    <x v="0"/>
    <x v="11"/>
    <s v="GBP"/>
    <n v="1414701413"/>
    <n v="1412109413"/>
    <b v="0"/>
    <n v="25"/>
    <b v="1"/>
    <s v="theater/plays"/>
    <n v="1.2206666666666666"/>
    <n v="73.239999999999995"/>
    <x v="1"/>
    <x v="6"/>
    <x v="3625"/>
    <d v="2014-10-30T20:36:53"/>
  </r>
  <r>
    <n v="3572"/>
    <s v="Monster"/>
    <s v="A darkly comic one woman show by Abram Rooney as part of The Camden Fringe 2015."/>
    <n v="500"/>
    <n v="500"/>
    <x v="0"/>
    <x v="11"/>
    <s v="GBP"/>
    <n v="1434894082"/>
    <n v="1432302082"/>
    <b v="0"/>
    <n v="9"/>
    <b v="1"/>
    <s v="theater/plays"/>
    <n v="1"/>
    <n v="55.555555555555557"/>
    <x v="1"/>
    <x v="6"/>
    <x v="3626"/>
    <d v="2015-06-21T13:41:22"/>
  </r>
  <r>
    <n v="3573"/>
    <s v="Licensed To Ill"/>
    <s v="London based theatre makers collaborating to create a new show about the history of HipHop."/>
    <n v="3000"/>
    <n v="3084"/>
    <x v="0"/>
    <x v="11"/>
    <s v="GBP"/>
    <n v="1415440846"/>
    <n v="1412845246"/>
    <b v="0"/>
    <n v="78"/>
    <b v="1"/>
    <s v="theater/plays"/>
    <n v="1.028"/>
    <n v="39.53846153846154"/>
    <x v="1"/>
    <x v="6"/>
    <x v="3627"/>
    <d v="2014-11-08T10:00:46"/>
  </r>
  <r>
    <n v="3578"/>
    <s v="Home"/>
    <s v="An unsparing, slightly surreal look at the effects of the private rented sector on two young women. Based on real events."/>
    <n v="1500"/>
    <n v="1500.2"/>
    <x v="0"/>
    <x v="11"/>
    <s v="GBP"/>
    <n v="1462037777"/>
    <n v="1459445777"/>
    <b v="0"/>
    <n v="37"/>
    <b v="1"/>
    <s v="theater/plays"/>
    <n v="1.0001333333333333"/>
    <n v="40.545945945945945"/>
    <x v="1"/>
    <x v="6"/>
    <x v="362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1"/>
    <s v="GBP"/>
    <n v="1459444656"/>
    <n v="1456856256"/>
    <b v="0"/>
    <n v="14"/>
    <b v="1"/>
    <s v="theater/plays"/>
    <n v="1"/>
    <n v="35.714285714285715"/>
    <x v="1"/>
    <x v="6"/>
    <x v="362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1"/>
    <s v="GBP"/>
    <n v="1406719110"/>
    <n v="1405509510"/>
    <b v="0"/>
    <n v="45"/>
    <b v="1"/>
    <s v="theater/plays"/>
    <n v="1"/>
    <n v="33.333333333333336"/>
    <x v="1"/>
    <x v="6"/>
    <x v="3630"/>
    <d v="2014-07-30T11:18: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1"/>
    <s v="GBP"/>
    <n v="1436772944"/>
    <n v="1434180944"/>
    <b v="0"/>
    <n v="112"/>
    <b v="1"/>
    <s v="theater/plays"/>
    <n v="1.155"/>
    <n v="30.9375"/>
    <x v="1"/>
    <x v="6"/>
    <x v="3631"/>
    <d v="2015-07-13T07:35:44"/>
  </r>
  <r>
    <n v="3587"/>
    <s v="Blue Stockings @ The Cockpit Theatre"/>
    <s v="The GSA BA (Hons) Acting class of 2016 are taking a transfer of their GSA Production to The Cockpit Theatre in London"/>
    <n v="500"/>
    <n v="633"/>
    <x v="0"/>
    <x v="11"/>
    <s v="GBP"/>
    <n v="1467054000"/>
    <n v="1463144254"/>
    <b v="0"/>
    <n v="28"/>
    <b v="1"/>
    <s v="theater/plays"/>
    <n v="1.266"/>
    <n v="22.607142857142858"/>
    <x v="1"/>
    <x v="6"/>
    <x v="363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1"/>
    <s v="GBP"/>
    <n v="1430348400"/>
    <n v="1428436410"/>
    <b v="0"/>
    <n v="11"/>
    <b v="1"/>
    <s v="theater/plays"/>
    <n v="1.0049999999999999"/>
    <n v="18.272727272727273"/>
    <x v="1"/>
    <x v="6"/>
    <x v="3633"/>
    <d v="2015-04-29T23:00:00"/>
  </r>
  <r>
    <n v="3590"/>
    <s v="The Glasshouse"/>
    <s v="Two men on trial for desertion, confined within a Glasshouse. How long can friendship last? How much can a man stand before he breaks?"/>
    <n v="5000"/>
    <n v="5003"/>
    <x v="0"/>
    <x v="11"/>
    <s v="GBP"/>
    <n v="1413792034"/>
    <n v="1411200034"/>
    <b v="0"/>
    <n v="73"/>
    <b v="1"/>
    <s v="theater/plays"/>
    <n v="1.0005999999999999"/>
    <n v="68.534246575342465"/>
    <x v="1"/>
    <x v="6"/>
    <x v="3634"/>
    <d v="2014-10-20T08:00: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1"/>
    <s v="GBP"/>
    <n v="1421452682"/>
    <n v="1418860682"/>
    <b v="0"/>
    <n v="53"/>
    <b v="1"/>
    <s v="theater/plays"/>
    <n v="1.0435000000000001"/>
    <n v="39.377358490566039"/>
    <x v="1"/>
    <x v="6"/>
    <x v="3635"/>
    <d v="2015-01-16T23:58: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1"/>
    <s v="GBP"/>
    <n v="1455390126"/>
    <n v="1452798126"/>
    <b v="0"/>
    <n v="15"/>
    <b v="1"/>
    <s v="theater/plays"/>
    <n v="1.84"/>
    <n v="30.666666666666668"/>
    <x v="1"/>
    <x v="6"/>
    <x v="363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1"/>
    <s v="GBP"/>
    <n v="1471185057"/>
    <n v="1468593057"/>
    <b v="0"/>
    <n v="64"/>
    <b v="1"/>
    <s v="theater/plays"/>
    <n v="1.3026666666666666"/>
    <n v="61.0625"/>
    <x v="1"/>
    <x v="6"/>
    <x v="3637"/>
    <d v="2016-08-14T14:30:57"/>
  </r>
  <r>
    <n v="3607"/>
    <s v="E15 at The Pleasance and CPT"/>
    <s v="'E15' is a verbatim project that looks at the story of the Focus E15 Campaign"/>
    <n v="550"/>
    <n v="580"/>
    <x v="0"/>
    <x v="11"/>
    <s v="GBP"/>
    <n v="1450137600"/>
    <n v="1448924882"/>
    <b v="0"/>
    <n v="20"/>
    <b v="1"/>
    <s v="theater/plays"/>
    <n v="1.0545454545454545"/>
    <n v="29"/>
    <x v="1"/>
    <x v="6"/>
    <x v="3638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1"/>
    <s v="GBP"/>
    <n v="1466172000"/>
    <n v="1463418090"/>
    <b v="0"/>
    <n v="27"/>
    <b v="1"/>
    <s v="theater/plays"/>
    <n v="1"/>
    <n v="29.62962962962963"/>
    <x v="1"/>
    <x v="6"/>
    <x v="363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1"/>
    <s v="GBP"/>
    <n v="1459378085"/>
    <n v="1456789685"/>
    <b v="0"/>
    <n v="21"/>
    <b v="1"/>
    <s v="theater/plays"/>
    <n v="1.5331632653061225"/>
    <n v="143.0952380952381"/>
    <x v="1"/>
    <x v="6"/>
    <x v="364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1"/>
    <s v="GBP"/>
    <n v="1439806936"/>
    <n v="1437214936"/>
    <b v="0"/>
    <n v="31"/>
    <b v="1"/>
    <s v="theater/plays"/>
    <n v="1.623"/>
    <n v="52.354838709677416"/>
    <x v="1"/>
    <x v="6"/>
    <x v="364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1"/>
    <s v="GBP"/>
    <n v="1428483201"/>
    <n v="1425891201"/>
    <b v="0"/>
    <n v="51"/>
    <b v="1"/>
    <s v="theater/plays"/>
    <n v="1.36"/>
    <n v="66.666666666666671"/>
    <x v="1"/>
    <x v="6"/>
    <x v="3642"/>
    <d v="2015-04-08T08:53: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1"/>
    <s v="GBP"/>
    <n v="1449756896"/>
    <n v="1447164896"/>
    <b v="0"/>
    <n v="72"/>
    <b v="1"/>
    <s v="theater/plays"/>
    <n v="1.0680000000000001"/>
    <n v="37.083333333333336"/>
    <x v="1"/>
    <x v="6"/>
    <x v="3643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1"/>
    <s v="GBP"/>
    <n v="1426801664"/>
    <n v="1424213264"/>
    <b v="0"/>
    <n v="45"/>
    <b v="1"/>
    <s v="theater/plays"/>
    <n v="1.248"/>
    <n v="69.333333333333329"/>
    <x v="1"/>
    <x v="6"/>
    <x v="36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1"/>
    <s v="GBP"/>
    <n v="1488240000"/>
    <n v="1486996729"/>
    <b v="0"/>
    <n v="51"/>
    <b v="1"/>
    <s v="theater/plays"/>
    <n v="1.1891891891891893"/>
    <n v="17.254901960784313"/>
    <x v="1"/>
    <x v="6"/>
    <x v="3645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1"/>
    <s v="GBP"/>
    <n v="1433343850"/>
    <n v="1430751850"/>
    <b v="0"/>
    <n v="56"/>
    <b v="1"/>
    <s v="theater/plays"/>
    <n v="1.01"/>
    <n v="36.071428571428569"/>
    <x v="1"/>
    <x v="6"/>
    <x v="3646"/>
    <d v="2015-06-03T15:04: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1"/>
    <s v="GBP"/>
    <n v="1435851577"/>
    <n v="1433259577"/>
    <b v="0"/>
    <n v="78"/>
    <b v="1"/>
    <s v="theater/plays"/>
    <n v="1.0266666666666666"/>
    <n v="39.487179487179489"/>
    <x v="1"/>
    <x v="6"/>
    <x v="364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1"/>
    <s v="GBP"/>
    <n v="1408204857"/>
    <n v="1406390457"/>
    <b v="0"/>
    <n v="48"/>
    <b v="1"/>
    <s v="theater/plays"/>
    <n v="1.0182500000000001"/>
    <n v="84.854166666666671"/>
    <x v="1"/>
    <x v="6"/>
    <x v="3648"/>
    <d v="2014-08-16T16:00:57"/>
  </r>
  <r>
    <n v="3630"/>
    <s v="Jeremy Kyle- The Opera"/>
    <s v="The Jeremy Kyle Show offers so much subject matter to create an opera with.  Along with his brilliant put downs it could be excellent!"/>
    <n v="3000"/>
    <n v="1"/>
    <x v="2"/>
    <x v="11"/>
    <s v="GBP"/>
    <n v="1417295990"/>
    <n v="1414700390"/>
    <b v="0"/>
    <n v="1"/>
    <b v="0"/>
    <s v="theater/musical"/>
    <n v="3.3333333333333332E-4"/>
    <n v="1"/>
    <x v="1"/>
    <x v="40"/>
    <x v="3649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1"/>
    <s v="GBP"/>
    <n v="1416781749"/>
    <n v="1415053749"/>
    <b v="0"/>
    <n v="1"/>
    <b v="0"/>
    <s v="theater/musical"/>
    <n v="0.2"/>
    <n v="100"/>
    <x v="1"/>
    <x v="40"/>
    <x v="3650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1"/>
    <s v="GBP"/>
    <n v="1475258327"/>
    <n v="1471370327"/>
    <b v="0"/>
    <n v="2"/>
    <b v="0"/>
    <s v="theater/musical"/>
    <n v="0.06"/>
    <n v="15"/>
    <x v="1"/>
    <x v="40"/>
    <x v="3651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1"/>
    <s v="GBP"/>
    <n v="1454412584"/>
    <n v="1452598184"/>
    <b v="0"/>
    <n v="17"/>
    <b v="1"/>
    <s v="theater/plays"/>
    <n v="1"/>
    <n v="29.411764705882351"/>
    <x v="1"/>
    <x v="6"/>
    <x v="3652"/>
    <d v="2016-02-02T11:29:44"/>
  </r>
  <r>
    <n v="3653"/>
    <s v="ALLIE"/>
    <s v="ALLIE is a new dark comedy play which will premiere at the Edinburgh Festival Fringe 2015. Written and produced by Ruaraidh Murray."/>
    <n v="2000"/>
    <n v="2010"/>
    <x v="0"/>
    <x v="1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1"/>
    <s v="GBP"/>
    <n v="1419368925"/>
    <n v="1417208925"/>
    <b v="0"/>
    <n v="22"/>
    <b v="1"/>
    <s v="theater/plays"/>
    <n v="1"/>
    <n v="11.363636363636363"/>
    <x v="1"/>
    <x v="6"/>
    <x v="3655"/>
    <d v="2014-12-23T21:08:4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1"/>
    <s v="GBP"/>
    <n v="1482321030"/>
    <n v="1477133430"/>
    <b v="0"/>
    <n v="9"/>
    <b v="1"/>
    <s v="theater/plays"/>
    <n v="1.04"/>
    <n v="26"/>
    <x v="1"/>
    <x v="6"/>
    <x v="3656"/>
    <d v="2016-12-21T11:50:3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1"/>
    <s v="GBP"/>
    <n v="1437261419"/>
    <n v="1434669419"/>
    <b v="0"/>
    <n v="58"/>
    <b v="1"/>
    <s v="theater/plays"/>
    <n v="1.0317033333333334"/>
    <n v="53.363965517241382"/>
    <x v="1"/>
    <x v="6"/>
    <x v="3657"/>
    <d v="2015-07-18T23:16:5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1"/>
    <s v="GBP"/>
    <n v="1434039137"/>
    <n v="1431447137"/>
    <b v="0"/>
    <n v="17"/>
    <b v="1"/>
    <s v="theater/plays"/>
    <n v="1.3819999999999999"/>
    <n v="81.294117647058826"/>
    <x v="1"/>
    <x v="6"/>
    <x v="365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1"/>
    <s v="GBP"/>
    <n v="1433113200"/>
    <n v="1431951611"/>
    <b v="0"/>
    <n v="12"/>
    <b v="1"/>
    <s v="theater/plays"/>
    <n v="1.0954545454545455"/>
    <n v="20.083333333333332"/>
    <x v="1"/>
    <x v="6"/>
    <x v="3659"/>
    <d v="2015-05-31T23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1"/>
    <s v="GBP"/>
    <n v="1411771384"/>
    <n v="1409179384"/>
    <b v="0"/>
    <n v="57"/>
    <b v="1"/>
    <s v="theater/plays"/>
    <n v="1.0153333333333334"/>
    <n v="53.438596491228068"/>
    <x v="1"/>
    <x v="6"/>
    <x v="3660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1"/>
    <s v="GBP"/>
    <n v="1415191920"/>
    <n v="1412233497"/>
    <b v="0"/>
    <n v="114"/>
    <b v="1"/>
    <s v="theater/plays"/>
    <n v="1.13625"/>
    <n v="39.868421052631582"/>
    <x v="1"/>
    <x v="6"/>
    <x v="3661"/>
    <d v="2014-11-05T12:52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1"/>
    <s v="GBP"/>
    <n v="1463353200"/>
    <n v="1462285182"/>
    <b v="0"/>
    <n v="3"/>
    <b v="1"/>
    <s v="theater/plays"/>
    <n v="1.4"/>
    <n v="23.333333333333332"/>
    <x v="1"/>
    <x v="6"/>
    <x v="3662"/>
    <d v="2016-05-15T23:00:00"/>
  </r>
  <r>
    <n v="3678"/>
    <s v="Some big Some bang"/>
    <s v="The Ugly Collective takes Some big Some bang to the Underbelly Venues at the Edinburgh Fringe!"/>
    <n v="2000"/>
    <n v="2050"/>
    <x v="0"/>
    <x v="11"/>
    <s v="GBP"/>
    <n v="1433076298"/>
    <n v="1430052298"/>
    <b v="0"/>
    <n v="31"/>
    <b v="1"/>
    <s v="theater/plays"/>
    <n v="1.0249999999999999"/>
    <n v="66.129032258064512"/>
    <x v="1"/>
    <x v="6"/>
    <x v="3663"/>
    <d v="2015-05-31T12:44:58"/>
  </r>
  <r>
    <n v="3688"/>
    <s v="The Tulip Tree 2014"/>
    <s v="The Tulip Tree is a project I have been passionate about for 5 years. It is an unforgettable story that has never been told."/>
    <n v="3000"/>
    <n v="3275"/>
    <x v="0"/>
    <x v="11"/>
    <s v="GBP"/>
    <n v="1407524004"/>
    <n v="1404932004"/>
    <b v="0"/>
    <n v="39"/>
    <b v="1"/>
    <s v="theater/plays"/>
    <n v="1.0916666666666666"/>
    <n v="83.974358974358978"/>
    <x v="1"/>
    <x v="6"/>
    <x v="3664"/>
    <d v="2014-08-08T18:53:2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1"/>
    <s v="GBP"/>
    <n v="1448922600"/>
    <n v="1446352529"/>
    <b v="0"/>
    <n v="14"/>
    <b v="1"/>
    <s v="theater/plays"/>
    <n v="1.2912912912912913"/>
    <n v="30.714285714285715"/>
    <x v="1"/>
    <x v="6"/>
    <x v="3665"/>
    <d v="2015-11-30T22:3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1"/>
    <s v="GBP"/>
    <n v="1423838916"/>
    <n v="1418654916"/>
    <b v="0"/>
    <n v="78"/>
    <b v="1"/>
    <s v="theater/plays"/>
    <n v="1.55"/>
    <n v="39.743589743589745"/>
    <x v="1"/>
    <x v="6"/>
    <x v="366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1"/>
    <s v="GBP"/>
    <n v="1462878648"/>
    <n v="1461064248"/>
    <b v="0"/>
    <n v="30"/>
    <b v="1"/>
    <s v="theater/plays"/>
    <n v="1.08"/>
    <n v="72"/>
    <x v="1"/>
    <x v="6"/>
    <x v="3667"/>
    <d v="2016-05-10T11:10:48"/>
  </r>
  <r>
    <n v="3701"/>
    <s v="Dog Show"/>
    <s v="Part-silent film, part-thriller, Dog Show sees four actors play a community of dogs and their owners. One autumn, a killer strikes."/>
    <n v="1500"/>
    <n v="1505"/>
    <x v="0"/>
    <x v="11"/>
    <s v="GBP"/>
    <n v="1433422793"/>
    <n v="1430830793"/>
    <b v="0"/>
    <n v="39"/>
    <b v="1"/>
    <s v="theater/plays"/>
    <n v="1.0033333333333334"/>
    <n v="38.589743589743591"/>
    <x v="1"/>
    <x v="6"/>
    <x v="3668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1"/>
    <s v="GBP"/>
    <n v="1468191540"/>
    <n v="1464958484"/>
    <b v="0"/>
    <n v="21"/>
    <b v="1"/>
    <s v="theater/plays"/>
    <n v="1.0916666666666666"/>
    <n v="155.95238095238096"/>
    <x v="1"/>
    <x v="6"/>
    <x v="3669"/>
    <d v="2016-07-10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1"/>
    <s v="GBP"/>
    <n v="1464712394"/>
    <n v="1459528394"/>
    <b v="0"/>
    <n v="27"/>
    <b v="1"/>
    <s v="theater/plays"/>
    <n v="1.3633666666666666"/>
    <n v="15.148518518518518"/>
    <x v="1"/>
    <x v="6"/>
    <x v="3670"/>
    <d v="2016-05-31T16:33:14"/>
  </r>
  <r>
    <n v="3709"/>
    <s v="The Ruby Darlings Show"/>
    <s v="The filthily talented Ruby and Darling, take you on a raunch-tastic musical discovery of life with a vagina. #sayno"/>
    <n v="1000"/>
    <n v="1082.5"/>
    <x v="0"/>
    <x v="11"/>
    <s v="GBP"/>
    <n v="1403715546"/>
    <n v="1401123546"/>
    <b v="0"/>
    <n v="35"/>
    <b v="1"/>
    <s v="theater/plays"/>
    <n v="1.0825"/>
    <n v="30.928571428571427"/>
    <x v="1"/>
    <x v="6"/>
    <x v="3671"/>
    <d v="2014-06-25T16:59:06"/>
  </r>
  <r>
    <n v="3715"/>
    <s v="The Inspectors Call"/>
    <s v="Vibrant contemporary political theatre, exploring the professional and human impact of the growing corporate culture in education."/>
    <n v="3500"/>
    <n v="3590"/>
    <x v="0"/>
    <x v="11"/>
    <s v="GBP"/>
    <n v="1427806320"/>
    <n v="1422834819"/>
    <b v="0"/>
    <n v="27"/>
    <b v="1"/>
    <s v="theater/plays"/>
    <n v="1.0257142857142858"/>
    <n v="132.96296296296296"/>
    <x v="1"/>
    <x v="6"/>
    <x v="3672"/>
    <d v="2015-03-31T12:52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1"/>
    <s v="GBP"/>
    <n v="1431204449"/>
    <n v="1428526049"/>
    <b v="0"/>
    <n v="13"/>
    <b v="1"/>
    <s v="theater/plays"/>
    <n v="1.0075000000000001"/>
    <n v="310"/>
    <x v="1"/>
    <x v="6"/>
    <x v="3673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1"/>
    <s v="GBP"/>
    <n v="1425057075"/>
    <n v="1422465075"/>
    <b v="0"/>
    <n v="46"/>
    <b v="1"/>
    <s v="theater/plays"/>
    <n v="2.3940000000000001"/>
    <n v="26.021739130434781"/>
    <x v="1"/>
    <x v="6"/>
    <x v="3674"/>
    <d v="2015-02-27T17:11:15"/>
  </r>
  <r>
    <n v="3719"/>
    <s v="Corium"/>
    <s v="A new piece of physical theatre about love, regret and longing."/>
    <n v="200"/>
    <n v="420"/>
    <x v="0"/>
    <x v="11"/>
    <s v="GBP"/>
    <n v="1434994266"/>
    <n v="1432402266"/>
    <b v="0"/>
    <n v="4"/>
    <b v="1"/>
    <s v="theater/plays"/>
    <n v="2.1"/>
    <n v="105"/>
    <x v="1"/>
    <x v="6"/>
    <x v="3675"/>
    <d v="2015-06-22T17:31:06"/>
  </r>
  <r>
    <n v="3723"/>
    <s v="Beauty and the Beast"/>
    <s v="Saltmine Theatre Company present Beauty and the Beast:"/>
    <n v="4500"/>
    <n v="4592"/>
    <x v="0"/>
    <x v="11"/>
    <s v="GBP"/>
    <n v="1417374262"/>
    <n v="1414778662"/>
    <b v="0"/>
    <n v="63"/>
    <b v="1"/>
    <s v="theater/plays"/>
    <n v="1.0204444444444445"/>
    <n v="72.888888888888886"/>
    <x v="1"/>
    <x v="6"/>
    <x v="367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1"/>
    <s v="GBP"/>
    <n v="1462402800"/>
    <n v="1459856860"/>
    <b v="0"/>
    <n v="89"/>
    <b v="1"/>
    <s v="theater/plays"/>
    <n v="1.0254767441860466"/>
    <n v="49.545505617977533"/>
    <x v="1"/>
    <x v="6"/>
    <x v="367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1"/>
    <s v="GBP"/>
    <n v="1455831000"/>
    <n v="1454366467"/>
    <b v="0"/>
    <n v="15"/>
    <b v="1"/>
    <s v="theater/plays"/>
    <n v="1.27"/>
    <n v="25.4"/>
    <x v="1"/>
    <x v="6"/>
    <x v="3678"/>
    <d v="2016-02-18T21:30:00"/>
  </r>
  <r>
    <n v="3735"/>
    <s v="Women Beware Women"/>
    <s v="Young Actor's taking on a Jacobean tragedy. Family, betrayal, love, lust, sex and death."/>
    <n v="150"/>
    <n v="20"/>
    <x v="2"/>
    <x v="11"/>
    <s v="GBP"/>
    <n v="1432831089"/>
    <n v="1430239089"/>
    <b v="0"/>
    <n v="2"/>
    <b v="0"/>
    <s v="theater/plays"/>
    <n v="0.13333333333333333"/>
    <n v="10"/>
    <x v="1"/>
    <x v="6"/>
    <x v="36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1"/>
    <s v="GBP"/>
    <n v="1427133600"/>
    <n v="1423847093"/>
    <b v="0"/>
    <n v="1"/>
    <b v="0"/>
    <s v="theater/plays"/>
    <n v="6.6666666666666671E-3"/>
    <n v="10"/>
    <x v="1"/>
    <x v="6"/>
    <x v="3680"/>
    <d v="2015-03-23T18:00:00"/>
  </r>
  <r>
    <n v="3738"/>
    <s v="'GULF' - a new play by PIVOT THEATRE"/>
    <s v="A filmic, fast-paced exploration of trust, making its debut at Camden People's Theatre this July."/>
    <n v="1500"/>
    <n v="270"/>
    <x v="2"/>
    <x v="11"/>
    <s v="GBP"/>
    <n v="1405461600"/>
    <n v="1403562705"/>
    <b v="0"/>
    <n v="6"/>
    <b v="0"/>
    <s v="theater/plays"/>
    <n v="0.18"/>
    <n v="45"/>
    <x v="1"/>
    <x v="6"/>
    <x v="368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1"/>
    <s v="GBP"/>
    <n v="1468752468"/>
    <n v="1467024468"/>
    <b v="0"/>
    <n v="8"/>
    <b v="0"/>
    <s v="theater/plays"/>
    <n v="0.20125000000000001"/>
    <n v="100.625"/>
    <x v="1"/>
    <x v="6"/>
    <x v="3682"/>
    <d v="2016-07-17T10:47:48"/>
  </r>
  <r>
    <n v="3747"/>
    <s v="Counting Stars"/>
    <s v="The world premiere of an astonishing new play by acclaimed writer Atiha Sen Gupta."/>
    <n v="2500"/>
    <n v="25"/>
    <x v="2"/>
    <x v="11"/>
    <s v="GBP"/>
    <n v="1436137140"/>
    <n v="1433833896"/>
    <b v="0"/>
    <n v="1"/>
    <b v="0"/>
    <s v="theater/plays"/>
    <n v="0.01"/>
    <n v="25"/>
    <x v="1"/>
    <x v="6"/>
    <x v="3683"/>
    <d v="2015-07-05T22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1"/>
    <s v="GBP"/>
    <n v="1476651600"/>
    <n v="1473189335"/>
    <b v="0"/>
    <n v="15"/>
    <b v="1"/>
    <s v="theater/musical"/>
    <n v="1.1299999999999999"/>
    <n v="37.666666666666664"/>
    <x v="1"/>
    <x v="40"/>
    <x v="3684"/>
    <d v="2016-10-16T21:00:00"/>
  </r>
  <r>
    <n v="3755"/>
    <s v="Retro Rhapsody"/>
    <s v="We have formed an innovative company that aims to create musical comedic performances suitable for a range of venues."/>
    <n v="550"/>
    <n v="713"/>
    <x v="0"/>
    <x v="11"/>
    <s v="GBP"/>
    <n v="1460753307"/>
    <n v="1458161307"/>
    <b v="0"/>
    <n v="28"/>
    <b v="1"/>
    <s v="theater/musical"/>
    <n v="1.2963636363636364"/>
    <n v="25.464285714285715"/>
    <x v="1"/>
    <x v="40"/>
    <x v="3685"/>
    <d v="2016-04-15T20:48:2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1"/>
    <s v="GBP"/>
    <n v="1439247600"/>
    <n v="1434625937"/>
    <b v="0"/>
    <n v="3"/>
    <b v="1"/>
    <s v="theater/musical"/>
    <n v="1"/>
    <n v="166.66666666666666"/>
    <x v="1"/>
    <x v="40"/>
    <x v="368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1"/>
    <s v="GBP"/>
    <n v="1438543889"/>
    <n v="1436383889"/>
    <b v="0"/>
    <n v="28"/>
    <b v="1"/>
    <s v="theater/musical"/>
    <n v="1.0624"/>
    <n v="47.428571428571431"/>
    <x v="1"/>
    <x v="40"/>
    <x v="3687"/>
    <d v="2015-08-02T19:31: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1"/>
    <s v="GBP"/>
    <n v="1434234010"/>
    <n v="1431642010"/>
    <b v="0"/>
    <n v="20"/>
    <b v="1"/>
    <s v="theater/musical"/>
    <n v="1"/>
    <n v="100"/>
    <x v="1"/>
    <x v="40"/>
    <x v="3688"/>
    <d v="2015-06-13T22:20: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1"/>
    <s v="GBP"/>
    <n v="1469401200"/>
    <n v="1466887297"/>
    <b v="0"/>
    <n v="27"/>
    <b v="1"/>
    <s v="theater/musical"/>
    <n v="1.0175000000000001"/>
    <n v="75.370370370370367"/>
    <x v="1"/>
    <x v="40"/>
    <x v="3689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1"/>
    <s v="GBP"/>
    <n v="1470132180"/>
    <n v="1467040769"/>
    <b v="0"/>
    <n v="30"/>
    <b v="1"/>
    <s v="theater/musical"/>
    <n v="1.5075000000000001"/>
    <n v="100.5"/>
    <x v="1"/>
    <x v="40"/>
    <x v="3690"/>
    <d v="2016-08-02T10:03:00"/>
  </r>
  <r>
    <n v="3789"/>
    <s v="Austen a New Musical Play"/>
    <s v="This fabulous new play explores the little known love life of England's most famous romantic novelist, Jane Austen."/>
    <n v="3550"/>
    <n v="116"/>
    <x v="2"/>
    <x v="11"/>
    <s v="GBP"/>
    <n v="1434395418"/>
    <n v="1431630618"/>
    <b v="0"/>
    <n v="4"/>
    <b v="0"/>
    <s v="theater/musical"/>
    <n v="3.267605633802817E-2"/>
    <n v="29"/>
    <x v="1"/>
    <x v="40"/>
    <x v="3691"/>
    <d v="2015-06-15T19:10: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1"/>
    <s v="GBP"/>
    <n v="1433685354"/>
    <n v="1431093354"/>
    <b v="0"/>
    <n v="1"/>
    <b v="0"/>
    <s v="theater/musical"/>
    <n v="0.01"/>
    <n v="50"/>
    <x v="1"/>
    <x v="40"/>
    <x v="3692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1"/>
    <s v="GBP"/>
    <n v="1440801000"/>
    <n v="1437042490"/>
    <b v="0"/>
    <n v="2"/>
    <b v="0"/>
    <s v="theater/musical"/>
    <n v="1.6666666666666666E-2"/>
    <n v="5"/>
    <x v="1"/>
    <x v="40"/>
    <x v="3693"/>
    <d v="2015-08-28T22:3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1"/>
    <s v="GBP"/>
    <n v="1429955619"/>
    <n v="1424775219"/>
    <b v="0"/>
    <n v="24"/>
    <b v="1"/>
    <s v="theater/plays"/>
    <n v="1"/>
    <n v="41.666666666666664"/>
    <x v="1"/>
    <x v="6"/>
    <x v="3694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1"/>
    <s v="GBP"/>
    <n v="1406761200"/>
    <n v="1402403907"/>
    <b v="0"/>
    <n v="38"/>
    <b v="1"/>
    <s v="theater/plays"/>
    <n v="1.0125"/>
    <n v="53.289473684210527"/>
    <x v="1"/>
    <x v="6"/>
    <x v="3695"/>
    <d v="2014-07-30T23:00:00"/>
  </r>
  <r>
    <n v="3811"/>
    <s v="The Merchant of Venice"/>
    <s v="The University of Exeter Shakespeare Society is touring its acclaimed show The Merchant of Venice to Stratford-upon-Avon!"/>
    <n v="250"/>
    <n v="825"/>
    <x v="0"/>
    <x v="11"/>
    <s v="GBP"/>
    <n v="1464692400"/>
    <n v="1461769373"/>
    <b v="0"/>
    <n v="19"/>
    <b v="1"/>
    <s v="theater/plays"/>
    <n v="3.3"/>
    <n v="43.421052631578945"/>
    <x v="1"/>
    <x v="6"/>
    <x v="3696"/>
    <d v="2016-05-31T11:00:00"/>
  </r>
  <r>
    <n v="3815"/>
    <s v="The Canterbury Shakespeare Festival - first season"/>
    <s v="Come and help us make the Canterbury Shakespeare Festival a reality"/>
    <n v="1000"/>
    <n v="1000.01"/>
    <x v="0"/>
    <x v="11"/>
    <s v="GBP"/>
    <n v="1440111600"/>
    <n v="1437545657"/>
    <b v="0"/>
    <n v="20"/>
    <b v="1"/>
    <s v="theater/plays"/>
    <n v="1.0000100000000001"/>
    <n v="50.000500000000002"/>
    <x v="1"/>
    <x v="6"/>
    <x v="3697"/>
    <d v="2015-08-20T23:00:00"/>
  </r>
  <r>
    <n v="3820"/>
    <s v="TUSENTACK THEATRE"/>
    <s v="Tusentack Theatre is a professional theatre company providing opportunities to adults who access Mental Health Services."/>
    <n v="300"/>
    <n v="430"/>
    <x v="0"/>
    <x v="11"/>
    <s v="GBP"/>
    <n v="1436110717"/>
    <n v="1433518717"/>
    <b v="0"/>
    <n v="20"/>
    <b v="1"/>
    <s v="theater/plays"/>
    <n v="1.4333333333333333"/>
    <n v="21.5"/>
    <x v="1"/>
    <x v="6"/>
    <x v="3698"/>
    <d v="2015-07-05T15:38:3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1"/>
    <s v="GBP"/>
    <n v="1470058860"/>
    <n v="1469026903"/>
    <b v="0"/>
    <n v="7"/>
    <b v="1"/>
    <s v="theater/plays"/>
    <n v="1.08"/>
    <n v="38.571428571428569"/>
    <x v="1"/>
    <x v="6"/>
    <x v="3699"/>
    <d v="2016-08-01T13:41:00"/>
  </r>
  <r>
    <n v="3826"/>
    <s v="DAY OF THE DOG by Blue Sparrow Theatre Company"/>
    <s v="This is the story about the Westons. One family who live with mental illness on a daily basis."/>
    <n v="600"/>
    <n v="715"/>
    <x v="0"/>
    <x v="11"/>
    <s v="GBP"/>
    <n v="1430993394"/>
    <n v="1428401394"/>
    <b v="0"/>
    <n v="26"/>
    <b v="1"/>
    <s v="theater/plays"/>
    <n v="1.1916666666666667"/>
    <n v="27.5"/>
    <x v="1"/>
    <x v="6"/>
    <x v="370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1"/>
    <s v="GBP"/>
    <n v="1427414400"/>
    <n v="1422656201"/>
    <b v="0"/>
    <n v="65"/>
    <b v="1"/>
    <s v="theater/plays"/>
    <n v="1.5266666666666666"/>
    <n v="70.461538461538467"/>
    <x v="1"/>
    <x v="6"/>
    <x v="3701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1"/>
    <s v="GBP"/>
    <n v="1434624067"/>
    <n v="1432032067"/>
    <b v="0"/>
    <n v="57"/>
    <b v="1"/>
    <s v="theater/plays"/>
    <n v="1.0903333333333334"/>
    <n v="57.385964912280699"/>
    <x v="1"/>
    <x v="6"/>
    <x v="3702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1"/>
    <s v="GBP"/>
    <n v="1461278208"/>
    <n v="1459463808"/>
    <b v="0"/>
    <n v="8"/>
    <b v="1"/>
    <s v="theater/plays"/>
    <n v="1.6"/>
    <n v="40"/>
    <x v="1"/>
    <x v="6"/>
    <x v="3703"/>
    <d v="2016-04-21T22:36:48"/>
  </r>
  <r>
    <n v="3837"/>
    <s v="Farcical Elements Presents Boeing-Boeing"/>
    <s v="A high-flying French farce with the thrust of a well-tuned jet engine"/>
    <n v="2000"/>
    <n v="2042"/>
    <x v="0"/>
    <x v="11"/>
    <s v="GBP"/>
    <n v="1435947758"/>
    <n v="1432837358"/>
    <b v="0"/>
    <n v="17"/>
    <b v="1"/>
    <s v="theater/plays"/>
    <n v="1.0209999999999999"/>
    <n v="120.11764705882354"/>
    <x v="1"/>
    <x v="6"/>
    <x v="3704"/>
    <d v="2015-07-03T18:22:38"/>
  </r>
  <r>
    <n v="3840"/>
    <s v="Tonight I'll be April"/>
    <s v="A gritty play looking at a modern day relationship, highlighting issues of mental health and abuse suffered by men."/>
    <n v="1"/>
    <n v="65"/>
    <x v="0"/>
    <x v="11"/>
    <s v="GBP"/>
    <n v="1459180229"/>
    <n v="1457023829"/>
    <b v="0"/>
    <n v="3"/>
    <b v="1"/>
    <s v="theater/plays"/>
    <n v="65"/>
    <n v="21.666666666666668"/>
    <x v="1"/>
    <x v="6"/>
    <x v="3705"/>
    <d v="2016-03-28T15:50: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1"/>
    <s v="GBP"/>
    <n v="1399809052"/>
    <n v="1397217052"/>
    <b v="1"/>
    <n v="23"/>
    <b v="0"/>
    <s v="theater/plays"/>
    <n v="0.21940000000000001"/>
    <n v="47.695652173913047"/>
    <x v="1"/>
    <x v="6"/>
    <x v="3706"/>
    <d v="2014-05-11T11:50:52"/>
  </r>
  <r>
    <n v="3851"/>
    <s v="Waving Goodbye"/>
    <s v="A play about the horrible choices we have to make every day. Should we take a risk, or take the road most travelled?"/>
    <n v="2500"/>
    <n v="852"/>
    <x v="2"/>
    <x v="11"/>
    <s v="GBP"/>
    <n v="1437129179"/>
    <n v="1434537179"/>
    <b v="1"/>
    <n v="24"/>
    <b v="0"/>
    <s v="theater/plays"/>
    <n v="0.34079999999999999"/>
    <n v="35.5"/>
    <x v="1"/>
    <x v="6"/>
    <x v="3707"/>
    <d v="2015-07-17T10:32:5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1"/>
    <s v="GBP"/>
    <n v="1432328400"/>
    <n v="1430734844"/>
    <b v="0"/>
    <n v="1"/>
    <b v="0"/>
    <s v="theater/plays"/>
    <n v="0.02"/>
    <n v="10"/>
    <x v="1"/>
    <x v="6"/>
    <x v="3708"/>
    <d v="2015-05-22T21:00:00"/>
  </r>
  <r>
    <n v="3868"/>
    <s v="1000 words (Canceled)"/>
    <s v="New collection of music by Scott Evan Davis!"/>
    <n v="5000"/>
    <n v="10"/>
    <x v="1"/>
    <x v="11"/>
    <s v="GBP"/>
    <n v="1410191405"/>
    <n v="1408031405"/>
    <b v="0"/>
    <n v="1"/>
    <b v="0"/>
    <s v="theater/musical"/>
    <n v="2E-3"/>
    <n v="10"/>
    <x v="1"/>
    <x v="40"/>
    <x v="3709"/>
    <d v="2014-09-08T15:50:0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1"/>
    <s v="GBP"/>
    <n v="1454425128"/>
    <n v="1451833128"/>
    <b v="0"/>
    <n v="46"/>
    <b v="0"/>
    <s v="theater/musical"/>
    <n v="0.52794871794871789"/>
    <n v="44.760869565217391"/>
    <x v="1"/>
    <x v="40"/>
    <x v="3710"/>
    <d v="2016-02-02T14:58: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1"/>
    <s v="GBP"/>
    <n v="1422218396"/>
    <n v="1419626396"/>
    <b v="0"/>
    <n v="0"/>
    <b v="0"/>
    <s v="theater/musical"/>
    <n v="0"/>
    <e v="#DIV/0!"/>
    <x v="1"/>
    <x v="40"/>
    <x v="3711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1"/>
    <s v="GBP"/>
    <n v="1406761200"/>
    <n v="1403724820"/>
    <b v="0"/>
    <n v="17"/>
    <b v="0"/>
    <s v="theater/musical"/>
    <n v="0.13066666666666665"/>
    <n v="57.647058823529413"/>
    <x v="1"/>
    <x v="40"/>
    <x v="3712"/>
    <d v="2014-07-30T2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1"/>
    <s v="GBP"/>
    <n v="1409668069"/>
    <n v="1407076069"/>
    <b v="0"/>
    <n v="0"/>
    <b v="0"/>
    <s v="theater/musical"/>
    <n v="0"/>
    <e v="#DIV/0!"/>
    <x v="1"/>
    <x v="40"/>
    <x v="3713"/>
    <d v="2014-09-02T14:27:4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1"/>
    <s v="GBP"/>
    <n v="1488114358"/>
    <n v="1485522358"/>
    <b v="0"/>
    <n v="14"/>
    <b v="0"/>
    <s v="theater/plays"/>
    <n v="0.27100000000000002"/>
    <n v="38.714285714285715"/>
    <x v="1"/>
    <x v="6"/>
    <x v="3714"/>
    <d v="2017-02-26T13:05:5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1"/>
    <s v="GBP"/>
    <n v="1439827200"/>
    <n v="1436355270"/>
    <b v="0"/>
    <n v="16"/>
    <b v="0"/>
    <s v="theater/plays"/>
    <n v="0.3256"/>
    <n v="50.875"/>
    <x v="1"/>
    <x v="6"/>
    <x v="3715"/>
    <d v="2015-08-17T16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1"/>
    <s v="GBP"/>
    <n v="1479125642"/>
    <n v="1476962042"/>
    <b v="0"/>
    <n v="31"/>
    <b v="0"/>
    <s v="theater/plays"/>
    <n v="0.48833333333333334"/>
    <n v="47.258064516129032"/>
    <x v="1"/>
    <x v="6"/>
    <x v="3716"/>
    <d v="2016-11-14T12:14: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1"/>
    <s v="GBP"/>
    <n v="1434063600"/>
    <n v="1430405903"/>
    <b v="0"/>
    <n v="7"/>
    <b v="0"/>
    <s v="theater/plays"/>
    <n v="0.11533333333333333"/>
    <n v="24.714285714285715"/>
    <x v="1"/>
    <x v="6"/>
    <x v="371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1"/>
    <s v="GBP"/>
    <n v="1435325100"/>
    <n v="1432072893"/>
    <b v="0"/>
    <n v="16"/>
    <b v="0"/>
    <s v="theater/plays"/>
    <n v="0.67333333333333334"/>
    <n v="63.125"/>
    <x v="1"/>
    <x v="6"/>
    <x v="3718"/>
    <d v="2015-06-26T13:25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1"/>
    <s v="GBP"/>
    <n v="1431298740"/>
    <n v="1429558756"/>
    <b v="0"/>
    <n v="27"/>
    <b v="0"/>
    <s v="theater/plays"/>
    <n v="0.36359999999999998"/>
    <n v="33.666666666666664"/>
    <x v="1"/>
    <x v="6"/>
    <x v="3719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1"/>
    <s v="GBP"/>
    <n v="1464824309"/>
    <n v="1462232309"/>
    <b v="0"/>
    <n v="1"/>
    <b v="0"/>
    <s v="theater/plays"/>
    <n v="3.3333333333333335E-3"/>
    <n v="5"/>
    <x v="1"/>
    <x v="6"/>
    <x v="3720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1"/>
    <s v="GBP"/>
    <n v="1410439161"/>
    <n v="1407847161"/>
    <b v="0"/>
    <n v="1"/>
    <b v="0"/>
    <s v="theater/plays"/>
    <n v="2.8571428571428571E-3"/>
    <n v="10"/>
    <x v="1"/>
    <x v="6"/>
    <x v="37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1"/>
    <s v="GBP"/>
    <n v="1407168000"/>
    <n v="1406131023"/>
    <b v="0"/>
    <n v="3"/>
    <b v="0"/>
    <s v="theater/plays"/>
    <n v="2E-3"/>
    <n v="40"/>
    <x v="1"/>
    <x v="6"/>
    <x v="3722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1"/>
    <s v="GBP"/>
    <n v="1453075200"/>
    <n v="1450628773"/>
    <b v="0"/>
    <n v="3"/>
    <b v="0"/>
    <s v="theater/plays"/>
    <n v="1.7999999999999999E-2"/>
    <n v="30"/>
    <x v="1"/>
    <x v="6"/>
    <x v="372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1"/>
    <s v="GBP"/>
    <n v="1479032260"/>
    <n v="1476436660"/>
    <b v="0"/>
    <n v="3"/>
    <b v="0"/>
    <s v="theater/plays"/>
    <n v="5.3999999999999999E-2"/>
    <n v="45"/>
    <x v="1"/>
    <x v="6"/>
    <x v="3724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1"/>
    <s v="GBP"/>
    <n v="1414346400"/>
    <n v="1413291655"/>
    <b v="0"/>
    <n v="0"/>
    <b v="0"/>
    <s v="theater/plays"/>
    <n v="0"/>
    <e v="#DIV/0!"/>
    <x v="1"/>
    <x v="6"/>
    <x v="3725"/>
    <d v="2014-10-26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1"/>
    <s v="GBP"/>
    <n v="1428622271"/>
    <n v="1426203071"/>
    <b v="0"/>
    <n v="17"/>
    <b v="0"/>
    <s v="theater/plays"/>
    <n v="0.12034782608695652"/>
    <n v="81.411764705882348"/>
    <x v="1"/>
    <x v="6"/>
    <x v="3726"/>
    <d v="2015-04-09T23:31: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1"/>
    <s v="GBP"/>
    <n v="1407565504"/>
    <n v="1404973504"/>
    <b v="0"/>
    <n v="2"/>
    <b v="0"/>
    <s v="theater/plays"/>
    <n v="0.01"/>
    <n v="12.5"/>
    <x v="1"/>
    <x v="6"/>
    <x v="3727"/>
    <d v="2014-08-09T06:25:0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1"/>
    <s v="GBP"/>
    <n v="1443973546"/>
    <n v="1438789546"/>
    <b v="0"/>
    <n v="23"/>
    <b v="0"/>
    <s v="theater/plays"/>
    <n v="0.43833333333333335"/>
    <n v="57.173913043478258"/>
    <x v="1"/>
    <x v="6"/>
    <x v="3728"/>
    <d v="2015-10-04T15:45:46"/>
  </r>
  <r>
    <n v="3961"/>
    <s v="New Edinburgh play"/>
    <s v="I've written a fun new play exploring the reality of gay stereotypes in 2014 - with accommodation and venue hire it needs some dough :)"/>
    <n v="5000"/>
    <n v="21"/>
    <x v="2"/>
    <x v="11"/>
    <s v="GBP"/>
    <n v="1399584210"/>
    <n v="1397683410"/>
    <b v="0"/>
    <n v="2"/>
    <b v="0"/>
    <s v="theater/plays"/>
    <n v="4.1999999999999997E-3"/>
    <n v="10.5"/>
    <x v="1"/>
    <x v="6"/>
    <x v="3729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1"/>
    <s v="GBP"/>
    <n v="1448722494"/>
    <n v="1446562494"/>
    <b v="0"/>
    <n v="3"/>
    <b v="0"/>
    <s v="theater/plays"/>
    <n v="3.214285714285714E-2"/>
    <n v="15"/>
    <x v="1"/>
    <x v="6"/>
    <x v="3730"/>
    <d v="2015-11-28T14:54: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1"/>
    <s v="GBP"/>
    <n v="1464872848"/>
    <n v="1462280848"/>
    <b v="0"/>
    <n v="11"/>
    <b v="0"/>
    <s v="theater/plays"/>
    <n v="0.32"/>
    <n v="29.09090909090909"/>
    <x v="1"/>
    <x v="6"/>
    <x v="3731"/>
    <d v="2016-06-02T13:0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1"/>
    <s v="GBP"/>
    <n v="1427659200"/>
    <n v="1425678057"/>
    <b v="0"/>
    <n v="6"/>
    <b v="0"/>
    <s v="theater/plays"/>
    <n v="1.8333333333333333E-2"/>
    <n v="18.333333333333332"/>
    <x v="1"/>
    <x v="6"/>
    <x v="3732"/>
    <d v="2015-03-29T2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1"/>
    <s v="GBP"/>
    <n v="1436297180"/>
    <n v="1431113180"/>
    <b v="0"/>
    <n v="5"/>
    <b v="0"/>
    <s v="theater/plays"/>
    <n v="0.2"/>
    <n v="34"/>
    <x v="1"/>
    <x v="6"/>
    <x v="3733"/>
    <d v="2015-07-07T19:26:2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1"/>
    <s v="GBP"/>
    <n v="1415404800"/>
    <n v="1412809644"/>
    <b v="0"/>
    <n v="10"/>
    <b v="0"/>
    <s v="theater/plays"/>
    <n v="6.3333333333333339E-2"/>
    <n v="9.5"/>
    <x v="1"/>
    <x v="6"/>
    <x v="3734"/>
    <d v="2014-11-08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1"/>
    <s v="GBP"/>
    <n v="1462539840"/>
    <n v="1460034594"/>
    <b v="0"/>
    <n v="13"/>
    <b v="0"/>
    <s v="theater/plays"/>
    <n v="9.7600000000000006E-2"/>
    <n v="37.53846153846154"/>
    <x v="1"/>
    <x v="6"/>
    <x v="3735"/>
    <d v="2016-05-06T13:04:00"/>
  </r>
  <r>
    <n v="3987"/>
    <s v="Write Now 5"/>
    <s v="Write Now 5 is a new writing festival in south east London promoting new work from emerging playwrights."/>
    <n v="400"/>
    <n v="151"/>
    <x v="2"/>
    <x v="11"/>
    <s v="GBP"/>
    <n v="1400278290"/>
    <n v="1399414290"/>
    <b v="0"/>
    <n v="13"/>
    <b v="0"/>
    <s v="theater/plays"/>
    <n v="0.3775"/>
    <n v="11.615384615384615"/>
    <x v="1"/>
    <x v="6"/>
    <x v="3736"/>
    <d v="2014-05-16T22:11: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1"/>
    <s v="GBP"/>
    <n v="1456934893"/>
    <n v="1454342893"/>
    <b v="0"/>
    <n v="3"/>
    <b v="0"/>
    <s v="theater/plays"/>
    <n v="4.1818181818181817E-2"/>
    <n v="23"/>
    <x v="1"/>
    <x v="6"/>
    <x v="3737"/>
    <d v="2016-03-02T16:08: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1"/>
    <s v="GBP"/>
    <n v="1423913220"/>
    <n v="1421339077"/>
    <b v="0"/>
    <n v="4"/>
    <b v="0"/>
    <s v="theater/plays"/>
    <n v="0.35"/>
    <n v="17.5"/>
    <x v="1"/>
    <x v="6"/>
    <x v="3738"/>
    <d v="2015-02-14T11:27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1"/>
    <s v="GBP"/>
    <n v="1428222221"/>
    <n v="1425633821"/>
    <b v="0"/>
    <n v="0"/>
    <b v="0"/>
    <s v="theater/plays"/>
    <n v="0"/>
    <e v="#DIV/0!"/>
    <x v="1"/>
    <x v="6"/>
    <x v="3739"/>
    <d v="2015-04-05T08:23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1"/>
    <s v="GBP"/>
    <n v="1488394800"/>
    <n v="1486681708"/>
    <b v="0"/>
    <n v="14"/>
    <b v="0"/>
    <s v="theater/plays"/>
    <n v="0.3775"/>
    <n v="32.357142857142854"/>
    <x v="1"/>
    <x v="6"/>
    <x v="3740"/>
    <d v="2017-03-01T19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1"/>
    <s v="GBP"/>
    <n v="1437606507"/>
    <n v="1435014507"/>
    <b v="0"/>
    <n v="4"/>
    <b v="0"/>
    <s v="theater/plays"/>
    <n v="0.06"/>
    <n v="15"/>
    <x v="1"/>
    <x v="6"/>
    <x v="374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1"/>
    <s v="GBP"/>
    <n v="1410281360"/>
    <n v="1406825360"/>
    <b v="0"/>
    <n v="3"/>
    <b v="0"/>
    <s v="theater/plays"/>
    <n v="3.8860103626943004E-2"/>
    <n v="25"/>
    <x v="1"/>
    <x v="6"/>
    <x v="3742"/>
    <d v="2014-09-09T16:49: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1"/>
    <s v="GBP"/>
    <n v="1422450278"/>
    <n v="1419858278"/>
    <b v="0"/>
    <n v="4"/>
    <b v="0"/>
    <s v="theater/plays"/>
    <n v="7.5999999999999998E-2"/>
    <n v="4.75"/>
    <x v="1"/>
    <x v="6"/>
    <x v="374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1"/>
    <s v="GBP"/>
    <n v="1430571849"/>
    <n v="1427979849"/>
    <b v="0"/>
    <n v="0"/>
    <b v="0"/>
    <s v="theater/plays"/>
    <n v="0"/>
    <e v="#DIV/0!"/>
    <x v="1"/>
    <x v="6"/>
    <x v="3744"/>
    <d v="2015-05-02T13:04:09"/>
  </r>
  <r>
    <n v="4016"/>
    <s v="MENTAL Play"/>
    <s v="A new play and project exploring challenges faced by young adults struggling with mental health issues in contemporary Britain."/>
    <n v="500"/>
    <n v="70"/>
    <x v="2"/>
    <x v="11"/>
    <s v="GBP"/>
    <n v="1410987400"/>
    <n v="1408395400"/>
    <b v="0"/>
    <n v="7"/>
    <b v="0"/>
    <s v="theater/plays"/>
    <n v="0.14000000000000001"/>
    <n v="10"/>
    <x v="1"/>
    <x v="6"/>
    <x v="3745"/>
    <d v="2014-09-17T20:56:40"/>
  </r>
  <r>
    <n v="4018"/>
    <s v="Time Please Fringe"/>
    <s v="Funding for a production of Time Please at the Brighton Fringe 2017... and beyond."/>
    <n v="1500"/>
    <n v="130"/>
    <x v="2"/>
    <x v="11"/>
    <s v="GBP"/>
    <n v="1475877108"/>
    <n v="1473285108"/>
    <b v="0"/>
    <n v="4"/>
    <b v="0"/>
    <s v="theater/plays"/>
    <n v="8.666666666666667E-2"/>
    <n v="32.5"/>
    <x v="1"/>
    <x v="6"/>
    <x v="3746"/>
    <d v="2016-10-07T21:51:4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1"/>
    <s v="GBP"/>
    <n v="1475398800"/>
    <n v="1472711224"/>
    <b v="0"/>
    <n v="94"/>
    <b v="0"/>
    <s v="theater/plays"/>
    <n v="0.25698702928870293"/>
    <n v="65.340319148936175"/>
    <x v="1"/>
    <x v="6"/>
    <x v="3747"/>
    <d v="2016-10-02T09:00:00"/>
  </r>
  <r>
    <n v="4041"/>
    <s v="In the Land of Gold"/>
    <s v="A bold, colouful, vibrant play centred around the last remaining monarchy of Africa."/>
    <n v="5000"/>
    <n v="21"/>
    <x v="2"/>
    <x v="11"/>
    <s v="GBP"/>
    <n v="1473160954"/>
    <n v="1467976954"/>
    <b v="0"/>
    <n v="2"/>
    <b v="0"/>
    <s v="theater/plays"/>
    <n v="4.1999999999999997E-3"/>
    <n v="10.5"/>
    <x v="1"/>
    <x v="6"/>
    <x v="3748"/>
    <d v="2016-09-06T11:22:34"/>
  </r>
  <r>
    <n v="4048"/>
    <s v="Speechless"/>
    <s v="The unspoken story of growing up disabled with cerebral palsy and no speech. This inclusive company fights ignorance using dark humour."/>
    <n v="17000"/>
    <n v="3001"/>
    <x v="2"/>
    <x v="11"/>
    <s v="GBP"/>
    <n v="1460373187"/>
    <n v="1457352787"/>
    <b v="0"/>
    <n v="91"/>
    <b v="0"/>
    <s v="theater/plays"/>
    <n v="0.17652941176470588"/>
    <n v="32.978021978021978"/>
    <x v="1"/>
    <x v="6"/>
    <x v="3749"/>
    <d v="2016-04-11T11:13:0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1"/>
    <s v="GBP"/>
    <n v="1416081600"/>
    <n v="1413477228"/>
    <b v="0"/>
    <n v="2"/>
    <b v="0"/>
    <s v="theater/plays"/>
    <n v="0.22"/>
    <n v="55"/>
    <x v="1"/>
    <x v="6"/>
    <x v="3750"/>
    <d v="2014-11-15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1"/>
    <s v="GBP"/>
    <n v="1403192031"/>
    <n v="1400600031"/>
    <b v="0"/>
    <n v="21"/>
    <b v="0"/>
    <s v="theater/plays"/>
    <n v="0.1762"/>
    <n v="41.952380952380949"/>
    <x v="1"/>
    <x v="6"/>
    <x v="3751"/>
    <d v="2014-06-19T15:33: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1"/>
    <s v="GBP"/>
    <n v="1448492400"/>
    <n v="1446506080"/>
    <b v="0"/>
    <n v="6"/>
    <b v="0"/>
    <s v="theater/plays"/>
    <n v="0.22142857142857142"/>
    <n v="129.16666666666666"/>
    <x v="1"/>
    <x v="6"/>
    <x v="3752"/>
    <d v="2015-11-25T2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1"/>
    <s v="GBP"/>
    <n v="1403886084"/>
    <n v="1401294084"/>
    <b v="0"/>
    <n v="9"/>
    <b v="0"/>
    <s v="theater/plays"/>
    <n v="1.4210526315789474E-2"/>
    <n v="15"/>
    <x v="1"/>
    <x v="6"/>
    <x v="3753"/>
    <d v="2014-06-27T16:21:24"/>
  </r>
  <r>
    <n v="4069"/>
    <s v="The Pendulum Swings"/>
    <s v="'The Pendulum Swings' is a three-act dark comedy that sees Frank and Michael await their execution on Death Row."/>
    <n v="1250"/>
    <n v="430"/>
    <x v="2"/>
    <x v="11"/>
    <s v="GBP"/>
    <n v="1425124800"/>
    <n v="1421596356"/>
    <b v="0"/>
    <n v="13"/>
    <b v="0"/>
    <s v="theater/plays"/>
    <n v="0.34399999999999997"/>
    <n v="33.07692307692308"/>
    <x v="1"/>
    <x v="6"/>
    <x v="3754"/>
    <d v="2015-02-28T1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1"/>
    <s v="GBP"/>
    <n v="1408646111"/>
    <n v="1403462111"/>
    <b v="0"/>
    <n v="2"/>
    <b v="0"/>
    <s v="theater/plays"/>
    <n v="4.0000000000000001E-3"/>
    <n v="2"/>
    <x v="1"/>
    <x v="6"/>
    <x v="3755"/>
    <d v="2014-08-21T18:35:1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1"/>
    <s v="GBP"/>
    <n v="1446732975"/>
    <n v="1444137375"/>
    <b v="0"/>
    <n v="21"/>
    <b v="0"/>
    <s v="theater/plays"/>
    <n v="0.26727272727272727"/>
    <n v="35"/>
    <x v="1"/>
    <x v="6"/>
    <x v="3756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1"/>
    <s v="GBP"/>
    <n v="1404149280"/>
    <n v="1400547969"/>
    <b v="0"/>
    <n v="13"/>
    <b v="0"/>
    <s v="theater/plays"/>
    <n v="0.28799999999999998"/>
    <n v="44.307692307692307"/>
    <x v="1"/>
    <x v="6"/>
    <x v="3757"/>
    <d v="2014-06-30T17:28:00"/>
  </r>
  <r>
    <n v="4078"/>
    <s v="Theatre Memoire"/>
    <s v="Theatre Memoire are a High Wycombe based theatre company. Performing plays about multi-culturalism and interconectedness."/>
    <n v="250"/>
    <n v="0"/>
    <x v="2"/>
    <x v="11"/>
    <s v="GBP"/>
    <n v="1485543242"/>
    <n v="1482951242"/>
    <b v="0"/>
    <n v="0"/>
    <b v="0"/>
    <s v="theater/plays"/>
    <n v="0"/>
    <e v="#DIV/0!"/>
    <x v="1"/>
    <x v="6"/>
    <x v="3758"/>
    <d v="2017-01-27T18:54:0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1"/>
    <s v="GBP"/>
    <n v="1421403960"/>
    <n v="1418827324"/>
    <b v="0"/>
    <n v="3"/>
    <b v="0"/>
    <s v="theater/plays"/>
    <n v="0.108"/>
    <n v="72"/>
    <x v="1"/>
    <x v="6"/>
    <x v="3759"/>
    <d v="2015-01-16T10:26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1"/>
    <s v="GBP"/>
    <n v="1440272093"/>
    <n v="1435088093"/>
    <b v="0"/>
    <n v="4"/>
    <b v="0"/>
    <s v="theater/plays"/>
    <n v="2.4E-2"/>
    <n v="15"/>
    <x v="1"/>
    <x v="6"/>
    <x v="3760"/>
    <d v="2015-08-22T19:34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1"/>
    <s v="GBP"/>
    <n v="1488271860"/>
    <n v="1484484219"/>
    <b v="0"/>
    <n v="5"/>
    <b v="0"/>
    <s v="theater/plays"/>
    <n v="0.11428571428571428"/>
    <n v="80"/>
    <x v="1"/>
    <x v="6"/>
    <x v="376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1"/>
    <s v="GBP"/>
    <n v="1454284500"/>
    <n v="1449431237"/>
    <b v="0"/>
    <n v="0"/>
    <b v="0"/>
    <s v="theater/plays"/>
    <n v="0"/>
    <e v="#DIV/0!"/>
    <x v="1"/>
    <x v="6"/>
    <x v="3762"/>
    <d v="2016-01-31T23:55:00"/>
  </r>
  <r>
    <n v="4109"/>
    <s v="Jack the Lad"/>
    <s v="Jack the Lad - a new play that explores how far the boundaries of friendship will stretch when morality and loyalties clash."/>
    <n v="500"/>
    <n v="0"/>
    <x v="2"/>
    <x v="11"/>
    <s v="GBP"/>
    <n v="1448805404"/>
    <n v="1446209804"/>
    <b v="0"/>
    <n v="0"/>
    <b v="0"/>
    <s v="theater/plays"/>
    <n v="0"/>
    <e v="#DIV/0!"/>
    <x v="1"/>
    <x v="6"/>
    <x v="3763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1"/>
    <s v="GBP"/>
    <n v="1469113351"/>
    <n v="1463929351"/>
    <b v="0"/>
    <n v="6"/>
    <b v="0"/>
    <s v="theater/plays"/>
    <n v="0.28666666666666668"/>
    <n v="14.333333333333334"/>
    <x v="1"/>
    <x v="6"/>
    <x v="3764"/>
    <d v="2016-07-21T15:02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2"/>
    <s v="EUR"/>
    <n v="1453376495"/>
    <n v="1450784495"/>
    <b v="0"/>
    <n v="29"/>
    <b v="1"/>
    <s v="film &amp; video/shorts"/>
    <n v="1.1293199999999999"/>
    <n v="19.471034482758618"/>
    <x v="0"/>
    <x v="1"/>
    <x v="3765"/>
    <d v="2016-01-21T11:41: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2"/>
    <s v="EUR"/>
    <n v="1472751121"/>
    <n v="1471887121"/>
    <b v="0"/>
    <n v="35"/>
    <b v="1"/>
    <s v="film &amp; video/shorts"/>
    <n v="27.02"/>
    <n v="38.6"/>
    <x v="0"/>
    <x v="1"/>
    <x v="3766"/>
    <d v="2016-09-01T17:32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2"/>
    <s v="EUR"/>
    <n v="1451226045"/>
    <n v="1444828845"/>
    <b v="0"/>
    <n v="17"/>
    <b v="1"/>
    <s v="film &amp; video/shorts"/>
    <n v="1.0646666666666667"/>
    <n v="375.76470588235293"/>
    <x v="0"/>
    <x v="1"/>
    <x v="3767"/>
    <d v="2015-12-27T14:20: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2"/>
    <s v="EUR"/>
    <n v="1447600389"/>
    <n v="1444140789"/>
    <b v="0"/>
    <n v="34"/>
    <b v="0"/>
    <s v="technology/web"/>
    <n v="0.27383999999999997"/>
    <n v="402.70588235294116"/>
    <x v="2"/>
    <x v="7"/>
    <x v="3768"/>
    <d v="2015-11-15T15:13:09"/>
  </r>
  <r>
    <n v="564"/>
    <s v="TOC TOC TROC"/>
    <s v="Plateforme de troc gratuit et d'Ã©changes en tous genres par nature. Mieux s'entraider, Ã©changer, de donner, louer ou vendre Ã  distance."/>
    <n v="18000"/>
    <n v="1"/>
    <x v="2"/>
    <x v="12"/>
    <s v="EUR"/>
    <n v="1457822275"/>
    <n v="1455230275"/>
    <b v="0"/>
    <n v="1"/>
    <b v="0"/>
    <s v="technology/web"/>
    <n v="5.5555555555555558E-5"/>
    <n v="1"/>
    <x v="2"/>
    <x v="7"/>
    <x v="3769"/>
    <d v="2016-03-12T22:37:5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2"/>
    <s v="EUR"/>
    <n v="1453210037"/>
    <n v="1448026037"/>
    <b v="0"/>
    <n v="0"/>
    <b v="0"/>
    <s v="technology/web"/>
    <n v="0"/>
    <e v="#DIV/0!"/>
    <x v="2"/>
    <x v="7"/>
    <x v="3770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2"/>
    <s v="EUR"/>
    <n v="1488013307"/>
    <n v="1485421307"/>
    <b v="0"/>
    <n v="0"/>
    <b v="0"/>
    <s v="technology/web"/>
    <n v="0"/>
    <e v="#DIV/0!"/>
    <x v="2"/>
    <x v="7"/>
    <x v="3771"/>
    <d v="2017-02-25T09:0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2"/>
    <s v="EUR"/>
    <n v="1480028400"/>
    <n v="1478685915"/>
    <b v="0"/>
    <n v="2"/>
    <b v="1"/>
    <s v="technology/wearables"/>
    <n v="1.4428571428571428"/>
    <n v="50.5"/>
    <x v="2"/>
    <x v="8"/>
    <x v="3772"/>
    <d v="2016-11-24T23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12"/>
    <s v="EUR"/>
    <n v="1469994300"/>
    <n v="1464815253"/>
    <b v="0"/>
    <n v="70"/>
    <b v="1"/>
    <s v="music/metal"/>
    <n v="1.3045"/>
    <n v="37.271428571428572"/>
    <x v="4"/>
    <x v="12"/>
    <x v="3773"/>
    <d v="2016-07-31T19:45:00"/>
  </r>
  <r>
    <n v="945"/>
    <s v="CT BAND"/>
    <s v="Make your watch Smart ! CT Band is an ultra-thin, high-tech smart watch-strap awarded twice at CES 2017 las vegas"/>
    <n v="100000"/>
    <n v="2484"/>
    <x v="2"/>
    <x v="12"/>
    <s v="EUR"/>
    <n v="1487462340"/>
    <n v="1482958626"/>
    <b v="0"/>
    <n v="16"/>
    <b v="0"/>
    <s v="technology/wearables"/>
    <n v="2.4840000000000001E-2"/>
    <n v="155.25"/>
    <x v="2"/>
    <x v="8"/>
    <x v="3774"/>
    <d v="2017-02-18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2"/>
    <s v="EUR"/>
    <n v="1489680061"/>
    <n v="1487091661"/>
    <b v="0"/>
    <n v="15"/>
    <b v="0"/>
    <s v="technology/wearables"/>
    <n v="0.16055"/>
    <n v="214.06666666666666"/>
    <x v="2"/>
    <x v="8"/>
    <x v="3775"/>
    <d v="2017-03-16T16:01:01"/>
  </r>
  <r>
    <n v="1089"/>
    <s v="Farabel"/>
    <s v="Farabel is a single player turn-based fantasy strategy game for Mac/PC/Linux"/>
    <n v="15000"/>
    <n v="1174"/>
    <x v="2"/>
    <x v="12"/>
    <s v="EUR"/>
    <n v="1435293175"/>
    <n v="1432701175"/>
    <b v="0"/>
    <n v="49"/>
    <b v="0"/>
    <s v="games/video games"/>
    <n v="7.8266666666666665E-2"/>
    <n v="23.959183673469386"/>
    <x v="6"/>
    <x v="17"/>
    <x v="3776"/>
    <d v="2015-06-26T04:32:5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2"/>
    <s v="EUR"/>
    <n v="1450541229"/>
    <n v="1447949229"/>
    <b v="0"/>
    <n v="6"/>
    <b v="0"/>
    <s v="games/mobile games"/>
    <n v="6.4439140811455853E-2"/>
    <n v="45"/>
    <x v="6"/>
    <x v="18"/>
    <x v="3777"/>
    <d v="2015-12-19T16:07:0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2"/>
    <s v="EUR"/>
    <n v="1484444119"/>
    <n v="1481852119"/>
    <b v="0"/>
    <n v="109"/>
    <b v="1"/>
    <s v="music/rock"/>
    <n v="1.7132499999999999"/>
    <n v="62.871559633027523"/>
    <x v="4"/>
    <x v="11"/>
    <x v="3778"/>
    <d v="2017-01-15T01:35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2"/>
    <s v="EUR"/>
    <n v="1483395209"/>
    <n v="1480803209"/>
    <b v="0"/>
    <n v="0"/>
    <b v="0"/>
    <s v="publishing/translations"/>
    <n v="0"/>
    <e v="#DIV/0!"/>
    <x v="3"/>
    <x v="22"/>
    <x v="3779"/>
    <d v="2017-01-02T22:13: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2"/>
    <s v="EUR"/>
    <n v="1492270947"/>
    <n v="1488386547"/>
    <b v="0"/>
    <n v="0"/>
    <b v="0"/>
    <s v="publishing/translations"/>
    <n v="0"/>
    <e v="#DIV/0!"/>
    <x v="3"/>
    <x v="22"/>
    <x v="3780"/>
    <d v="2017-04-15T15:42: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0.21714285714285714"/>
    <n v="76"/>
    <x v="4"/>
    <x v="28"/>
    <x v="3781"/>
    <d v="2017-04-07T18:45:3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2"/>
    <s v="EUR"/>
    <n v="1460127635"/>
    <n v="1457539235"/>
    <b v="0"/>
    <n v="117"/>
    <b v="1"/>
    <s v="music/rock"/>
    <n v="1.3864000000000001"/>
    <n v="29.623931623931625"/>
    <x v="4"/>
    <x v="11"/>
    <x v="3782"/>
    <d v="2016-04-08T15:00:3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2"/>
    <s v="EUR"/>
    <n v="1437861540"/>
    <n v="1435160452"/>
    <b v="0"/>
    <n v="1"/>
    <b v="0"/>
    <s v="technology/web"/>
    <n v="1.8749999999999999E-3"/>
    <n v="30"/>
    <x v="2"/>
    <x v="7"/>
    <x v="3783"/>
    <d v="2015-07-25T21:59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2"/>
    <s v="EUR"/>
    <n v="1480185673"/>
    <n v="1476294073"/>
    <b v="0"/>
    <n v="0"/>
    <b v="0"/>
    <s v="food/food trucks"/>
    <n v="0"/>
    <e v="#DIV/0!"/>
    <x v="7"/>
    <x v="19"/>
    <x v="3784"/>
    <d v="2016-11-26T18:41: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2"/>
    <s v="EUR"/>
    <n v="1475209620"/>
    <n v="1473087637"/>
    <b v="0"/>
    <n v="37"/>
    <b v="1"/>
    <s v="music/classical music"/>
    <n v="1.0185"/>
    <n v="165.16216216216216"/>
    <x v="4"/>
    <x v="35"/>
    <x v="3785"/>
    <d v="2016-09-30T04:27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2"/>
    <s v="EUR"/>
    <n v="1437429600"/>
    <n v="1433747376"/>
    <b v="0"/>
    <n v="41"/>
    <b v="1"/>
    <s v="theater/spaces"/>
    <n v="1.0071428571428571"/>
    <n v="103.17073170731707"/>
    <x v="1"/>
    <x v="38"/>
    <x v="3786"/>
    <d v="2015-07-20T22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2"/>
    <s v="EUR"/>
    <n v="1457617359"/>
    <n v="1455025359"/>
    <b v="0"/>
    <n v="3"/>
    <b v="0"/>
    <s v="theater/spaces"/>
    <n v="8.8000000000000003E-4"/>
    <n v="7.333333333333333"/>
    <x v="1"/>
    <x v="38"/>
    <x v="3787"/>
    <d v="2016-03-10T13:42: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2"/>
    <s v="EUR"/>
    <n v="1437033360"/>
    <n v="1434445937"/>
    <b v="0"/>
    <n v="12"/>
    <b v="0"/>
    <s v="theater/spaces"/>
    <n v="0.12"/>
    <n v="25"/>
    <x v="1"/>
    <x v="38"/>
    <x v="3788"/>
    <d v="2015-07-16T07:56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9.5999999999999992E-3"/>
    <n v="24"/>
    <x v="1"/>
    <x v="6"/>
    <x v="3789"/>
    <d v="2017-04-07T16:15: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2"/>
    <s v="EUR"/>
    <n v="1446062040"/>
    <n v="1445109822"/>
    <b v="0"/>
    <n v="14"/>
    <b v="1"/>
    <s v="theater/plays"/>
    <n v="1.1516129032258065"/>
    <n v="51"/>
    <x v="1"/>
    <x v="6"/>
    <x v="3790"/>
    <d v="2015-10-28T19:5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2"/>
    <s v="EUR"/>
    <n v="1437889336"/>
    <n v="1432705336"/>
    <b v="0"/>
    <n v="4"/>
    <b v="0"/>
    <s v="theater/plays"/>
    <n v="0.05"/>
    <n v="62.5"/>
    <x v="1"/>
    <x v="6"/>
    <x v="3791"/>
    <d v="2015-07-26T05:42:16"/>
  </r>
  <r>
    <n v="15"/>
    <s v="Cien&amp;Cia"/>
    <s v="Cien&amp;Cia es un proyecto transmedia para televisiÃ³n; la finalidad de la venta de camisetas es financiar el reality (Factual)."/>
    <n v="2000"/>
    <n v="2132"/>
    <x v="0"/>
    <x v="13"/>
    <s v="EUR"/>
    <n v="1443384840"/>
    <n v="1441790658"/>
    <b v="0"/>
    <n v="98"/>
    <b v="1"/>
    <s v="film &amp; video/television"/>
    <n v="1.0660000000000001"/>
    <n v="21.755102040816325"/>
    <x v="0"/>
    <x v="0"/>
    <x v="3792"/>
    <d v="2015-09-27T20:14:00"/>
  </r>
  <r>
    <n v="178"/>
    <s v="El viaje de LucÃ­a"/>
    <s v="El viaje de LucÃ­a es un largometraje de ficciÃ³n con temÃ¡tica sobre el cÃ¡ncer infantil."/>
    <n v="500000"/>
    <n v="0"/>
    <x v="2"/>
    <x v="13"/>
    <s v="EUR"/>
    <n v="1448582145"/>
    <n v="1445986545"/>
    <b v="0"/>
    <n v="0"/>
    <b v="0"/>
    <s v="film &amp; video/drama"/>
    <n v="0"/>
    <e v="#DIV/0!"/>
    <x v="0"/>
    <x v="3"/>
    <x v="3793"/>
    <d v="2015-11-26T23:55:4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3"/>
    <s v="EUR"/>
    <n v="1460066954"/>
    <n v="1456614554"/>
    <b v="1"/>
    <n v="964"/>
    <b v="1"/>
    <s v="film &amp; video/documentary"/>
    <n v="1.2734117647058822"/>
    <n v="44.912863070539416"/>
    <x v="0"/>
    <x v="4"/>
    <x v="3794"/>
    <d v="2016-04-07T22:09: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3"/>
    <s v="EUR"/>
    <n v="1460918282"/>
    <n v="1455737882"/>
    <b v="0"/>
    <n v="50"/>
    <b v="1"/>
    <s v="film &amp; video/documentary"/>
    <n v="1.118936170212766"/>
    <n v="105.18"/>
    <x v="0"/>
    <x v="4"/>
    <x v="3795"/>
    <d v="2016-04-17T18:38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13"/>
    <s v="EUR"/>
    <n v="1484065881"/>
    <n v="1481473881"/>
    <b v="0"/>
    <n v="31"/>
    <b v="0"/>
    <s v="technology/wearables"/>
    <n v="2.6866666666666667E-2"/>
    <n v="13"/>
    <x v="2"/>
    <x v="8"/>
    <x v="3796"/>
    <d v="2017-01-10T16:31:21"/>
  </r>
  <r>
    <n v="706"/>
    <s v="Driver Alert System"/>
    <s v="Driver Alert System es un sistema de seguridad para el conductor, que le avisa en caso de perder la posicion vertical mientras conduce."/>
    <n v="100000"/>
    <n v="0"/>
    <x v="2"/>
    <x v="13"/>
    <s v="EUR"/>
    <n v="1481740740"/>
    <n v="1478130783"/>
    <b v="0"/>
    <n v="0"/>
    <b v="0"/>
    <s v="technology/wearables"/>
    <n v="0"/>
    <e v="#DIV/0!"/>
    <x v="2"/>
    <x v="8"/>
    <x v="3797"/>
    <d v="2016-12-14T18:39:00"/>
  </r>
  <r>
    <n v="857"/>
    <s v="A Reason To Breathe - DEBUT ALBUM"/>
    <s v="Modern Post-Hardcore/Electro music (Hardstyle, EDM, Trap, Dubstep, Dembow, House)."/>
    <n v="1200"/>
    <n v="1200"/>
    <x v="0"/>
    <x v="13"/>
    <s v="EUR"/>
    <n v="1448463431"/>
    <n v="1444831031"/>
    <b v="0"/>
    <n v="24"/>
    <b v="1"/>
    <s v="music/metal"/>
    <n v="1"/>
    <n v="50"/>
    <x v="4"/>
    <x v="12"/>
    <x v="3798"/>
    <d v="2015-11-25T14:57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3"/>
    <s v="EUR"/>
    <n v="1471985640"/>
    <n v="1469289685"/>
    <b v="0"/>
    <n v="179"/>
    <b v="0"/>
    <s v="technology/wearables"/>
    <n v="0.2950613611721471"/>
    <n v="171.79329608938548"/>
    <x v="2"/>
    <x v="8"/>
    <x v="3799"/>
    <d v="2016-08-23T20:54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13"/>
    <s v="EUR"/>
    <n v="1456397834"/>
    <n v="1453805834"/>
    <b v="0"/>
    <n v="1"/>
    <b v="0"/>
    <s v="publishing/translations"/>
    <n v="2E-3"/>
    <n v="6"/>
    <x v="3"/>
    <x v="22"/>
    <x v="3800"/>
    <d v="2016-02-25T10:57:1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3"/>
    <s v="EUR"/>
    <n v="1459584417"/>
    <n v="1456996017"/>
    <b v="0"/>
    <n v="3"/>
    <b v="0"/>
    <s v="publishing/translations"/>
    <n v="4.4999999999999998E-2"/>
    <n v="15"/>
    <x v="3"/>
    <x v="22"/>
    <x v="3801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3"/>
    <s v="EUR"/>
    <n v="1461535140"/>
    <n v="1459716480"/>
    <b v="0"/>
    <n v="1"/>
    <b v="0"/>
    <s v="publishing/translations"/>
    <n v="8.5714285714285719E-3"/>
    <n v="15"/>
    <x v="3"/>
    <x v="22"/>
    <x v="3802"/>
    <d v="2016-04-24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3"/>
    <s v="EUR"/>
    <n v="1460786340"/>
    <n v="1455615976"/>
    <b v="0"/>
    <n v="42"/>
    <b v="1"/>
    <s v="music/pop"/>
    <n v="1.1166666666666667"/>
    <n v="159.52380952380952"/>
    <x v="4"/>
    <x v="27"/>
    <x v="3803"/>
    <d v="2016-04-16T05:59:00"/>
  </r>
  <r>
    <n v="1879"/>
    <s v="Alex and More"/>
    <s v="Juego de plataformas con 20 personajes. Cada personaje tiene cuatro habilidades distintas al resto de personajes y sus propias voces."/>
    <n v="5000"/>
    <n v="6"/>
    <x v="2"/>
    <x v="13"/>
    <s v="EUR"/>
    <n v="1457966129"/>
    <n v="1455377729"/>
    <b v="0"/>
    <n v="2"/>
    <b v="0"/>
    <s v="games/mobile games"/>
    <n v="1.1999999999999999E-3"/>
    <n v="3"/>
    <x v="6"/>
    <x v="18"/>
    <x v="3804"/>
    <d v="2016-03-14T14:35: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3"/>
    <s v="EUR"/>
    <n v="1449178200"/>
    <n v="1447614732"/>
    <b v="0"/>
    <n v="8"/>
    <b v="1"/>
    <s v="music/indie rock"/>
    <n v="1.1116666666666666"/>
    <n v="416.875"/>
    <x v="4"/>
    <x v="14"/>
    <x v="3805"/>
    <d v="2015-12-03T21:3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13"/>
    <s v="EUR"/>
    <n v="1436680958"/>
    <n v="1433224958"/>
    <b v="1"/>
    <n v="680"/>
    <b v="1"/>
    <s v="technology/hardware"/>
    <n v="3.4801799999999998"/>
    <n v="511.79117647058825"/>
    <x v="2"/>
    <x v="30"/>
    <x v="3806"/>
    <d v="2015-07-12T06:02:3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3"/>
    <s v="EUR"/>
    <n v="1482085857"/>
    <n v="1479493857"/>
    <b v="0"/>
    <n v="48"/>
    <b v="1"/>
    <s v="technology/hardware"/>
    <n v="1.3120499999999999"/>
    <n v="546.6875"/>
    <x v="2"/>
    <x v="30"/>
    <x v="3807"/>
    <d v="2016-12-18T18:30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3"/>
    <s v="EUR"/>
    <n v="1470469938"/>
    <n v="1469173938"/>
    <b v="0"/>
    <n v="249"/>
    <b v="1"/>
    <s v="games/tabletop games"/>
    <n v="2.722777777777778"/>
    <n v="98.413654618473899"/>
    <x v="6"/>
    <x v="32"/>
    <x v="3808"/>
    <d v="2016-08-06T07:52: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3"/>
    <s v="EUR"/>
    <n v="1443121765"/>
    <n v="1440529765"/>
    <b v="0"/>
    <n v="2"/>
    <b v="0"/>
    <s v="technology/makerspaces"/>
    <n v="1.3750000000000001E-4"/>
    <n v="550"/>
    <x v="2"/>
    <x v="37"/>
    <x v="3809"/>
    <d v="2015-09-24T19:09:25"/>
  </r>
  <r>
    <n v="2680"/>
    <s v="iHeart Pillow"/>
    <s v="iHeartPillow, Connecting loved ones"/>
    <n v="32000"/>
    <n v="276"/>
    <x v="2"/>
    <x v="13"/>
    <s v="EUR"/>
    <n v="1459915491"/>
    <n v="1457327091"/>
    <b v="0"/>
    <n v="4"/>
    <b v="0"/>
    <s v="technology/makerspaces"/>
    <n v="8.6250000000000007E-3"/>
    <n v="69"/>
    <x v="2"/>
    <x v="37"/>
    <x v="3810"/>
    <d v="2016-04-06T04:04:51"/>
  </r>
  <r>
    <n v="3011"/>
    <s v="Katharsis Teatro en Navidad"/>
    <s v="Necesitamos tu ayuda para poder llevar la magia del teatro universitario al Teatro Lagrada de Madrid el 23 de diciembre :)"/>
    <n v="300"/>
    <n v="371"/>
    <x v="0"/>
    <x v="13"/>
    <s v="EUR"/>
    <n v="1450911540"/>
    <n v="1448536516"/>
    <b v="0"/>
    <n v="25"/>
    <b v="1"/>
    <s v="theater/spaces"/>
    <n v="1.2366666666666666"/>
    <n v="14.84"/>
    <x v="1"/>
    <x v="38"/>
    <x v="3811"/>
    <d v="2015-12-23T22:59:00"/>
  </r>
  <r>
    <n v="3302"/>
    <s v="El muro de BorÃ­s KiÃ©n"/>
    <s v="FilosofÃ­a de los anÃ³nimos"/>
    <n v="8400"/>
    <n v="8685"/>
    <x v="0"/>
    <x v="13"/>
    <s v="EUR"/>
    <n v="1481099176"/>
    <n v="1478507176"/>
    <b v="0"/>
    <n v="50"/>
    <b v="1"/>
    <s v="theater/plays"/>
    <n v="1.0339285714285715"/>
    <n v="173.7"/>
    <x v="1"/>
    <x v="6"/>
    <x v="3812"/>
    <d v="2016-12-07T08:26:1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e v="#DIV/0!"/>
    <x v="0"/>
    <x v="2"/>
    <x v="3813"/>
    <d v="2015-10-12T13:46:3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3.5000000000000001E-3"/>
    <n v="100"/>
    <x v="2"/>
    <x v="8"/>
    <x v="3814"/>
    <d v="2015-07-18T20:14: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s v="technology/wearables"/>
    <n v="5.7334999999999997E-2"/>
    <n v="603.52631578947364"/>
    <x v="2"/>
    <x v="8"/>
    <x v="3815"/>
    <d v="2016-07-21T1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166666666669"/>
    <x v="4"/>
    <x v="11"/>
    <x v="3816"/>
    <d v="2015-01-07T16:41:46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1E-2"/>
    <n v="744.5454545454545"/>
    <x v="3"/>
    <x v="22"/>
    <x v="3817"/>
    <d v="2015-06-08T15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0.03"/>
    <n v="75"/>
    <x v="3"/>
    <x v="22"/>
    <x v="3818"/>
    <d v="2016-04-27T13:55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s v="publishing/translations"/>
    <n v="0"/>
    <e v="#DIV/0!"/>
    <x v="3"/>
    <x v="22"/>
    <x v="3819"/>
    <d v="2015-12-02T17:25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5714285714283"/>
    <x v="8"/>
    <x v="20"/>
    <x v="3820"/>
    <d v="2016-03-21T16:59:28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8916256157631"/>
    <x v="2"/>
    <x v="30"/>
    <x v="3821"/>
    <d v="2016-03-24T08:11:3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1E-4"/>
    <n v="5"/>
    <x v="7"/>
    <x v="19"/>
    <x v="3822"/>
    <d v="2016-03-23T11:52:0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3.6666666666666666E-3"/>
    <n v="36.666666666666664"/>
    <x v="1"/>
    <x v="40"/>
    <x v="3823"/>
    <d v="2015-02-16T10:11: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6"/>
    <x v="3824"/>
    <d v="2016-06-01T21:42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s v="theater/musical"/>
    <n v="0"/>
    <e v="#DIV/0!"/>
    <x v="1"/>
    <x v="40"/>
    <x v="3825"/>
    <d v="2016-09-03T10:00:00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6"/>
    <x v="3826"/>
    <d v="2016-06-03T11:19:12"/>
  </r>
  <r>
    <n v="229"/>
    <s v="The Perfect Plan"/>
    <s v="I teenage girl that wants to go around the system. She does all she can to cheat and finds herself in a bad position when she messesup"/>
    <n v="3000"/>
    <n v="0"/>
    <x v="2"/>
    <x v="15"/>
    <s v="EUR"/>
    <n v="1455402297"/>
    <n v="1452810297"/>
    <b v="0"/>
    <n v="0"/>
    <b v="0"/>
    <s v="film &amp; video/drama"/>
    <n v="0"/>
    <e v="#DIV/0!"/>
    <x v="0"/>
    <x v="3"/>
    <x v="3827"/>
    <d v="2016-02-13T22:24:57"/>
  </r>
  <r>
    <n v="321"/>
    <s v="An Impossible Project"/>
    <s v="The more digital the world, the more analog our dreams._x000a_A feature documentary shot on 35mm film."/>
    <n v="35000"/>
    <n v="35932"/>
    <x v="0"/>
    <x v="15"/>
    <s v="EUR"/>
    <n v="1478605386"/>
    <n v="1475577786"/>
    <b v="1"/>
    <n v="337"/>
    <b v="1"/>
    <s v="film &amp; video/documentary"/>
    <n v="1.0266285714285714"/>
    <n v="106.62314540059347"/>
    <x v="0"/>
    <x v="4"/>
    <x v="3828"/>
    <d v="2016-11-08T11:43:06"/>
  </r>
  <r>
    <n v="464"/>
    <s v="PokÃ©Movie - A PokÃ©monâ„¢ school project"/>
    <s v="We are three students that want to make a short PokÃ©mon movie as a school project!"/>
    <n v="1010"/>
    <n v="1"/>
    <x v="2"/>
    <x v="15"/>
    <s v="EUR"/>
    <n v="1463602935"/>
    <n v="1461874935"/>
    <b v="0"/>
    <n v="1"/>
    <b v="0"/>
    <s v="film &amp; video/animation"/>
    <n v="9.9009900990099011E-4"/>
    <n v="1"/>
    <x v="0"/>
    <x v="5"/>
    <x v="3829"/>
    <d v="2016-05-18T20:22: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5"/>
    <s v="EUR"/>
    <n v="1480721803"/>
    <n v="1478126203"/>
    <b v="0"/>
    <n v="20"/>
    <b v="0"/>
    <s v="technology/web"/>
    <n v="9.1066666666666674E-3"/>
    <n v="68.3"/>
    <x v="2"/>
    <x v="7"/>
    <x v="3830"/>
    <d v="2016-12-02T23:36:4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5"/>
    <s v="EUR"/>
    <n v="1434213443"/>
    <n v="1431621443"/>
    <b v="0"/>
    <n v="4"/>
    <b v="0"/>
    <s v="technology/web"/>
    <n v="4.3166666666666666E-3"/>
    <n v="64.75"/>
    <x v="2"/>
    <x v="7"/>
    <x v="3831"/>
    <d v="2015-06-13T16:37:23"/>
  </r>
  <r>
    <n v="638"/>
    <s v="W (Canceled)"/>
    <s v="O0"/>
    <n v="200000"/>
    <n v="18"/>
    <x v="1"/>
    <x v="15"/>
    <s v="EUR"/>
    <n v="1490447662"/>
    <n v="1485267262"/>
    <b v="0"/>
    <n v="6"/>
    <b v="0"/>
    <s v="technology/web"/>
    <n v="9.0000000000000006E-5"/>
    <n v="3"/>
    <x v="2"/>
    <x v="7"/>
    <x v="3832"/>
    <d v="2017-03-25T13:14: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5"/>
    <s v="EUR"/>
    <n v="1439998674"/>
    <n v="1436888274"/>
    <b v="0"/>
    <n v="2174"/>
    <b v="1"/>
    <s v="technology/wearables"/>
    <n v="14.604850000000001"/>
    <n v="134.3592456301748"/>
    <x v="2"/>
    <x v="8"/>
    <x v="3833"/>
    <d v="2015-08-19T15:37:5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5"/>
    <s v="EUR"/>
    <n v="1454502789"/>
    <n v="1453206789"/>
    <b v="0"/>
    <n v="114"/>
    <b v="0"/>
    <s v="technology/wearables"/>
    <n v="0.46379999999999999"/>
    <n v="20.342105263157894"/>
    <x v="2"/>
    <x v="8"/>
    <x v="3834"/>
    <d v="2016-02-03T12:33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5"/>
    <s v="EUR"/>
    <n v="1477422000"/>
    <n v="1472282956"/>
    <b v="0"/>
    <n v="28"/>
    <b v="1"/>
    <s v="music/metal"/>
    <n v="2.1800000000000002"/>
    <n v="19.464285714285715"/>
    <x v="4"/>
    <x v="12"/>
    <x v="3835"/>
    <d v="2016-10-25T19:00:00"/>
  </r>
  <r>
    <n v="949"/>
    <s v="INBED"/>
    <s v="Der INBED ist ein innovatives Multisensor-Wearable fÃ¼r die SturzprÃ¤vention motorisch eingeschrÃ¤nkter Personen."/>
    <n v="20000"/>
    <n v="273"/>
    <x v="2"/>
    <x v="15"/>
    <s v="EUR"/>
    <n v="1456016576"/>
    <n v="1450832576"/>
    <b v="0"/>
    <n v="7"/>
    <b v="0"/>
    <s v="technology/wearables"/>
    <n v="1.3650000000000001E-2"/>
    <n v="39"/>
    <x v="2"/>
    <x v="8"/>
    <x v="3836"/>
    <d v="2016-02-21T01:02:5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5"/>
    <s v="EUR"/>
    <n v="1451602800"/>
    <n v="1449011610"/>
    <b v="0"/>
    <n v="23"/>
    <b v="0"/>
    <s v="technology/wearables"/>
    <n v="6.2933333333333327E-2"/>
    <n v="82.086956521739125"/>
    <x v="2"/>
    <x v="8"/>
    <x v="3837"/>
    <d v="2015-12-31T23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5"/>
    <s v="EUR"/>
    <n v="1451161560"/>
    <n v="1447273560"/>
    <b v="0"/>
    <n v="0"/>
    <b v="0"/>
    <s v="journalism/audio"/>
    <n v="0"/>
    <e v="#DIV/0!"/>
    <x v="5"/>
    <x v="16"/>
    <x v="3838"/>
    <d v="2015-12-26T20:26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5"/>
    <s v="EUR"/>
    <n v="1463232936"/>
    <n v="1461072936"/>
    <b v="0"/>
    <n v="18"/>
    <b v="0"/>
    <s v="games/video games"/>
    <n v="2.6076923076923077E-2"/>
    <n v="37.666666666666664"/>
    <x v="6"/>
    <x v="17"/>
    <x v="3839"/>
    <d v="2016-05-14T13:35:36"/>
  </r>
  <r>
    <n v="1100"/>
    <s v="Aeldengald Saga Book I"/>
    <s v="A retro style puzzle rpg with a dark story. Your decisions will influence the world and decide the outcome of the story."/>
    <n v="4000"/>
    <n v="100"/>
    <x v="2"/>
    <x v="15"/>
    <s v="EUR"/>
    <n v="1455417571"/>
    <n v="1452825571"/>
    <b v="0"/>
    <n v="10"/>
    <b v="0"/>
    <s v="games/video games"/>
    <n v="2.5000000000000001E-2"/>
    <n v="10"/>
    <x v="6"/>
    <x v="17"/>
    <x v="3840"/>
    <d v="2016-02-14T02:39:31"/>
  </r>
  <r>
    <n v="1117"/>
    <s v="Medieval Village"/>
    <s v="Experience the Medieval in your own village. Increase your village into a city and walk through the streets."/>
    <n v="1000"/>
    <n v="83"/>
    <x v="2"/>
    <x v="15"/>
    <s v="EUR"/>
    <n v="1451053313"/>
    <n v="1448461313"/>
    <b v="0"/>
    <n v="8"/>
    <b v="0"/>
    <s v="games/video games"/>
    <n v="8.3000000000000004E-2"/>
    <n v="10.375"/>
    <x v="6"/>
    <x v="17"/>
    <x v="3841"/>
    <d v="2015-12-25T14:21:53"/>
  </r>
  <r>
    <n v="1135"/>
    <s v="Trumperama"/>
    <s v="&quot;Trumperama&quot; ist ein Jump 'n' Run Spiel im 8-Bit Stil fÃ¼r Android._x000a_Donald Trump gewinnt die Wahlen und muss gestoppt werden!"/>
    <n v="1000"/>
    <n v="50"/>
    <x v="2"/>
    <x v="15"/>
    <s v="EUR"/>
    <n v="1470527094"/>
    <n v="1467935094"/>
    <b v="0"/>
    <n v="1"/>
    <b v="0"/>
    <s v="games/mobile games"/>
    <n v="0.05"/>
    <n v="50"/>
    <x v="6"/>
    <x v="18"/>
    <x v="3842"/>
    <d v="2016-08-06T23:44:54"/>
  </r>
  <r>
    <n v="1141"/>
    <s v="Arena Z - Zombie Survival"/>
    <s v="I think this will be a great game!"/>
    <n v="500"/>
    <n v="0"/>
    <x v="2"/>
    <x v="15"/>
    <s v="EUR"/>
    <n v="1436460450"/>
    <n v="1433868450"/>
    <b v="0"/>
    <n v="0"/>
    <b v="0"/>
    <s v="games/mobile games"/>
    <n v="0"/>
    <e v="#DIV/0!"/>
    <x v="6"/>
    <x v="18"/>
    <x v="3843"/>
    <d v="2015-07-09T16:47: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5"/>
    <s v="EUR"/>
    <n v="1434197351"/>
    <n v="1431605351"/>
    <b v="0"/>
    <n v="62"/>
    <b v="1"/>
    <s v="photography/photobooks"/>
    <n v="1.0086153846153847"/>
    <n v="211.48387096774192"/>
    <x v="8"/>
    <x v="20"/>
    <x v="3844"/>
    <d v="2015-06-13T12:09:11"/>
  </r>
  <r>
    <n v="1220"/>
    <s v="All The People"/>
    <s v="A beautiful photo art book of portraits and conversations with people that may expand your idea of gender."/>
    <n v="15000"/>
    <n v="15565"/>
    <x v="0"/>
    <x v="15"/>
    <s v="EUR"/>
    <n v="1440515112"/>
    <n v="1437923112"/>
    <b v="0"/>
    <n v="140"/>
    <b v="1"/>
    <s v="photography/photobooks"/>
    <n v="1.0376666666666667"/>
    <n v="111.17857142857143"/>
    <x v="8"/>
    <x v="20"/>
    <x v="3845"/>
    <d v="2015-08-25T15:05:12"/>
  </r>
  <r>
    <n v="1385"/>
    <s v="Chi Might Project"/>
    <s v="Musicians, singers &amp; songwriters from all over the world collaborate via YouTube in order to create an amazing album!"/>
    <n v="8000"/>
    <n v="8832.49"/>
    <x v="0"/>
    <x v="15"/>
    <s v="EUR"/>
    <n v="1461931860"/>
    <n v="1457109121"/>
    <b v="0"/>
    <n v="134"/>
    <b v="1"/>
    <s v="music/rock"/>
    <n v="1.10406125"/>
    <n v="65.914104477611943"/>
    <x v="4"/>
    <x v="11"/>
    <x v="3846"/>
    <d v="2016-04-29T12:11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5"/>
    <s v="EUR"/>
    <n v="1440408120"/>
    <n v="1435224120"/>
    <b v="0"/>
    <n v="0"/>
    <b v="0"/>
    <s v="publishing/translations"/>
    <n v="0"/>
    <e v="#DIV/0!"/>
    <x v="3"/>
    <x v="22"/>
    <x v="384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5"/>
    <s v="EUR"/>
    <n v="1474230385"/>
    <n v="1471638385"/>
    <b v="0"/>
    <n v="4"/>
    <b v="0"/>
    <s v="publishing/translations"/>
    <n v="8.3799999999999999E-2"/>
    <n v="104.75"/>
    <x v="3"/>
    <x v="22"/>
    <x v="3848"/>
    <d v="2016-09-18T20:26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5"/>
    <s v="EUR"/>
    <n v="1456043057"/>
    <n v="1453451057"/>
    <b v="0"/>
    <n v="2"/>
    <b v="0"/>
    <s v="publishing/translations"/>
    <n v="7.7000000000000002E-3"/>
    <n v="38.5"/>
    <x v="3"/>
    <x v="22"/>
    <x v="3849"/>
    <d v="2016-02-21T08:24:17"/>
  </r>
  <r>
    <n v="1444"/>
    <s v="Expand the MillionairesLetter in the US Market!"/>
    <s v="We as a successfull german stock market newsletter publisher want expand in the US market!"/>
    <n v="4950"/>
    <n v="0"/>
    <x v="2"/>
    <x v="15"/>
    <s v="EUR"/>
    <n v="1442091462"/>
    <n v="1436907462"/>
    <b v="0"/>
    <n v="0"/>
    <b v="0"/>
    <s v="publishing/translations"/>
    <n v="0"/>
    <e v="#DIV/0!"/>
    <x v="3"/>
    <x v="22"/>
    <x v="385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5"/>
    <s v="EUR"/>
    <n v="1434286855"/>
    <n v="1431694855"/>
    <b v="0"/>
    <n v="0"/>
    <b v="0"/>
    <s v="publishing/translations"/>
    <n v="0"/>
    <e v="#DIV/0!"/>
    <x v="3"/>
    <x v="22"/>
    <x v="3851"/>
    <d v="2015-06-14T13:00:5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5"/>
    <s v="EUR"/>
    <n v="1458676860"/>
    <n v="1455446303"/>
    <b v="1"/>
    <n v="345"/>
    <b v="1"/>
    <s v="photography/photobooks"/>
    <n v="1.0358125"/>
    <n v="48.037681159420288"/>
    <x v="8"/>
    <x v="20"/>
    <x v="3852"/>
    <d v="2016-03-22T20:0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5"/>
    <s v="EUR"/>
    <n v="1487113140"/>
    <n v="1484570885"/>
    <b v="1"/>
    <n v="196"/>
    <b v="1"/>
    <s v="photography/photobooks"/>
    <n v="1.2364125714285714"/>
    <n v="110.39397959183674"/>
    <x v="8"/>
    <x v="20"/>
    <x v="3853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15"/>
    <s v="EUR"/>
    <n v="1470506400"/>
    <n v="1467358427"/>
    <b v="1"/>
    <n v="224"/>
    <b v="1"/>
    <s v="photography/photobooks"/>
    <n v="1.7989999999999999"/>
    <n v="96.375"/>
    <x v="8"/>
    <x v="20"/>
    <x v="3854"/>
    <d v="2016-08-06T1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5"/>
    <s v="EUR"/>
    <n v="1440314472"/>
    <n v="1435130472"/>
    <b v="0"/>
    <n v="0"/>
    <b v="0"/>
    <s v="music/faith"/>
    <n v="0"/>
    <e v="#DIV/0!"/>
    <x v="4"/>
    <x v="28"/>
    <x v="3855"/>
    <d v="2015-08-23T07:21:12"/>
  </r>
  <r>
    <n v="1710"/>
    <s v="Producing a live album of our upcoming Europe tour"/>
    <s v="We want to create a gospel live album which has never been produced before."/>
    <n v="5000"/>
    <n v="34"/>
    <x v="2"/>
    <x v="15"/>
    <s v="EUR"/>
    <n v="1453122000"/>
    <n v="1449151888"/>
    <b v="0"/>
    <n v="1"/>
    <b v="0"/>
    <s v="music/faith"/>
    <n v="6.7999999999999996E-3"/>
    <n v="34"/>
    <x v="4"/>
    <x v="28"/>
    <x v="3856"/>
    <d v="2016-01-18T13:00:00"/>
  </r>
  <r>
    <n v="1795"/>
    <s v="THE AFGHANS - A Photo Book"/>
    <s v="A photography book documenting the impact of the ISAF mission on the Afghan people of Mazar-e Sharif."/>
    <n v="28000"/>
    <n v="10846"/>
    <x v="2"/>
    <x v="15"/>
    <s v="EUR"/>
    <n v="1476460800"/>
    <n v="1473922541"/>
    <b v="1"/>
    <n v="81"/>
    <b v="0"/>
    <s v="photography/photobooks"/>
    <n v="0.38735714285714284"/>
    <n v="133.90123456790124"/>
    <x v="8"/>
    <x v="20"/>
    <x v="3857"/>
    <d v="2016-10-14T16:00:00"/>
  </r>
  <r>
    <n v="1802"/>
    <s v="Out Of The Dark"/>
    <s v="Inner Darkness turned into a photobook. Personal work i shot during my recovery...in Berlin."/>
    <n v="3500"/>
    <n v="1697"/>
    <x v="2"/>
    <x v="15"/>
    <s v="EUR"/>
    <n v="1435442340"/>
    <n v="1433416830"/>
    <b v="1"/>
    <n v="18"/>
    <b v="0"/>
    <s v="photography/photobooks"/>
    <n v="0.48485714285714288"/>
    <n v="94.277777777777771"/>
    <x v="8"/>
    <x v="20"/>
    <x v="3858"/>
    <d v="2015-06-27T21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5"/>
    <s v="EUR"/>
    <n v="1443808800"/>
    <n v="1441048658"/>
    <b v="1"/>
    <n v="122"/>
    <b v="0"/>
    <s v="photography/photobooks"/>
    <n v="0.36404444444444445"/>
    <n v="67.139344262295083"/>
    <x v="8"/>
    <x v="20"/>
    <x v="3859"/>
    <d v="2015-10-02T18:00:00"/>
  </r>
  <r>
    <n v="1980"/>
    <s v="YOUMO - Your Smart Modular Power Strip"/>
    <s v="Multi-power charging that is smarter, stylish and designed for you."/>
    <n v="50000"/>
    <n v="177412.01"/>
    <x v="0"/>
    <x v="15"/>
    <s v="EUR"/>
    <n v="1459684862"/>
    <n v="1456232462"/>
    <b v="1"/>
    <n v="1945"/>
    <b v="1"/>
    <s v="technology/hardware"/>
    <n v="3.5482402000000004"/>
    <n v="91.214401028277635"/>
    <x v="2"/>
    <x v="30"/>
    <x v="386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x v="15"/>
    <s v="EUR"/>
    <n v="1434139200"/>
    <n v="1431406916"/>
    <b v="1"/>
    <n v="1637"/>
    <b v="1"/>
    <s v="technology/hardware"/>
    <n v="3.8212909090909091"/>
    <n v="128.38790470372632"/>
    <x v="2"/>
    <x v="30"/>
    <x v="3861"/>
    <d v="2015-06-12T2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5"/>
    <s v="EUR"/>
    <n v="1479890743"/>
    <n v="1476776743"/>
    <b v="1"/>
    <n v="398"/>
    <b v="1"/>
    <s v="technology/hardware"/>
    <n v="3.05158"/>
    <n v="383.3643216080402"/>
    <x v="2"/>
    <x v="30"/>
    <x v="3862"/>
    <d v="2016-11-23T08:45:4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5"/>
    <s v="EUR"/>
    <n v="1433996746"/>
    <n v="1431404746"/>
    <b v="1"/>
    <n v="729"/>
    <b v="1"/>
    <s v="technology/hardware"/>
    <n v="2.0114999999999998"/>
    <n v="220.74074074074073"/>
    <x v="2"/>
    <x v="30"/>
    <x v="3863"/>
    <d v="2015-06-11T04:25:46"/>
  </r>
  <r>
    <n v="2063"/>
    <s v="Up to 4 axis Beaglebone black based CNC control"/>
    <s v="Build a professional grade Linux CNC control with Beaglebone black and our CNC cape."/>
    <n v="4000"/>
    <n v="5922"/>
    <x v="0"/>
    <x v="15"/>
    <s v="EUR"/>
    <n v="1463333701"/>
    <n v="1460482501"/>
    <b v="0"/>
    <n v="49"/>
    <b v="1"/>
    <s v="technology/hardware"/>
    <n v="1.4804999999999999"/>
    <n v="120.85714285714286"/>
    <x v="2"/>
    <x v="30"/>
    <x v="3864"/>
    <d v="2016-05-15T17:35:0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5"/>
    <s v="EUR"/>
    <n v="1467128723"/>
    <n v="1464536723"/>
    <b v="0"/>
    <n v="1530"/>
    <b v="1"/>
    <s v="technology/hardware"/>
    <n v="3.1732719999999999"/>
    <n v="259.25424836601309"/>
    <x v="2"/>
    <x v="30"/>
    <x v="3865"/>
    <d v="2016-06-28T15:45: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5"/>
    <s v="EUR"/>
    <n v="1451494210"/>
    <n v="1449075010"/>
    <b v="0"/>
    <n v="12"/>
    <b v="0"/>
    <s v="games/video games"/>
    <n v="5.7238095238095241E-2"/>
    <n v="50.083333333333336"/>
    <x v="6"/>
    <x v="17"/>
    <x v="3866"/>
    <d v="2015-12-30T16:50: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5"/>
    <s v="EUR"/>
    <n v="1439707236"/>
    <n v="1437115236"/>
    <b v="0"/>
    <n v="144"/>
    <b v="1"/>
    <s v="games/tabletop games"/>
    <n v="11.744899999999999"/>
    <n v="81.561805555555551"/>
    <x v="6"/>
    <x v="32"/>
    <x v="3867"/>
    <d v="2015-08-16T06:40:36"/>
  </r>
  <r>
    <n v="2238"/>
    <s v="28mm Fantasy Miniature range Feral Orcs!"/>
    <s v="28mm Fantasy Miniature Range in leadfree white metal: Orcs, wolves and more."/>
    <n v="4000"/>
    <n v="5496"/>
    <x v="0"/>
    <x v="15"/>
    <s v="EUR"/>
    <n v="1489157716"/>
    <n v="1486565716"/>
    <b v="0"/>
    <n v="79"/>
    <b v="1"/>
    <s v="games/tabletop games"/>
    <n v="1.3740000000000001"/>
    <n v="69.569620253164558"/>
    <x v="6"/>
    <x v="32"/>
    <x v="3868"/>
    <d v="2017-03-10T14:55: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5"/>
    <s v="EUR"/>
    <n v="1488067789"/>
    <n v="1482883789"/>
    <b v="0"/>
    <n v="0"/>
    <b v="0"/>
    <s v="food/restaurants"/>
    <n v="0"/>
    <e v="#DIV/0!"/>
    <x v="7"/>
    <x v="34"/>
    <x v="3869"/>
    <d v="2017-02-26T00:09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5"/>
    <s v="EUR"/>
    <n v="1476189339"/>
    <n v="1471005339"/>
    <b v="0"/>
    <n v="3"/>
    <b v="0"/>
    <s v="food/food trucks"/>
    <n v="7.4999999999999997E-3"/>
    <n v="25"/>
    <x v="7"/>
    <x v="19"/>
    <x v="3870"/>
    <d v="2016-10-11T12:35: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5"/>
    <s v="EUR"/>
    <n v="1483397940"/>
    <n v="1480493014"/>
    <b v="1"/>
    <n v="3663"/>
    <b v="1"/>
    <s v="technology/space exploration"/>
    <n v="27.906363636363636"/>
    <n v="83.802893802893806"/>
    <x v="2"/>
    <x v="36"/>
    <x v="3871"/>
    <d v="2017-01-02T22:59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5"/>
    <s v="EUR"/>
    <n v="1478723208"/>
    <n v="1476559608"/>
    <b v="0"/>
    <n v="52"/>
    <b v="1"/>
    <s v="technology/space exploration"/>
    <n v="9.56"/>
    <n v="27.576923076923077"/>
    <x v="2"/>
    <x v="36"/>
    <x v="3872"/>
    <d v="2016-11-09T20:26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5"/>
    <s v="EUR"/>
    <n v="1468565820"/>
    <n v="1465970108"/>
    <b v="0"/>
    <n v="0"/>
    <b v="0"/>
    <s v="technology/space exploration"/>
    <n v="0"/>
    <e v="#DIV/0!"/>
    <x v="2"/>
    <x v="36"/>
    <x v="3873"/>
    <d v="2016-07-15T06:57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5"/>
    <s v="EUR"/>
    <n v="1444291193"/>
    <n v="1441699193"/>
    <b v="1"/>
    <n v="187"/>
    <b v="1"/>
    <s v="theater/spaces"/>
    <n v="1.1998010000000001"/>
    <n v="64.160481283422456"/>
    <x v="1"/>
    <x v="38"/>
    <x v="3874"/>
    <d v="2015-10-08T07:59:5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5"/>
    <s v="EUR"/>
    <n v="1435255659"/>
    <n v="1432663659"/>
    <b v="0"/>
    <n v="29"/>
    <b v="1"/>
    <s v="theater/plays"/>
    <n v="1.0466666666666666"/>
    <n v="54.137931034482762"/>
    <x v="1"/>
    <x v="6"/>
    <x v="3875"/>
    <d v="2015-06-25T18:07:39"/>
  </r>
  <r>
    <n v="3642"/>
    <s v="My own musical"/>
    <s v="All the world's a stage..._x000a_It is my biggest dream to perform my own, selfcreated musical with lots of kids as big as I am able to."/>
    <n v="700"/>
    <n v="15"/>
    <x v="2"/>
    <x v="15"/>
    <s v="EUR"/>
    <n v="1448902800"/>
    <n v="1445369727"/>
    <b v="0"/>
    <n v="2"/>
    <b v="0"/>
    <s v="theater/musical"/>
    <n v="2.1428571428571429E-2"/>
    <n v="7.5"/>
    <x v="1"/>
    <x v="40"/>
    <x v="3876"/>
    <d v="2015-11-30T1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5"/>
    <s v="EUR"/>
    <n v="1472936229"/>
    <n v="1467752229"/>
    <b v="0"/>
    <n v="31"/>
    <b v="1"/>
    <s v="theater/plays"/>
    <n v="1"/>
    <n v="145.16129032258064"/>
    <x v="1"/>
    <x v="6"/>
    <x v="3877"/>
    <d v="2016-09-03T20:57: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5"/>
    <s v="EUR"/>
    <n v="1453244340"/>
    <n v="1448136417"/>
    <b v="0"/>
    <n v="76"/>
    <b v="1"/>
    <s v="theater/plays"/>
    <n v="1.1002000000000001"/>
    <n v="72.381578947368425"/>
    <x v="1"/>
    <x v="6"/>
    <x v="3878"/>
    <d v="2016-01-19T22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5"/>
    <s v="EUR"/>
    <n v="1434047084"/>
    <n v="1431455084"/>
    <b v="1"/>
    <n v="28"/>
    <b v="0"/>
    <s v="theater/plays"/>
    <n v="7.0433333333333334E-2"/>
    <n v="75.464285714285708"/>
    <x v="1"/>
    <x v="6"/>
    <x v="3879"/>
    <d v="2015-06-11T18:24:4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3880"/>
    <d v="2015-11-25T22:04:5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3881"/>
    <d v="2017-01-27T01:26:4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3882"/>
    <d v="2016-07-25T19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3883"/>
    <d v="2017-01-11T17:49:0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3884"/>
    <d v="2015-10-15T20:22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885"/>
    <d v="2017-02-01T22:59:00"/>
  </r>
  <r>
    <n v="65"/>
    <s v="Hello World - Post Production Funds"/>
    <s v="Help finish the short film Hello World. The story of an android in the broken home of a father &amp; son."/>
    <n v="7000"/>
    <n v="7527"/>
    <x v="0"/>
    <x v="17"/>
    <s v="CAD"/>
    <n v="1407736740"/>
    <n v="1405453354"/>
    <b v="0"/>
    <n v="57"/>
    <b v="1"/>
    <s v="film &amp; video/shorts"/>
    <n v="1.0752857142857142"/>
    <n v="132.05263157894737"/>
    <x v="0"/>
    <x v="1"/>
    <x v="3886"/>
    <d v="2014-08-11T05:59:00"/>
  </r>
  <r>
    <n v="92"/>
    <s v="Euphoria"/>
    <s v="Euphoria is an adventure film that follows adrenaline filled athletes on their hunt for the sublime while balancing family and careers."/>
    <n v="5000"/>
    <n v="5260"/>
    <x v="0"/>
    <x v="17"/>
    <s v="CAD"/>
    <n v="1485936000"/>
    <n v="1481949983"/>
    <b v="0"/>
    <n v="43"/>
    <b v="1"/>
    <s v="film &amp; video/shorts"/>
    <n v="1.052"/>
    <n v="122.32558139534883"/>
    <x v="0"/>
    <x v="1"/>
    <x v="3887"/>
    <d v="2017-02-01T08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7"/>
    <s v="CAD"/>
    <n v="1486165880"/>
    <n v="1480981880"/>
    <b v="0"/>
    <n v="6"/>
    <b v="0"/>
    <s v="film &amp; video/science fiction"/>
    <n v="0.14000000000000001"/>
    <n v="11.666666666666666"/>
    <x v="0"/>
    <x v="2"/>
    <x v="3888"/>
    <d v="2017-02-03T23:51: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7"/>
    <s v="CAD"/>
    <n v="1428945472"/>
    <n v="1423765072"/>
    <b v="0"/>
    <n v="37"/>
    <b v="0"/>
    <s v="film &amp; video/science fiction"/>
    <n v="0.27600000000000002"/>
    <n v="55.945945945945944"/>
    <x v="0"/>
    <x v="2"/>
    <x v="3889"/>
    <d v="2015-04-13T17:17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7"/>
    <s v="CAD"/>
    <n v="1407034796"/>
    <n v="1401850796"/>
    <b v="0"/>
    <n v="15"/>
    <b v="0"/>
    <s v="film &amp; video/science fiction"/>
    <n v="5.0999999999999997E-2"/>
    <n v="119"/>
    <x v="0"/>
    <x v="2"/>
    <x v="3890"/>
    <d v="2014-08-03T02:59:5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7"/>
    <s v="CAD"/>
    <n v="1409543940"/>
    <n v="1404586762"/>
    <b v="0"/>
    <n v="2"/>
    <b v="0"/>
    <s v="film &amp; video/drama"/>
    <n v="3.4000000000000002E-2"/>
    <n v="25.5"/>
    <x v="0"/>
    <x v="3"/>
    <x v="3891"/>
    <d v="2014-09-01T03:59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7"/>
    <s v="CAD"/>
    <n v="1420346638"/>
    <n v="1417754638"/>
    <b v="0"/>
    <n v="13"/>
    <b v="0"/>
    <s v="film &amp; video/drama"/>
    <n v="0.15214285714285714"/>
    <n v="163.84615384615384"/>
    <x v="0"/>
    <x v="3"/>
    <x v="3892"/>
    <d v="2015-01-04T04:43:58"/>
  </r>
  <r>
    <n v="316"/>
    <s v="THE SECRET TRIAL 5 - GRASSROOTS CROSS-CANADA TOUR"/>
    <s v="Award winning documentary The Secret Trial 5 needs your help for a Cross-Canada Tour!"/>
    <n v="15000"/>
    <n v="17066"/>
    <x v="0"/>
    <x v="17"/>
    <s v="CAD"/>
    <n v="1418273940"/>
    <n v="1415398197"/>
    <b v="1"/>
    <n v="158"/>
    <b v="1"/>
    <s v="film &amp; video/documentary"/>
    <n v="1.1377333333333333"/>
    <n v="108.01265822784811"/>
    <x v="0"/>
    <x v="4"/>
    <x v="3893"/>
    <d v="2014-12-11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7"/>
    <s v="CAD"/>
    <n v="1453765920"/>
    <n v="1451655808"/>
    <b v="0"/>
    <n v="83"/>
    <b v="1"/>
    <s v="film &amp; video/documentary"/>
    <n v="1.1176666666666666"/>
    <n v="40.397590361445786"/>
    <x v="0"/>
    <x v="4"/>
    <x v="3894"/>
    <d v="2016-01-25T23:52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7"/>
    <s v="CAD"/>
    <n v="1434670397"/>
    <n v="1429486397"/>
    <b v="0"/>
    <n v="7"/>
    <b v="1"/>
    <s v="film &amp; video/documentary"/>
    <n v="1.2829999999999999"/>
    <n v="183.28571428571428"/>
    <x v="0"/>
    <x v="4"/>
    <x v="3895"/>
    <d v="2015-06-18T23:33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7"/>
    <s v="CAD"/>
    <n v="1413547200"/>
    <n v="1411417602"/>
    <b v="0"/>
    <n v="21"/>
    <b v="1"/>
    <s v="film &amp; video/documentary"/>
    <n v="1.0214714285714286"/>
    <n v="68.09809523809524"/>
    <x v="0"/>
    <x v="4"/>
    <x v="3896"/>
    <d v="2014-10-17T12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7"/>
    <s v="CAD"/>
    <n v="1475912326"/>
    <n v="1470728326"/>
    <b v="0"/>
    <n v="0"/>
    <b v="0"/>
    <s v="film &amp; video/animation"/>
    <n v="0"/>
    <e v="#DIV/0!"/>
    <x v="0"/>
    <x v="5"/>
    <x v="3897"/>
    <d v="2016-10-08T07:38:46"/>
  </r>
  <r>
    <n v="443"/>
    <s v="Bad Teddy Studios"/>
    <s v="We love cartoons!! We want to make more but it costs money to so. Be apart of your daily dose of WTF!?! Pledge now!!"/>
    <n v="10000"/>
    <n v="10"/>
    <x v="2"/>
    <x v="17"/>
    <s v="CAD"/>
    <n v="1391991701"/>
    <n v="1389399701"/>
    <b v="0"/>
    <n v="2"/>
    <b v="0"/>
    <s v="film &amp; video/animation"/>
    <n v="1E-3"/>
    <n v="5"/>
    <x v="0"/>
    <x v="5"/>
    <x v="3898"/>
    <d v="2014-02-10T00:21:4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7"/>
    <s v="CAD"/>
    <n v="1408213512"/>
    <n v="1405621512"/>
    <b v="0"/>
    <n v="0"/>
    <b v="0"/>
    <s v="film &amp; video/animation"/>
    <n v="0"/>
    <e v="#DIV/0!"/>
    <x v="0"/>
    <x v="5"/>
    <x v="3899"/>
    <d v="2014-08-16T18:25:1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7"/>
    <s v="CAD"/>
    <n v="1482678994"/>
    <n v="1477491394"/>
    <b v="0"/>
    <n v="0"/>
    <b v="0"/>
    <s v="film &amp; video/animation"/>
    <n v="0"/>
    <e v="#DIV/0!"/>
    <x v="0"/>
    <x v="5"/>
    <x v="3900"/>
    <d v="2016-12-25T15:16:34"/>
  </r>
  <r>
    <n v="514"/>
    <s v="I'm Sticking With You."/>
    <s v="A film created entirely out of paper, visual effects and found objects depicts how one man created a new life for himself."/>
    <n v="1500"/>
    <n v="50"/>
    <x v="2"/>
    <x v="17"/>
    <s v="CAD"/>
    <n v="1407595447"/>
    <n v="1405003447"/>
    <b v="0"/>
    <n v="3"/>
    <b v="0"/>
    <s v="film &amp; video/animation"/>
    <n v="3.3333333333333333E-2"/>
    <n v="16.666666666666668"/>
    <x v="0"/>
    <x v="5"/>
    <x v="3901"/>
    <d v="2014-08-09T14:44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7"/>
    <s v="CAD"/>
    <n v="1484110800"/>
    <n v="1482281094"/>
    <b v="0"/>
    <n v="18"/>
    <b v="1"/>
    <s v="theater/plays"/>
    <n v="1.3041666666666667"/>
    <n v="86.944444444444443"/>
    <x v="1"/>
    <x v="6"/>
    <x v="3902"/>
    <d v="2017-01-11T05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7"/>
    <s v="CAD"/>
    <n v="1485838800"/>
    <n v="1484756245"/>
    <b v="0"/>
    <n v="4"/>
    <b v="0"/>
    <s v="technology/web"/>
    <n v="7.0000000000000001E-3"/>
    <n v="8.75"/>
    <x v="2"/>
    <x v="7"/>
    <x v="3903"/>
    <d v="2017-01-31T05:00:00"/>
  </r>
  <r>
    <n v="552"/>
    <s v="Spinnable Social Media"/>
    <s v="Axoral is a 3d interactive social media interface, with the potential to be so much more, but we need your help!"/>
    <n v="45000"/>
    <n v="0"/>
    <x v="2"/>
    <x v="17"/>
    <s v="CAD"/>
    <n v="1452350896"/>
    <n v="1447166896"/>
    <b v="0"/>
    <n v="0"/>
    <b v="0"/>
    <s v="technology/web"/>
    <n v="0"/>
    <e v="#DIV/0!"/>
    <x v="2"/>
    <x v="7"/>
    <x v="3904"/>
    <d v="2016-01-09T14:48: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7"/>
    <s v="CAD"/>
    <n v="1418841045"/>
    <n v="1416249045"/>
    <b v="0"/>
    <n v="3"/>
    <b v="0"/>
    <s v="technology/web"/>
    <n v="1.2E-4"/>
    <n v="4"/>
    <x v="2"/>
    <x v="7"/>
    <x v="3905"/>
    <d v="2014-12-17T18:30:45"/>
  </r>
  <r>
    <n v="569"/>
    <s v="Mioti"/>
    <s v="Mioti is an indie game marketplace that doubles as a community for developers to join networks and discuss projects."/>
    <n v="2500"/>
    <n v="20"/>
    <x v="2"/>
    <x v="17"/>
    <s v="CAD"/>
    <n v="1451679612"/>
    <n v="1449087612"/>
    <b v="0"/>
    <n v="1"/>
    <b v="0"/>
    <s v="technology/web"/>
    <n v="8.0000000000000002E-3"/>
    <n v="20"/>
    <x v="2"/>
    <x v="7"/>
    <x v="3906"/>
    <d v="2016-01-01T20:20:1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7"/>
    <s v="CAD"/>
    <n v="1429207833"/>
    <n v="1426615833"/>
    <b v="0"/>
    <n v="7"/>
    <b v="0"/>
    <s v="technology/web"/>
    <n v="9.0833333333333335E-2"/>
    <n v="389.28571428571428"/>
    <x v="2"/>
    <x v="7"/>
    <x v="3907"/>
    <d v="2015-04-16T18:10: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7"/>
    <s v="CAD"/>
    <n v="1419626139"/>
    <n v="1417034139"/>
    <b v="0"/>
    <n v="6"/>
    <b v="0"/>
    <s v="technology/web"/>
    <n v="1.4E-2"/>
    <n v="23.333333333333332"/>
    <x v="2"/>
    <x v="7"/>
    <x v="3908"/>
    <d v="2014-12-26T20:35:3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7"/>
    <s v="CAD"/>
    <n v="1408986738"/>
    <n v="1405098738"/>
    <b v="0"/>
    <n v="1"/>
    <b v="0"/>
    <s v="technology/web"/>
    <n v="0.01"/>
    <n v="300"/>
    <x v="2"/>
    <x v="7"/>
    <x v="3909"/>
    <d v="2014-08-25T17:12:1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7"/>
    <s v="CAD"/>
    <n v="1490560177"/>
    <n v="1487971777"/>
    <b v="0"/>
    <n v="0"/>
    <b v="0"/>
    <s v="technology/web"/>
    <n v="0"/>
    <e v="#DIV/0!"/>
    <x v="2"/>
    <x v="7"/>
    <x v="3910"/>
    <d v="2017-03-26T20:29:37"/>
  </r>
  <r>
    <n v="631"/>
    <s v="Brevity: A Powerful Online Publishing Software! (Canceled)"/>
    <s v="A Powerful Multimedia-Rich Software that aims at making online publishing very simple."/>
    <n v="50000"/>
    <n v="690"/>
    <x v="1"/>
    <x v="17"/>
    <s v="CAD"/>
    <n v="1464460329"/>
    <n v="1461954729"/>
    <b v="0"/>
    <n v="9"/>
    <b v="0"/>
    <s v="technology/web"/>
    <n v="1.38E-2"/>
    <n v="76.666666666666671"/>
    <x v="2"/>
    <x v="7"/>
    <x v="3911"/>
    <d v="2016-05-28T18:32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7"/>
    <s v="CAD"/>
    <n v="1458235549"/>
    <n v="1455647149"/>
    <b v="0"/>
    <n v="17"/>
    <b v="1"/>
    <s v="technology/wearables"/>
    <n v="1.0705"/>
    <n v="125.94117647058823"/>
    <x v="2"/>
    <x v="8"/>
    <x v="3912"/>
    <d v="2016-03-17T17:25:4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7"/>
    <s v="CAD"/>
    <n v="1423333581"/>
    <n v="1420741581"/>
    <b v="0"/>
    <n v="24"/>
    <b v="0"/>
    <s v="technology/wearables"/>
    <n v="1.4710000000000001E-2"/>
    <n v="61.291666666666664"/>
    <x v="2"/>
    <x v="8"/>
    <x v="3913"/>
    <d v="2015-02-07T18:26:21"/>
  </r>
  <r>
    <n v="704"/>
    <s v="ZNITCH- The Evolution in Helmet Safety"/>
    <s v="Turn you helmet into the safest helmet and don't worry about a thing,you will always have the right fit!!"/>
    <n v="55000"/>
    <n v="481"/>
    <x v="2"/>
    <x v="17"/>
    <s v="CAD"/>
    <n v="1487565468"/>
    <n v="1482381468"/>
    <b v="0"/>
    <n v="4"/>
    <b v="0"/>
    <s v="technology/wearables"/>
    <n v="8.7454545454545458E-3"/>
    <n v="120.25"/>
    <x v="2"/>
    <x v="8"/>
    <x v="3914"/>
    <d v="2017-02-20T04:37:48"/>
  </r>
  <r>
    <n v="710"/>
    <s v="Hate York Shirt 2.0"/>
    <s v="Shirts, so technologically advanced, they connect mentally to their audience upon sight."/>
    <n v="1200"/>
    <n v="0"/>
    <x v="2"/>
    <x v="17"/>
    <s v="CAD"/>
    <n v="1408495440"/>
    <n v="1405640302"/>
    <b v="0"/>
    <n v="0"/>
    <b v="0"/>
    <s v="technology/wearables"/>
    <n v="0"/>
    <e v="#DIV/0!"/>
    <x v="2"/>
    <x v="8"/>
    <x v="3915"/>
    <d v="2014-08-20T00:44:00"/>
  </r>
  <r>
    <n v="734"/>
    <s v="Sideswiped"/>
    <s v="Sideswiped is my story of growing in and trusting God through the mess and mysteries of life."/>
    <n v="8500"/>
    <n v="10670"/>
    <x v="0"/>
    <x v="17"/>
    <s v="CAD"/>
    <n v="1431147600"/>
    <n v="1428465420"/>
    <b v="0"/>
    <n v="57"/>
    <b v="1"/>
    <s v="publishing/nonfiction"/>
    <n v="1.2552941176470589"/>
    <n v="187.19298245614036"/>
    <x v="3"/>
    <x v="9"/>
    <x v="3916"/>
    <d v="2015-05-09T05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7"/>
    <s v="CAD"/>
    <n v="1424112483"/>
    <n v="1421520483"/>
    <b v="0"/>
    <n v="0"/>
    <b v="0"/>
    <s v="publishing/fiction"/>
    <n v="0"/>
    <e v="#DIV/0!"/>
    <x v="3"/>
    <x v="10"/>
    <x v="3917"/>
    <d v="2015-02-16T18:48:0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7"/>
    <s v="CAD"/>
    <n v="1419224340"/>
    <n v="1416363886"/>
    <b v="0"/>
    <n v="43"/>
    <b v="1"/>
    <s v="music/rock"/>
    <n v="1"/>
    <n v="104.65116279069767"/>
    <x v="4"/>
    <x v="11"/>
    <x v="3918"/>
    <d v="2014-12-22T04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7"/>
    <s v="CAD"/>
    <n v="1381723140"/>
    <n v="1378735983"/>
    <b v="1"/>
    <n v="39"/>
    <b v="1"/>
    <s v="music/metal"/>
    <n v="1.0431999999999999"/>
    <n v="66.871794871794876"/>
    <x v="4"/>
    <x v="12"/>
    <x v="3919"/>
    <d v="2013-10-14T03:59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7"/>
    <s v="CAD"/>
    <n v="1399183200"/>
    <n v="1396633284"/>
    <b v="0"/>
    <n v="30"/>
    <b v="0"/>
    <s v="music/jazz"/>
    <n v="0.30399999999999999"/>
    <n v="50.666666666666664"/>
    <x v="4"/>
    <x v="13"/>
    <x v="3920"/>
    <d v="2014-05-04T06:00:00"/>
  </r>
  <r>
    <n v="950"/>
    <s v="EZC Smartlight"/>
    <s v="Rider worn tail light brake light. Adheres to virtually any coat, jacket or vest. Stays on even when you get off."/>
    <n v="5000"/>
    <n v="1402"/>
    <x v="2"/>
    <x v="17"/>
    <s v="CAD"/>
    <n v="1453053661"/>
    <n v="1450461661"/>
    <b v="0"/>
    <n v="24"/>
    <b v="0"/>
    <s v="technology/wearables"/>
    <n v="0.28039999999999998"/>
    <n v="58.416666666666664"/>
    <x v="2"/>
    <x v="8"/>
    <x v="3921"/>
    <d v="2016-01-17T18:01:0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7"/>
    <s v="CAD"/>
    <n v="1441119919"/>
    <n v="1437663919"/>
    <b v="0"/>
    <n v="29"/>
    <b v="0"/>
    <s v="technology/wearables"/>
    <n v="7.9909090909090902E-3"/>
    <n v="30.310344827586206"/>
    <x v="2"/>
    <x v="8"/>
    <x v="3922"/>
    <d v="2015-09-01T15:05:1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7"/>
    <s v="CAD"/>
    <n v="1485147540"/>
    <n v="1481951853"/>
    <b v="0"/>
    <n v="14"/>
    <b v="0"/>
    <s v="technology/wearables"/>
    <n v="0.4592"/>
    <n v="164"/>
    <x v="2"/>
    <x v="8"/>
    <x v="3923"/>
    <d v="2017-01-23T04:59:00"/>
  </r>
  <r>
    <n v="998"/>
    <s v="Ollinfit: The Wearable Personal Trainer"/>
    <s v="Ollinfit is the first wearable fitness trainer with 3 sensors for superior accuracy, feedback and results."/>
    <n v="60000"/>
    <n v="35135"/>
    <x v="2"/>
    <x v="17"/>
    <s v="CAD"/>
    <n v="1447909401"/>
    <n v="1444017801"/>
    <b v="0"/>
    <n v="229"/>
    <b v="0"/>
    <s v="technology/wearables"/>
    <n v="0.58558333333333334"/>
    <n v="153.42794759825327"/>
    <x v="2"/>
    <x v="8"/>
    <x v="3924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7"/>
    <s v="CAD"/>
    <n v="1415865720"/>
    <n v="1413270690"/>
    <b v="0"/>
    <n v="40"/>
    <b v="0"/>
    <s v="technology/wearables"/>
    <n v="7.7886666666666673E-2"/>
    <n v="292.07499999999999"/>
    <x v="2"/>
    <x v="8"/>
    <x v="3925"/>
    <d v="2014-11-13T08:0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7"/>
    <s v="CAD"/>
    <n v="1433206020"/>
    <n v="1430617209"/>
    <b v="0"/>
    <n v="30"/>
    <b v="1"/>
    <s v="music/electronic music"/>
    <n v="2.0554838709677421"/>
    <n v="106.2"/>
    <x v="4"/>
    <x v="15"/>
    <x v="3926"/>
    <d v="2015-06-02T00:47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7"/>
    <s v="CAD"/>
    <n v="1406994583"/>
    <n v="1401810583"/>
    <b v="0"/>
    <n v="1"/>
    <b v="0"/>
    <s v="games/video games"/>
    <n v="8.2000000000000007E-3"/>
    <n v="410"/>
    <x v="6"/>
    <x v="17"/>
    <x v="3927"/>
    <d v="2014-08-02T15:49:43"/>
  </r>
  <r>
    <n v="1085"/>
    <s v="Sun Dryd Studios"/>
    <s v="The new kid on the block. Re-imagining old games and creating new ones. Ship, Lazer, Rock is first."/>
    <n v="30000"/>
    <n v="1026"/>
    <x v="2"/>
    <x v="17"/>
    <s v="CAD"/>
    <n v="1457967975"/>
    <n v="1455379575"/>
    <b v="0"/>
    <n v="9"/>
    <b v="0"/>
    <s v="games/video games"/>
    <n v="3.4200000000000001E-2"/>
    <n v="114"/>
    <x v="6"/>
    <x v="17"/>
    <x v="3928"/>
    <d v="2016-03-14T15:06: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7"/>
    <s v="CAD"/>
    <n v="1455232937"/>
    <n v="1453936937"/>
    <b v="0"/>
    <n v="4"/>
    <b v="0"/>
    <s v="games/video games"/>
    <n v="0.14083333333333334"/>
    <n v="10.5625"/>
    <x v="6"/>
    <x v="17"/>
    <x v="3929"/>
    <d v="2016-02-11T23:22:17"/>
  </r>
  <r>
    <n v="1132"/>
    <s v="One"/>
    <s v="One is a simple mobile game about exploring the connections between all living things. Featuring hand-painted art."/>
    <n v="10000"/>
    <n v="1438"/>
    <x v="2"/>
    <x v="17"/>
    <s v="CAD"/>
    <n v="1483238771"/>
    <n v="1480646771"/>
    <b v="0"/>
    <n v="13"/>
    <b v="0"/>
    <s v="games/mobile games"/>
    <n v="0.14380000000000001"/>
    <n v="110.61538461538461"/>
    <x v="6"/>
    <x v="18"/>
    <x v="3930"/>
    <d v="2017-01-01T02:46:11"/>
  </r>
  <r>
    <n v="1147"/>
    <s v="baked pugtato"/>
    <s v="amazing gourmet baked potato truck with variable options for everyone, its always been my dream, help me make it come true :)."/>
    <n v="25000"/>
    <n v="0"/>
    <x v="2"/>
    <x v="17"/>
    <s v="CAD"/>
    <n v="1413760783"/>
    <n v="1408576783"/>
    <b v="0"/>
    <n v="0"/>
    <b v="0"/>
    <s v="food/food trucks"/>
    <n v="0"/>
    <e v="#DIV/0!"/>
    <x v="7"/>
    <x v="19"/>
    <x v="3931"/>
    <d v="2014-10-19T23:19:43"/>
  </r>
  <r>
    <n v="1179"/>
    <s v="El Camion Roja"/>
    <s v="Mexican Style Food Truck, run by a Red Seal Chef, in a town with NO MEXICAN FOOD! That is a culinary emergency situation!"/>
    <n v="60000"/>
    <n v="3200"/>
    <x v="2"/>
    <x v="17"/>
    <s v="CAD"/>
    <n v="1446052627"/>
    <n v="1443460627"/>
    <b v="0"/>
    <n v="5"/>
    <b v="0"/>
    <s v="food/food trucks"/>
    <n v="5.3333333333333337E-2"/>
    <n v="640"/>
    <x v="7"/>
    <x v="19"/>
    <x v="3932"/>
    <d v="2015-10-28T17:17:07"/>
  </r>
  <r>
    <n v="1188"/>
    <s v="Because Dance."/>
    <s v="A photobook of young dancers and their inspiring stories, photographed in beautiful and unique locations."/>
    <n v="2000"/>
    <n v="3211"/>
    <x v="0"/>
    <x v="17"/>
    <s v="CAD"/>
    <n v="1482943740"/>
    <n v="1481129340"/>
    <b v="0"/>
    <n v="85"/>
    <b v="1"/>
    <s v="photography/photobooks"/>
    <n v="1.6054999999999999"/>
    <n v="37.776470588235291"/>
    <x v="8"/>
    <x v="20"/>
    <x v="3933"/>
    <d v="2016-12-28T16:49:00"/>
  </r>
  <r>
    <n v="1211"/>
    <s v="500 Views of Japan"/>
    <s v="From 2010 to 2015, I took over 15 000 photos in Japan. Here's 500 of them. Landscape, city view, people and so much more!"/>
    <n v="1000"/>
    <n v="1011"/>
    <x v="0"/>
    <x v="17"/>
    <s v="CAD"/>
    <n v="1465505261"/>
    <n v="1464209261"/>
    <b v="0"/>
    <n v="6"/>
    <b v="1"/>
    <s v="photography/photobooks"/>
    <n v="1.0109999999999999"/>
    <n v="168.5"/>
    <x v="8"/>
    <x v="20"/>
    <x v="3934"/>
    <d v="2016-06-09T20:47:41"/>
  </r>
  <r>
    <n v="1222"/>
    <s v="Project Pilgrim"/>
    <s v="Project Pilgrim is my effort to work towards normalizing mental health."/>
    <n v="4000"/>
    <n v="11215"/>
    <x v="0"/>
    <x v="17"/>
    <s v="CAD"/>
    <n v="1459483200"/>
    <n v="1456852647"/>
    <b v="0"/>
    <n v="138"/>
    <b v="1"/>
    <s v="photography/photobooks"/>
    <n v="2.80375"/>
    <n v="81.268115942028984"/>
    <x v="8"/>
    <x v="20"/>
    <x v="3935"/>
    <d v="2016-04-01T04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7"/>
    <s v="CAD"/>
    <n v="1392574692"/>
    <n v="1389982692"/>
    <b v="1"/>
    <n v="105"/>
    <b v="1"/>
    <s v="music/rock"/>
    <n v="1.2541538461538462"/>
    <n v="77.638095238095232"/>
    <x v="4"/>
    <x v="11"/>
    <x v="3936"/>
    <d v="2014-02-16T18:18: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7"/>
    <s v="CAD"/>
    <n v="1409506291"/>
    <n v="1406914291"/>
    <b v="1"/>
    <n v="54"/>
    <b v="1"/>
    <s v="music/rock"/>
    <n v="1.0349999999999999"/>
    <n v="76.666666666666671"/>
    <x v="4"/>
    <x v="11"/>
    <x v="3937"/>
    <d v="2014-08-31T17:31:3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7"/>
    <s v="CAD"/>
    <n v="1467313039"/>
    <n v="1464807439"/>
    <b v="0"/>
    <n v="139"/>
    <b v="1"/>
    <s v="publishing/nonfiction"/>
    <n v="3.7773333333333334"/>
    <n v="40.762589928057551"/>
    <x v="3"/>
    <x v="9"/>
    <x v="3938"/>
    <d v="2016-06-30T18:57: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7"/>
    <s v="CAD"/>
    <n v="1450249140"/>
    <n v="1447055935"/>
    <b v="0"/>
    <n v="172"/>
    <b v="1"/>
    <s v="publishing/nonfiction"/>
    <n v="2.0419999999999998"/>
    <n v="59.360465116279073"/>
    <x v="3"/>
    <x v="9"/>
    <x v="3939"/>
    <d v="2015-12-16T06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7"/>
    <s v="CAD"/>
    <n v="1482457678"/>
    <n v="1480729678"/>
    <b v="0"/>
    <n v="93"/>
    <b v="1"/>
    <s v="music/rock"/>
    <n v="2.124090909090909"/>
    <n v="50.247311827956992"/>
    <x v="4"/>
    <x v="11"/>
    <x v="3940"/>
    <d v="2016-12-23T01:47:5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7"/>
    <s v="CAD"/>
    <n v="1425758101"/>
    <n v="1423166101"/>
    <b v="0"/>
    <n v="6"/>
    <b v="0"/>
    <s v="publishing/translations"/>
    <n v="6.6055045871559637E-2"/>
    <n v="30"/>
    <x v="3"/>
    <x v="22"/>
    <x v="3941"/>
    <d v="2015-03-07T19:55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7"/>
    <s v="CAD"/>
    <n v="1383430145"/>
    <n v="1380838145"/>
    <b v="0"/>
    <n v="6"/>
    <b v="0"/>
    <s v="publishing/fiction"/>
    <n v="2.1000000000000001E-2"/>
    <n v="17.5"/>
    <x v="3"/>
    <x v="10"/>
    <x v="3942"/>
    <d v="2013-11-02T22:09:05"/>
  </r>
  <r>
    <n v="1501"/>
    <s v="This is Nowhere"/>
    <s v="A hardcover book of surf, outdoor and nature photos from the British Columbia coast."/>
    <n v="52000"/>
    <n v="86492"/>
    <x v="0"/>
    <x v="17"/>
    <s v="CAD"/>
    <n v="1436364023"/>
    <n v="1433772023"/>
    <b v="1"/>
    <n v="885"/>
    <b v="1"/>
    <s v="photography/photobooks"/>
    <n v="1.6633076923076924"/>
    <n v="97.731073446327684"/>
    <x v="8"/>
    <x v="20"/>
    <x v="3943"/>
    <d v="2015-07-08T14:00: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7"/>
    <s v="CAD"/>
    <n v="1435708500"/>
    <n v="1434412500"/>
    <b v="0"/>
    <n v="1"/>
    <b v="0"/>
    <s v="photography/nature"/>
    <n v="0.04"/>
    <n v="20"/>
    <x v="8"/>
    <x v="24"/>
    <x v="3944"/>
    <d v="2015-06-30T23:55:00"/>
  </r>
  <r>
    <n v="1556"/>
    <s v="West Canada - A Coffee Table Book"/>
    <s v="To gather a collection of photographs for a coffee table book that displays the beauty of Canada's west."/>
    <n v="1500"/>
    <n v="677"/>
    <x v="2"/>
    <x v="17"/>
    <s v="CAD"/>
    <n v="1467603624"/>
    <n v="1465011624"/>
    <b v="0"/>
    <n v="12"/>
    <b v="0"/>
    <s v="photography/nature"/>
    <n v="0.45133333333333331"/>
    <n v="56.416666666666664"/>
    <x v="8"/>
    <x v="24"/>
    <x v="3945"/>
    <d v="2016-07-04T03:40: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7"/>
    <s v="CAD"/>
    <n v="1491019140"/>
    <n v="1487548802"/>
    <b v="0"/>
    <n v="3"/>
    <b v="0"/>
    <s v="publishing/art books"/>
    <n v="2.4777777777777777E-2"/>
    <n v="74.333333333333329"/>
    <x v="3"/>
    <x v="25"/>
    <x v="3946"/>
    <d v="2017-04-01T03:59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7"/>
    <s v="CAD"/>
    <n v="1482663600"/>
    <n v="1480800568"/>
    <b v="0"/>
    <n v="12"/>
    <b v="0"/>
    <s v="photography/places"/>
    <n v="0.79"/>
    <n v="131.66666666666666"/>
    <x v="8"/>
    <x v="26"/>
    <x v="3947"/>
    <d v="2016-12-25T11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7"/>
    <s v="CAD"/>
    <n v="1493320519"/>
    <n v="1488140119"/>
    <b v="0"/>
    <n v="1"/>
    <b v="0"/>
    <s v="music/faith"/>
    <n v="3.5999999999999999E-3"/>
    <n v="18"/>
    <x v="4"/>
    <x v="28"/>
    <x v="3948"/>
    <d v="2017-04-27T19:15:19"/>
  </r>
  <r>
    <n v="1748"/>
    <s v="So It Is: Vancouver"/>
    <s v="Telling the story of the city through remarkable people who live in Vancouver today."/>
    <n v="50000"/>
    <n v="64974"/>
    <x v="0"/>
    <x v="17"/>
    <s v="CAD"/>
    <n v="1441234143"/>
    <n v="1438642143"/>
    <b v="0"/>
    <n v="181"/>
    <b v="1"/>
    <s v="photography/photobooks"/>
    <n v="1.29948"/>
    <n v="358.97237569060775"/>
    <x v="8"/>
    <x v="20"/>
    <x v="3949"/>
    <d v="2015-09-02T22:49:0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7"/>
    <s v="CAD"/>
    <n v="1428091353"/>
    <n v="1425502953"/>
    <b v="0"/>
    <n v="90"/>
    <b v="1"/>
    <s v="photography/photobooks"/>
    <n v="1.1052941176470588"/>
    <n v="104.38888888888889"/>
    <x v="8"/>
    <x v="20"/>
    <x v="3950"/>
    <d v="2015-04-03T20:02:33"/>
  </r>
  <r>
    <n v="1809"/>
    <s v="Hamilton: A Different Perspective"/>
    <s v="A stunning photo book highlighting the visual diversity of the City of Hamilton and showcasing it in a new light."/>
    <n v="3500"/>
    <n v="380"/>
    <x v="2"/>
    <x v="17"/>
    <s v="CAD"/>
    <n v="1425246439"/>
    <n v="1422222439"/>
    <b v="1"/>
    <n v="9"/>
    <b v="0"/>
    <s v="photography/photobooks"/>
    <n v="0.10857142857142857"/>
    <n v="42.222222222222221"/>
    <x v="8"/>
    <x v="20"/>
    <x v="3951"/>
    <d v="2015-03-01T21:47:19"/>
  </r>
  <r>
    <n v="1822"/>
    <s v="Wood Butcher's new music video- I Don't Wanna Party"/>
    <s v="Wood Butcher needs your help to make this happen. Buy a CD, support local music!"/>
    <n v="300"/>
    <n v="300"/>
    <x v="0"/>
    <x v="17"/>
    <s v="CAD"/>
    <n v="1391194860"/>
    <n v="1388084862"/>
    <b v="0"/>
    <n v="11"/>
    <b v="1"/>
    <s v="music/rock"/>
    <n v="1"/>
    <n v="27.272727272727273"/>
    <x v="4"/>
    <x v="11"/>
    <x v="3952"/>
    <d v="2014-01-31T19:01:00"/>
  </r>
  <r>
    <n v="1855"/>
    <s v="Motion Device Debut EP"/>
    <s v="11 year old Sara &amp; Motion Device want rock &amp; metal fans all over the world to unite and join the ROCK REVOLUTION!!!"/>
    <n v="8750"/>
    <n v="13480.16"/>
    <x v="0"/>
    <x v="17"/>
    <s v="CAD"/>
    <n v="1389012940"/>
    <n v="1385124940"/>
    <b v="0"/>
    <n v="191"/>
    <b v="1"/>
    <s v="music/rock"/>
    <n v="1.5405897142857143"/>
    <n v="70.576753926701571"/>
    <x v="4"/>
    <x v="11"/>
    <x v="3953"/>
    <d v="2014-01-06T12:55:4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7"/>
    <s v="CAD"/>
    <n v="1436373900"/>
    <n v="1433861210"/>
    <b v="0"/>
    <n v="2"/>
    <b v="0"/>
    <s v="games/mobile games"/>
    <n v="4.4999999999999997E-3"/>
    <n v="18"/>
    <x v="6"/>
    <x v="18"/>
    <x v="3954"/>
    <d v="2015-07-08T16:45:00"/>
  </r>
  <r>
    <n v="1952"/>
    <s v="Nix Color Sensor"/>
    <s v="Nix is a breakthrough smartphone accessory. Just scan an object and instantly view the color on your iPhone, Android, PC, or Mac."/>
    <n v="35000"/>
    <n v="69465.33"/>
    <x v="0"/>
    <x v="17"/>
    <s v="CAD"/>
    <n v="1381934015"/>
    <n v="1378737215"/>
    <b v="1"/>
    <n v="682"/>
    <b v="1"/>
    <s v="technology/hardware"/>
    <n v="1.9847237142857144"/>
    <n v="101.85532258064516"/>
    <x v="2"/>
    <x v="30"/>
    <x v="3955"/>
    <d v="2013-10-16T14:33: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7"/>
    <s v="CAD"/>
    <n v="1404926665"/>
    <n v="1402334665"/>
    <b v="0"/>
    <n v="12"/>
    <b v="0"/>
    <s v="photography/people"/>
    <n v="5.0799999999999998E-2"/>
    <n v="31.75"/>
    <x v="8"/>
    <x v="31"/>
    <x v="3956"/>
    <d v="2014-07-09T17:24: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7"/>
    <s v="CAD"/>
    <n v="1437082736"/>
    <n v="1435354736"/>
    <b v="0"/>
    <n v="3"/>
    <b v="0"/>
    <s v="photography/people"/>
    <n v="7.8E-2"/>
    <n v="26"/>
    <x v="8"/>
    <x v="31"/>
    <x v="3957"/>
    <d v="2015-07-16T21:38:56"/>
  </r>
  <r>
    <n v="2000"/>
    <s v="Jacs+Cam 2016 calendar"/>
    <s v="What do you get when you combine 2 of the hottest alt-models in North America with one Canadian photographer? Make a CALENDAR!!!"/>
    <n v="5000"/>
    <n v="625"/>
    <x v="2"/>
    <x v="17"/>
    <s v="CAD"/>
    <n v="1452120613"/>
    <n v="1449528613"/>
    <b v="0"/>
    <n v="25"/>
    <b v="0"/>
    <s v="photography/people"/>
    <n v="0.125"/>
    <n v="25"/>
    <x v="8"/>
    <x v="31"/>
    <x v="3958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2"/>
    <x v="17"/>
    <s v="CAD"/>
    <n v="1411324369"/>
    <n v="1406140369"/>
    <b v="0"/>
    <n v="1"/>
    <b v="0"/>
    <s v="games/video games"/>
    <n v="1.6666666666666668E-3"/>
    <n v="25"/>
    <x v="6"/>
    <x v="17"/>
    <x v="3959"/>
    <d v="2014-09-21T18:32:4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7"/>
    <s v="CAD"/>
    <n v="1417804229"/>
    <n v="1415212229"/>
    <b v="0"/>
    <n v="534"/>
    <b v="0"/>
    <s v="games/video games"/>
    <n v="0.28405999999999998"/>
    <n v="26.59737827715356"/>
    <x v="6"/>
    <x v="17"/>
    <x v="3960"/>
    <d v="2014-12-05T18:30:29"/>
  </r>
  <r>
    <n v="2182"/>
    <s v="Broken World - A Post-Apocalypse Tabletop RPG"/>
    <s v="An incredibly comprehensive tabletop rpg book for the post apocalypse, inspired by Dungeon World."/>
    <n v="3000"/>
    <n v="15725"/>
    <x v="0"/>
    <x v="17"/>
    <s v="CAD"/>
    <n v="1412285825"/>
    <n v="1409261825"/>
    <b v="0"/>
    <n v="356"/>
    <b v="1"/>
    <s v="games/tabletop games"/>
    <n v="5.2416666666666663"/>
    <n v="44.171348314606739"/>
    <x v="6"/>
    <x v="32"/>
    <x v="3961"/>
    <d v="2014-10-02T21:37:0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7"/>
    <s v="CAD"/>
    <n v="1443127082"/>
    <n v="1440535082"/>
    <b v="0"/>
    <n v="50"/>
    <b v="1"/>
    <s v="music/electronic music"/>
    <n v="1.0954999999999999"/>
    <n v="43.82"/>
    <x v="4"/>
    <x v="15"/>
    <x v="3962"/>
    <d v="2015-09-24T20:38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7"/>
    <s v="CAD"/>
    <n v="1435418568"/>
    <n v="1432826568"/>
    <b v="0"/>
    <n v="100"/>
    <b v="1"/>
    <s v="games/tabletop games"/>
    <n v="1.0580000000000001"/>
    <n v="206.31"/>
    <x v="6"/>
    <x v="32"/>
    <x v="3963"/>
    <d v="2015-06-27T15:22:48"/>
  </r>
  <r>
    <n v="2235"/>
    <s v="Miniature Scenery Terrain for Tabletop gaming and Wargames"/>
    <s v="An amazing set of sceneries to create unique atmospheres for your tabletop gaming."/>
    <n v="13000"/>
    <n v="19931"/>
    <x v="0"/>
    <x v="17"/>
    <s v="CAD"/>
    <n v="1427585511"/>
    <n v="1424997111"/>
    <b v="0"/>
    <n v="147"/>
    <b v="1"/>
    <s v="games/tabletop games"/>
    <n v="1.5331538461538461"/>
    <n v="135.58503401360545"/>
    <x v="6"/>
    <x v="32"/>
    <x v="3964"/>
    <d v="2015-03-28T23:31: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7"/>
    <s v="CAD"/>
    <n v="1489320642"/>
    <n v="1487164242"/>
    <b v="0"/>
    <n v="147"/>
    <b v="1"/>
    <s v="games/tabletop games"/>
    <n v="2.2035999999999998"/>
    <n v="37.476190476190474"/>
    <x v="6"/>
    <x v="32"/>
    <x v="3965"/>
    <d v="2017-03-12T12:10: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7"/>
    <s v="CAD"/>
    <n v="1466789269"/>
    <n v="1464197269"/>
    <b v="0"/>
    <n v="1"/>
    <b v="0"/>
    <s v="technology/web"/>
    <n v="1E-3"/>
    <n v="1"/>
    <x v="2"/>
    <x v="7"/>
    <x v="3966"/>
    <d v="2016-06-24T17:27:49"/>
  </r>
  <r>
    <n v="2360"/>
    <s v="Bee Bay Microjobs (Canceled)"/>
    <s v="Welcome to Bee Bay Canada, your commission free microjobs website.  Sell at any price and keep 100% of what you earn!"/>
    <n v="5000"/>
    <n v="2"/>
    <x v="1"/>
    <x v="17"/>
    <s v="CAD"/>
    <n v="1454864280"/>
    <n v="1452272280"/>
    <b v="0"/>
    <n v="1"/>
    <b v="0"/>
    <s v="technology/web"/>
    <n v="4.0000000000000002E-4"/>
    <n v="2"/>
    <x v="2"/>
    <x v="7"/>
    <x v="3967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7"/>
    <s v="CAD"/>
    <n v="1462053600"/>
    <n v="1459975008"/>
    <b v="0"/>
    <n v="0"/>
    <b v="0"/>
    <s v="technology/web"/>
    <n v="0"/>
    <e v="#DIV/0!"/>
    <x v="2"/>
    <x v="7"/>
    <x v="3968"/>
    <d v="2016-04-30T22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7"/>
    <s v="CAD"/>
    <n v="1480110783"/>
    <n v="1477515183"/>
    <b v="0"/>
    <n v="0"/>
    <b v="0"/>
    <s v="technology/web"/>
    <n v="0"/>
    <e v="#DIV/0!"/>
    <x v="2"/>
    <x v="7"/>
    <x v="3969"/>
    <d v="2016-11-25T21:53:03"/>
  </r>
  <r>
    <n v="2386"/>
    <s v="Realjobmatch.com (Canceled)"/>
    <s v="Realjobmatch is not just a job search site but a matching site , matching the right jobseekers with the best jobs."/>
    <n v="30000"/>
    <n v="0"/>
    <x v="1"/>
    <x v="17"/>
    <s v="CAD"/>
    <n v="1420920424"/>
    <n v="1415736424"/>
    <b v="0"/>
    <n v="0"/>
    <b v="0"/>
    <s v="technology/web"/>
    <n v="0"/>
    <e v="#DIV/0!"/>
    <x v="2"/>
    <x v="7"/>
    <x v="3970"/>
    <d v="2015-01-10T20:07:0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7"/>
    <s v="CAD"/>
    <n v="1454078770"/>
    <n v="1448894770"/>
    <b v="0"/>
    <n v="2"/>
    <b v="0"/>
    <s v="food/food trucks"/>
    <n v="3.8461538461538462E-4"/>
    <n v="22.5"/>
    <x v="7"/>
    <x v="19"/>
    <x v="3971"/>
    <d v="2016-01-29T14:46:10"/>
  </r>
  <r>
    <n v="2464"/>
    <s v="The Enemy Feathers NEW EP"/>
    <s v="The Enemy Feathers are passing the proverbial hat to see if we can raise enough money to complete Our NEW EP"/>
    <n v="2000"/>
    <n v="2222"/>
    <x v="0"/>
    <x v="17"/>
    <s v="CAD"/>
    <n v="1443641340"/>
    <n v="1441143397"/>
    <b v="0"/>
    <n v="43"/>
    <b v="1"/>
    <s v="music/indie rock"/>
    <n v="1.111"/>
    <n v="51.674418604651166"/>
    <x v="4"/>
    <x v="14"/>
    <x v="3972"/>
    <d v="2015-09-30T19:2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7"/>
    <s v="CAD"/>
    <n v="1443379104"/>
    <n v="1440787104"/>
    <b v="0"/>
    <n v="7"/>
    <b v="0"/>
    <s v="food/restaurants"/>
    <n v="2.5545454545454545E-2"/>
    <n v="40.142857142857146"/>
    <x v="7"/>
    <x v="34"/>
    <x v="3973"/>
    <d v="2015-09-27T18:38:24"/>
  </r>
  <r>
    <n v="2517"/>
    <s v="The Canteen"/>
    <s v="KICK START US! Chef-driven dining experience offering a multi-course tasteful and playful menu that hems in familiar seasonal comfort."/>
    <n v="18000"/>
    <n v="1767"/>
    <x v="2"/>
    <x v="17"/>
    <s v="CAD"/>
    <n v="1426788930"/>
    <n v="1424200530"/>
    <b v="0"/>
    <n v="33"/>
    <b v="0"/>
    <s v="food/restaurants"/>
    <n v="9.8166666666666666E-2"/>
    <n v="53.545454545454547"/>
    <x v="7"/>
    <x v="34"/>
    <x v="3974"/>
    <d v="2015-03-19T18:15: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7"/>
    <s v="CAD"/>
    <n v="1444740089"/>
    <n v="1442148089"/>
    <b v="0"/>
    <n v="0"/>
    <b v="0"/>
    <s v="food/food trucks"/>
    <n v="0"/>
    <e v="#DIV/0!"/>
    <x v="7"/>
    <x v="19"/>
    <x v="3975"/>
    <d v="2015-10-13T12:41: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7"/>
    <s v="CAD"/>
    <n v="1406854699"/>
    <n v="1404262699"/>
    <b v="0"/>
    <n v="0"/>
    <b v="0"/>
    <s v="food/food trucks"/>
    <n v="0"/>
    <e v="#DIV/0!"/>
    <x v="7"/>
    <x v="19"/>
    <x v="3976"/>
    <d v="2014-08-01T00:58: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7"/>
    <s v="CAD"/>
    <n v="1407427009"/>
    <n v="1404835009"/>
    <b v="0"/>
    <n v="27"/>
    <b v="0"/>
    <s v="food/food trucks"/>
    <n v="0.23588571428571428"/>
    <n v="305.77777777777777"/>
    <x v="7"/>
    <x v="19"/>
    <x v="3977"/>
    <d v="2014-08-07T15:56:4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7"/>
    <s v="CAD"/>
    <n v="1425937761"/>
    <n v="1422917361"/>
    <b v="0"/>
    <n v="84"/>
    <b v="1"/>
    <s v="technology/space exploration"/>
    <n v="1"/>
    <n v="136.9047619047619"/>
    <x v="2"/>
    <x v="36"/>
    <x v="3978"/>
    <d v="2015-03-09T21:49:2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7"/>
    <s v="CAD"/>
    <n v="1439533019"/>
    <n v="1436941019"/>
    <b v="0"/>
    <n v="3"/>
    <b v="0"/>
    <s v="technology/space exploration"/>
    <n v="1.44E-2"/>
    <n v="12"/>
    <x v="2"/>
    <x v="36"/>
    <x v="3979"/>
    <d v="2015-08-14T06:16:5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7"/>
    <s v="CAD"/>
    <n v="1441378800"/>
    <n v="1438873007"/>
    <b v="0"/>
    <n v="56"/>
    <b v="1"/>
    <s v="technology/makerspaces"/>
    <n v="1.0459624999999999"/>
    <n v="373.55803571428572"/>
    <x v="2"/>
    <x v="37"/>
    <x v="3980"/>
    <d v="2015-09-04T15:00:00"/>
  </r>
  <r>
    <n v="2668"/>
    <s v="UOttawa Makermobile"/>
    <s v="Creativity on the go! |_x000a_CrÃ©ativitÃ© en mouvement !"/>
    <n v="1000"/>
    <n v="1707"/>
    <x v="0"/>
    <x v="17"/>
    <s v="CAD"/>
    <n v="1447079520"/>
    <n v="1443449265"/>
    <b v="0"/>
    <n v="28"/>
    <b v="1"/>
    <s v="technology/makerspaces"/>
    <n v="1.7070000000000001"/>
    <n v="60.964285714285715"/>
    <x v="2"/>
    <x v="37"/>
    <x v="3981"/>
    <d v="2015-11-09T14:32:00"/>
  </r>
  <r>
    <n v="2676"/>
    <s v="Toronto VR Co-Op"/>
    <s v="Our aim is to provide high-end equipment and space for Toronto coders, filmmakers, and artists to develop cutting-edge VR content."/>
    <n v="2100"/>
    <n v="1058"/>
    <x v="2"/>
    <x v="17"/>
    <s v="CAD"/>
    <n v="1463929174"/>
    <n v="1461337174"/>
    <b v="0"/>
    <n v="9"/>
    <b v="0"/>
    <s v="technology/makerspaces"/>
    <n v="0.50380952380952382"/>
    <n v="117.55555555555556"/>
    <x v="2"/>
    <x v="37"/>
    <x v="3982"/>
    <d v="2016-05-22T14:59:34"/>
  </r>
  <r>
    <n v="2691"/>
    <s v="Cook"/>
    <s v="A Great New local Food Truck serving up ethnic fusion inspired eats in Ottawa."/>
    <n v="65000"/>
    <n v="35"/>
    <x v="2"/>
    <x v="17"/>
    <s v="CAD"/>
    <n v="1431278557"/>
    <n v="1427390557"/>
    <b v="0"/>
    <n v="2"/>
    <b v="0"/>
    <s v="food/food trucks"/>
    <n v="5.3846153846153844E-4"/>
    <n v="17.5"/>
    <x v="7"/>
    <x v="19"/>
    <x v="3983"/>
    <d v="2015-05-10T17:22:37"/>
  </r>
  <r>
    <n v="2699"/>
    <s v="my bakery truck"/>
    <s v="Hi, I want make my first bakery. Food truck was great, but I not have a car licence. So, help me to be my dream!"/>
    <n v="2"/>
    <n v="0"/>
    <x v="2"/>
    <x v="17"/>
    <s v="CAD"/>
    <n v="1407533463"/>
    <n v="1404941463"/>
    <b v="0"/>
    <n v="0"/>
    <b v="0"/>
    <s v="food/food trucks"/>
    <n v="0"/>
    <e v="#DIV/0!"/>
    <x v="7"/>
    <x v="19"/>
    <x v="3984"/>
    <d v="2014-08-08T21:31:03"/>
  </r>
  <r>
    <n v="2725"/>
    <s v="Digital MPPT and Solar BMS for a Net Zero energy House"/>
    <s v="Best Net Zero energy solution for new or existing house (no more heating or electricity bills)."/>
    <n v="40000"/>
    <n v="57817"/>
    <x v="0"/>
    <x v="17"/>
    <s v="CAD"/>
    <n v="1488390735"/>
    <n v="1484070735"/>
    <b v="0"/>
    <n v="113"/>
    <b v="1"/>
    <s v="technology/hardware"/>
    <n v="1.445425"/>
    <n v="511.65486725663715"/>
    <x v="2"/>
    <x v="30"/>
    <x v="3985"/>
    <d v="2017-03-01T17:52: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7"/>
    <s v="CAD"/>
    <n v="1398268773"/>
    <n v="1395676773"/>
    <b v="0"/>
    <n v="58"/>
    <b v="1"/>
    <s v="technology/hardware"/>
    <n v="1.2290000000000001"/>
    <n v="169.51724137931035"/>
    <x v="2"/>
    <x v="30"/>
    <x v="3986"/>
    <d v="2014-04-23T15:59:33"/>
  </r>
  <r>
    <n v="2767"/>
    <s v="the Giant Turnip"/>
    <s v="An animated bedtime story with Dedka, Babka and the rest of the family working together on a BIG problem"/>
    <n v="4000"/>
    <n v="34"/>
    <x v="2"/>
    <x v="17"/>
    <s v="CAD"/>
    <n v="1439766050"/>
    <n v="1434582050"/>
    <b v="0"/>
    <n v="3"/>
    <b v="0"/>
    <s v="publishing/children's books"/>
    <n v="8.5000000000000006E-3"/>
    <n v="11.333333333333334"/>
    <x v="3"/>
    <x v="39"/>
    <x v="3987"/>
    <d v="2015-08-16T23:00:50"/>
  </r>
  <r>
    <n v="2773"/>
    <s v="The Boat That Couldn't Float"/>
    <s v="Parents know the pain of rereading bad bedtime stories. I want to write stories that all ages will enjoy"/>
    <n v="530"/>
    <n v="1"/>
    <x v="2"/>
    <x v="17"/>
    <s v="CAD"/>
    <n v="1461530721"/>
    <n v="1460666721"/>
    <b v="0"/>
    <n v="1"/>
    <b v="0"/>
    <s v="publishing/children's books"/>
    <n v="1.8867924528301887E-3"/>
    <n v="1"/>
    <x v="3"/>
    <x v="39"/>
    <x v="3988"/>
    <d v="2016-04-24T20:45:2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7"/>
    <s v="CAD"/>
    <n v="1428292800"/>
    <n v="1424368298"/>
    <b v="0"/>
    <n v="83"/>
    <b v="1"/>
    <s v="theater/plays"/>
    <n v="1.133"/>
    <n v="68.253012048192772"/>
    <x v="1"/>
    <x v="6"/>
    <x v="3989"/>
    <d v="2015-04-06T04:00:00"/>
  </r>
  <r>
    <n v="2815"/>
    <s v="Widow's Wedding Dress"/>
    <s v="Set in 1950s Northern Ireland, this play tells the story of two sisters in a community of Travellers, or Irish Gypsies."/>
    <n v="250"/>
    <n v="605"/>
    <x v="0"/>
    <x v="17"/>
    <s v="CAD"/>
    <n v="1470595109"/>
    <n v="1468003109"/>
    <b v="0"/>
    <n v="14"/>
    <b v="1"/>
    <s v="theater/plays"/>
    <n v="2.42"/>
    <n v="43.214285714285715"/>
    <x v="1"/>
    <x v="6"/>
    <x v="3990"/>
    <d v="2016-08-07T18:38: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7"/>
    <s v="CAD"/>
    <n v="1449701284"/>
    <n v="1446241684"/>
    <b v="0"/>
    <n v="21"/>
    <b v="1"/>
    <s v="theater/plays"/>
    <n v="1"/>
    <n v="40.476190476190474"/>
    <x v="1"/>
    <x v="6"/>
    <x v="3991"/>
    <d v="2015-12-09T22:48:0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7"/>
    <s v="CAD"/>
    <n v="1410669297"/>
    <n v="1405485297"/>
    <b v="0"/>
    <n v="0"/>
    <b v="0"/>
    <s v="theater/plays"/>
    <n v="0"/>
    <e v="#DIV/0!"/>
    <x v="1"/>
    <x v="6"/>
    <x v="3992"/>
    <d v="2014-09-14T04:34:5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7"/>
    <s v="CAD"/>
    <n v="1427306470"/>
    <n v="1424718070"/>
    <b v="0"/>
    <n v="13"/>
    <b v="0"/>
    <s v="theater/plays"/>
    <n v="0.26840000000000003"/>
    <n v="51.615384615384613"/>
    <x v="1"/>
    <x v="6"/>
    <x v="3993"/>
    <d v="2015-03-25T18:01: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7"/>
    <s v="CAD"/>
    <n v="1410761280"/>
    <n v="1408604363"/>
    <b v="0"/>
    <n v="9"/>
    <b v="1"/>
    <s v="theater/musical"/>
    <n v="1.06"/>
    <n v="88.333333333333329"/>
    <x v="1"/>
    <x v="40"/>
    <x v="3994"/>
    <d v="2014-09-15T06:08:00"/>
  </r>
  <r>
    <n v="2934"/>
    <s v="Songs for a New World"/>
    <s v="Powerful community theatre production of Jason Robert Brown's &quot;Songs for a New World&quot; in London, Ontario."/>
    <n v="2500"/>
    <n v="2700"/>
    <x v="0"/>
    <x v="17"/>
    <s v="CAD"/>
    <n v="1402845364"/>
    <n v="1400253364"/>
    <b v="0"/>
    <n v="37"/>
    <b v="1"/>
    <s v="theater/musical"/>
    <n v="1.08"/>
    <n v="72.972972972972968"/>
    <x v="1"/>
    <x v="40"/>
    <x v="3995"/>
    <d v="2014-06-15T15:16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7"/>
    <s v="CAD"/>
    <n v="1450297080"/>
    <n v="1448565459"/>
    <b v="0"/>
    <n v="202"/>
    <b v="0"/>
    <s v="theater/spaces"/>
    <n v="0.20424999999999999"/>
    <n v="202.22772277227722"/>
    <x v="1"/>
    <x v="38"/>
    <x v="3996"/>
    <d v="2015-12-16T20:18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7"/>
    <s v="CAD"/>
    <n v="1430693460"/>
    <n v="1428087153"/>
    <b v="0"/>
    <n v="17"/>
    <b v="1"/>
    <s v="theater/plays"/>
    <n v="1.625"/>
    <n v="95.588235294117652"/>
    <x v="1"/>
    <x v="6"/>
    <x v="3997"/>
    <d v="2015-05-03T22:51:00"/>
  </r>
  <r>
    <n v="3006"/>
    <s v="ONTARIO STREET THEATRE in Port Hope."/>
    <s v="We're an affordable theatre and rental space that can be molded into anything by anyone."/>
    <n v="8000"/>
    <n v="8620"/>
    <x v="0"/>
    <x v="17"/>
    <s v="CAD"/>
    <n v="1418580591"/>
    <n v="1415988591"/>
    <b v="0"/>
    <n v="97"/>
    <b v="1"/>
    <s v="theater/spaces"/>
    <n v="1.0774999999999999"/>
    <n v="88.865979381443296"/>
    <x v="1"/>
    <x v="38"/>
    <x v="3998"/>
    <d v="2014-12-14T18:09:5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7"/>
    <s v="CAD"/>
    <n v="1429152600"/>
    <n v="1426815699"/>
    <b v="0"/>
    <n v="128"/>
    <b v="1"/>
    <s v="theater/spaces"/>
    <n v="1.1000666666666667"/>
    <n v="128.9140625"/>
    <x v="1"/>
    <x v="38"/>
    <x v="3999"/>
    <d v="2015-04-16T02:5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7"/>
    <s v="CAD"/>
    <n v="1488495478"/>
    <n v="1485903478"/>
    <b v="0"/>
    <n v="2"/>
    <b v="0"/>
    <s v="theater/spaces"/>
    <n v="4.7727272727272731E-3"/>
    <n v="52.5"/>
    <x v="1"/>
    <x v="38"/>
    <x v="4000"/>
    <d v="2017-03-02T22:57:5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7"/>
    <s v="CAD"/>
    <n v="1401595140"/>
    <n v="1398980941"/>
    <b v="0"/>
    <n v="17"/>
    <b v="0"/>
    <s v="theater/spaces"/>
    <n v="0.22750000000000001"/>
    <n v="53.529411764705884"/>
    <x v="1"/>
    <x v="38"/>
    <x v="4001"/>
    <d v="2014-06-01T03:59:00"/>
  </r>
  <r>
    <n v="3121"/>
    <s v="Ant Farm Theatre Project (Canceled)"/>
    <s v="I going to build a theatre for a local ant farm so that Ants can put on their theatre productions."/>
    <n v="1500"/>
    <n v="10"/>
    <x v="1"/>
    <x v="17"/>
    <s v="CAD"/>
    <n v="1411748335"/>
    <n v="1406564335"/>
    <b v="0"/>
    <n v="1"/>
    <b v="0"/>
    <s v="theater/spaces"/>
    <n v="6.6666666666666671E-3"/>
    <n v="10"/>
    <x v="1"/>
    <x v="38"/>
    <x v="4002"/>
    <d v="2014-09-26T16:18:55"/>
  </r>
  <r>
    <n v="3190"/>
    <s v="Call It A Day Productions - THE LIFE"/>
    <s v="Call It A Day Productions is putting on their first full production in December and every little bit helps!"/>
    <n v="4000"/>
    <n v="0"/>
    <x v="2"/>
    <x v="17"/>
    <s v="CAD"/>
    <n v="1481258275"/>
    <n v="1478662675"/>
    <b v="0"/>
    <n v="0"/>
    <b v="0"/>
    <s v="theater/musical"/>
    <n v="0"/>
    <e v="#DIV/0!"/>
    <x v="1"/>
    <x v="40"/>
    <x v="4003"/>
    <d v="2016-12-09T04:37:55"/>
  </r>
  <r>
    <n v="3276"/>
    <s v="We The Astronomers"/>
    <s v="In 2016, KO Theatre presents a world premiere play in Toronto, ON about faith, home, and the secrets we keep from those we love."/>
    <n v="4500"/>
    <n v="5258"/>
    <x v="0"/>
    <x v="17"/>
    <s v="CAD"/>
    <n v="1459483140"/>
    <n v="1456526879"/>
    <b v="1"/>
    <n v="100"/>
    <b v="1"/>
    <s v="theater/plays"/>
    <n v="1.1684444444444444"/>
    <n v="52.58"/>
    <x v="1"/>
    <x v="6"/>
    <x v="4004"/>
    <d v="2016-04-01T03:59:00"/>
  </r>
  <r>
    <n v="3287"/>
    <s v="Three Things: Stories About Life"/>
    <s v="An inspirational one-man play about crisis, community, and the search for wholeness."/>
    <n v="2500"/>
    <n v="2500"/>
    <x v="0"/>
    <x v="17"/>
    <s v="CAD"/>
    <n v="1448733628"/>
    <n v="1446573628"/>
    <b v="0"/>
    <n v="34"/>
    <b v="1"/>
    <s v="theater/plays"/>
    <n v="1"/>
    <n v="73.529411764705884"/>
    <x v="1"/>
    <x v="6"/>
    <x v="4005"/>
    <d v="2015-11-28T18:00:28"/>
  </r>
  <r>
    <n v="3318"/>
    <s v="ROOMIES - Atlantic Canada Tour 2016-17"/>
    <s v="Help us strengthen and inspire disability arts in Atlantic Canada"/>
    <n v="2000"/>
    <n v="2512"/>
    <x v="0"/>
    <x v="17"/>
    <s v="CAD"/>
    <n v="1460341800"/>
    <n v="1456902893"/>
    <b v="0"/>
    <n v="32"/>
    <b v="1"/>
    <s v="theater/plays"/>
    <n v="1.256"/>
    <n v="78.5"/>
    <x v="1"/>
    <x v="6"/>
    <x v="4006"/>
    <d v="2016-04-11T02:30:00"/>
  </r>
  <r>
    <n v="3374"/>
    <s v="HELP BUILD &quot;THE CASTLE&quot;"/>
    <s v="A rare  production of World acclaimed playwright Howard Barker's groundbreaking &amp; provocative 'The Castle'."/>
    <n v="3500"/>
    <n v="3730"/>
    <x v="0"/>
    <x v="17"/>
    <s v="CAD"/>
    <n v="1446053616"/>
    <n v="1443461616"/>
    <b v="0"/>
    <n v="52"/>
    <b v="1"/>
    <s v="theater/plays"/>
    <n v="1.0657142857142856"/>
    <n v="71.730769230769226"/>
    <x v="1"/>
    <x v="6"/>
    <x v="4007"/>
    <d v="2015-10-28T17:33:3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7"/>
    <s v="CAD"/>
    <n v="1476158340"/>
    <n v="1472594585"/>
    <b v="0"/>
    <n v="114"/>
    <b v="1"/>
    <s v="theater/plays"/>
    <n v="1.0338000000000001"/>
    <n v="90.684210526315795"/>
    <x v="1"/>
    <x v="6"/>
    <x v="4008"/>
    <d v="2016-10-11T03:59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7"/>
    <s v="CAD"/>
    <n v="1414862280"/>
    <n v="1412360309"/>
    <b v="0"/>
    <n v="72"/>
    <b v="1"/>
    <s v="theater/plays"/>
    <n v="1.0686"/>
    <n v="74.208333333333329"/>
    <x v="1"/>
    <x v="6"/>
    <x v="4009"/>
    <d v="2014-11-01T17:1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7"/>
    <s v="CAD"/>
    <n v="1464471840"/>
    <n v="1459309704"/>
    <b v="0"/>
    <n v="42"/>
    <b v="1"/>
    <s v="theater/plays"/>
    <n v="1.0242424242424242"/>
    <n v="40.238095238095241"/>
    <x v="1"/>
    <x v="6"/>
    <x v="4010"/>
    <d v="2016-05-28T21:44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7"/>
    <s v="CAD"/>
    <n v="1416211140"/>
    <n v="1413016216"/>
    <b v="0"/>
    <n v="28"/>
    <b v="1"/>
    <s v="theater/plays"/>
    <n v="1.8044444444444445"/>
    <n v="43.5"/>
    <x v="1"/>
    <x v="6"/>
    <x v="4011"/>
    <d v="2014-11-17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7"/>
    <s v="CAD"/>
    <n v="1432694700"/>
    <n v="1429651266"/>
    <b v="0"/>
    <n v="74"/>
    <b v="1"/>
    <s v="theater/plays"/>
    <n v="1.0843750000000001"/>
    <n v="46.891891891891895"/>
    <x v="1"/>
    <x v="6"/>
    <x v="4012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7"/>
    <s v="CAD"/>
    <n v="1409072982"/>
    <n v="1407258582"/>
    <b v="0"/>
    <n v="15"/>
    <b v="1"/>
    <s v="theater/plays"/>
    <n v="1.0772727272727274"/>
    <n v="79"/>
    <x v="1"/>
    <x v="6"/>
    <x v="4013"/>
    <d v="2014-08-26T17:09:4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7"/>
    <s v="CAD"/>
    <n v="1402334811"/>
    <n v="1401470811"/>
    <b v="0"/>
    <n v="57"/>
    <b v="1"/>
    <s v="theater/plays"/>
    <n v="1.444"/>
    <n v="126.66666666666667"/>
    <x v="1"/>
    <x v="6"/>
    <x v="4014"/>
    <d v="2014-06-09T17:26:5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7"/>
    <s v="CAD"/>
    <n v="1484366340"/>
    <n v="1480219174"/>
    <b v="0"/>
    <n v="18"/>
    <b v="0"/>
    <s v="theater/musical"/>
    <n v="4.2466666666666666E-2"/>
    <n v="176.94444444444446"/>
    <x v="1"/>
    <x v="40"/>
    <x v="4015"/>
    <d v="2017-01-14T03:59:00"/>
  </r>
  <r>
    <n v="3638"/>
    <s v="Project Hedwig and the Angry Inch"/>
    <s v="A rock and roll journey that explores love, loss, redemption, duality and ascension."/>
    <n v="3300"/>
    <n v="216"/>
    <x v="2"/>
    <x v="17"/>
    <s v="CAD"/>
    <n v="1429456132"/>
    <n v="1424275732"/>
    <b v="0"/>
    <n v="2"/>
    <b v="0"/>
    <s v="theater/musical"/>
    <n v="6.545454545454546E-2"/>
    <n v="108"/>
    <x v="1"/>
    <x v="40"/>
    <x v="4016"/>
    <d v="2015-04-19T15:08:52"/>
  </r>
  <r>
    <n v="3645"/>
    <s v="If the Shoe Fits"/>
    <s v="This new musical comedy empowers women and girls of all ages to be themselves in their shoes, whatever shoes they choose."/>
    <n v="1000"/>
    <n v="1"/>
    <x v="2"/>
    <x v="17"/>
    <s v="CAD"/>
    <n v="1479773838"/>
    <n v="1477178238"/>
    <b v="0"/>
    <n v="1"/>
    <b v="0"/>
    <s v="theater/musical"/>
    <n v="1E-3"/>
    <n v="1"/>
    <x v="1"/>
    <x v="40"/>
    <x v="4017"/>
    <d v="2016-11-22T00:17: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7"/>
    <s v="CAD"/>
    <n v="1402938394"/>
    <n v="1400691994"/>
    <b v="0"/>
    <n v="8"/>
    <b v="1"/>
    <s v="theater/plays"/>
    <n v="1.04"/>
    <n v="97.5"/>
    <x v="1"/>
    <x v="6"/>
    <x v="4018"/>
    <d v="2014-06-16T17:06:3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7"/>
    <s v="CAD"/>
    <n v="1472097540"/>
    <n v="1471188502"/>
    <b v="0"/>
    <n v="17"/>
    <b v="1"/>
    <s v="theater/plays"/>
    <n v="2.5066666666666668"/>
    <n v="44.235294117647058"/>
    <x v="1"/>
    <x v="6"/>
    <x v="4019"/>
    <d v="2016-08-25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7"/>
    <s v="CAD"/>
    <n v="1427775414"/>
    <n v="1425187014"/>
    <b v="0"/>
    <n v="40"/>
    <b v="1"/>
    <s v="theater/plays"/>
    <n v="1.0142500000000001"/>
    <n v="202.85"/>
    <x v="1"/>
    <x v="6"/>
    <x v="4020"/>
    <d v="2015-03-31T04:16:5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7"/>
    <s v="CAD"/>
    <n v="1455231540"/>
    <n v="1452614847"/>
    <b v="0"/>
    <n v="35"/>
    <b v="1"/>
    <s v="theater/plays"/>
    <n v="1.1120000000000001"/>
    <n v="47.657142857142858"/>
    <x v="1"/>
    <x v="6"/>
    <x v="4021"/>
    <d v="2016-02-11T22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7"/>
    <s v="CAD"/>
    <n v="1428606055"/>
    <n v="1427223655"/>
    <b v="0"/>
    <n v="25"/>
    <b v="1"/>
    <s v="theater/musical"/>
    <n v="1"/>
    <n v="100"/>
    <x v="1"/>
    <x v="40"/>
    <x v="4022"/>
    <d v="2015-04-09T19:00:5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7"/>
    <s v="CAD"/>
    <n v="1468193532"/>
    <n v="1465601532"/>
    <b v="0"/>
    <n v="10"/>
    <b v="1"/>
    <s v="theater/musical"/>
    <n v="1.1499999999999999"/>
    <n v="115"/>
    <x v="1"/>
    <x v="40"/>
    <x v="4023"/>
    <d v="2016-07-10T23:32:1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7"/>
    <s v="CAD"/>
    <n v="1433131140"/>
    <n v="1429120908"/>
    <b v="0"/>
    <n v="11"/>
    <b v="1"/>
    <s v="theater/plays"/>
    <n v="1.0954999999999999"/>
    <n v="199.18181818181819"/>
    <x v="1"/>
    <x v="6"/>
    <x v="4024"/>
    <d v="2015-06-01T03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7"/>
    <s v="CAD"/>
    <n v="1417460940"/>
    <n v="1416516972"/>
    <b v="0"/>
    <n v="20"/>
    <b v="1"/>
    <s v="theater/plays"/>
    <n v="1.1666666666666667"/>
    <n v="70"/>
    <x v="1"/>
    <x v="6"/>
    <x v="4025"/>
    <d v="2014-12-01T19:09:00"/>
  </r>
  <r>
    <n v="3865"/>
    <s v="Fellatia's-Fantastic-Fun-Time-Show"/>
    <s v="Sissy Entertainment delivers a delicious cabaret that blends comedic monologue, song, and traditional sketch comedy."/>
    <n v="2413"/>
    <n v="650"/>
    <x v="2"/>
    <x v="17"/>
    <s v="CAD"/>
    <n v="1409376600"/>
    <n v="1405957098"/>
    <b v="0"/>
    <n v="14"/>
    <b v="0"/>
    <s v="theater/plays"/>
    <n v="0.26937422295897223"/>
    <n v="46.428571428571431"/>
    <x v="1"/>
    <x v="6"/>
    <x v="4026"/>
    <d v="2014-08-30T05:30:00"/>
  </r>
  <r>
    <n v="3954"/>
    <s v="City of Joy"/>
    <s v="Despite hunger and conditions of a Calcutta slum, the people there know that life is precious. They have named it â€˜City of Joy.â€™"/>
    <n v="25000"/>
    <n v="0"/>
    <x v="2"/>
    <x v="17"/>
    <s v="CAD"/>
    <n v="1405352264"/>
    <n v="1400168264"/>
    <b v="0"/>
    <n v="0"/>
    <b v="0"/>
    <s v="theater/plays"/>
    <n v="0"/>
    <e v="#DIV/0!"/>
    <x v="1"/>
    <x v="6"/>
    <x v="4027"/>
    <d v="2014-07-14T15:37:4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7"/>
    <s v="CAD"/>
    <n v="1447821717"/>
    <n v="1445226117"/>
    <b v="0"/>
    <n v="0"/>
    <b v="0"/>
    <s v="theater/plays"/>
    <n v="0"/>
    <e v="#DIV/0!"/>
    <x v="1"/>
    <x v="6"/>
    <x v="4028"/>
    <d v="2015-11-18T04:41:57"/>
  </r>
  <r>
    <n v="4043"/>
    <s v="Not making potato salad here!"/>
    <s v="This could be my last play, need to bring my son out to see it before it's over.  Need to fly him here from BC"/>
    <n v="300"/>
    <n v="0"/>
    <x v="2"/>
    <x v="17"/>
    <s v="CAD"/>
    <n v="1416524325"/>
    <n v="1415228325"/>
    <b v="0"/>
    <n v="0"/>
    <b v="0"/>
    <s v="theater/plays"/>
    <n v="0"/>
    <e v="#DIV/0!"/>
    <x v="1"/>
    <x v="6"/>
    <x v="4029"/>
    <d v="2014-11-20T22:58:45"/>
  </r>
  <r>
    <n v="4059"/>
    <s v="The Million Dollar Shot"/>
    <s v="A very Canadian children's play inspired by the tradition of British pantomimes like Aladdin, and the Nutcracker."/>
    <n v="10000"/>
    <n v="250"/>
    <x v="2"/>
    <x v="17"/>
    <s v="CAD"/>
    <n v="1410836400"/>
    <n v="1408116152"/>
    <b v="0"/>
    <n v="7"/>
    <b v="0"/>
    <s v="theater/plays"/>
    <n v="2.5000000000000001E-2"/>
    <n v="35.714285714285715"/>
    <x v="1"/>
    <x v="6"/>
    <x v="403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7"/>
    <s v="CAD"/>
    <n v="1403539200"/>
    <n v="1400604056"/>
    <b v="0"/>
    <n v="5"/>
    <b v="0"/>
    <s v="theater/plays"/>
    <n v="2.8500000000000001E-2"/>
    <n v="57"/>
    <x v="1"/>
    <x v="6"/>
    <x v="4031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4032"/>
    <d v="2016-10-23T08:20:0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4033"/>
    <d v="2016-02-13T21:35:13"/>
  </r>
  <r>
    <n v="14"/>
    <s v="3010 | Sci-fi Series"/>
    <s v="A highly charged post apocalyptic sci fi series that pulls no punches!"/>
    <n v="6000"/>
    <n v="6056"/>
    <x v="0"/>
    <x v="19"/>
    <s v="AUD"/>
    <n v="1405259940"/>
    <n v="1403051888"/>
    <b v="0"/>
    <n v="41"/>
    <b v="1"/>
    <s v="film &amp; video/television"/>
    <n v="1.0093333333333334"/>
    <n v="147.70731707317074"/>
    <x v="0"/>
    <x v="0"/>
    <x v="4034"/>
    <d v="2014-07-13T13:59:00"/>
  </r>
  <r>
    <n v="46"/>
    <s v="New equipment for Joy's World!"/>
    <s v="The legendary community TV programme Joy's World is in dire need of new equipment! We are hoping you can help."/>
    <n v="8400"/>
    <n v="8750"/>
    <x v="0"/>
    <x v="19"/>
    <s v="AUD"/>
    <n v="1450220974"/>
    <n v="1447628974"/>
    <b v="0"/>
    <n v="45"/>
    <b v="1"/>
    <s v="film &amp; video/television"/>
    <n v="1.0416666666666667"/>
    <n v="194.44444444444446"/>
    <x v="0"/>
    <x v="0"/>
    <x v="4035"/>
    <d v="2015-12-15T23:09:34"/>
  </r>
  <r>
    <n v="111"/>
    <s v="Judi Dench is Cool in Person"/>
    <s v="Two actors, one bookie and a very bad day.  Judi Dench is Cool in Person is fast, funny and only a little bit nasty."/>
    <n v="3500"/>
    <n v="5410"/>
    <x v="0"/>
    <x v="19"/>
    <s v="AUD"/>
    <n v="1433059187"/>
    <n v="1430467187"/>
    <b v="0"/>
    <n v="53"/>
    <b v="1"/>
    <s v="film &amp; video/shorts"/>
    <n v="1.5457142857142858"/>
    <n v="102.0754716981132"/>
    <x v="0"/>
    <x v="1"/>
    <x v="4036"/>
    <d v="2015-05-31T07:59:4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19"/>
    <s v="AUD"/>
    <n v="1472882100"/>
    <n v="1467941542"/>
    <b v="0"/>
    <n v="0"/>
    <b v="0"/>
    <s v="film &amp; video/science fiction"/>
    <n v="0"/>
    <e v="#DIV/0!"/>
    <x v="0"/>
    <x v="2"/>
    <x v="4037"/>
    <d v="2016-09-03T05:55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19"/>
    <s v="AUD"/>
    <n v="1434633191"/>
    <n v="1429449191"/>
    <b v="0"/>
    <n v="5"/>
    <b v="0"/>
    <s v="film &amp; video/science fiction"/>
    <n v="5.5999999999999995E-4"/>
    <n v="28"/>
    <x v="0"/>
    <x v="2"/>
    <x v="4038"/>
    <d v="2015-06-18T13:13:11"/>
  </r>
  <r>
    <n v="191"/>
    <s v="Trillion: Feature Film"/>
    <s v="A young boy passionate about Astronomy and Chemistry tracks down an astroid that scientists said would never hit earth."/>
    <n v="5000"/>
    <n v="250"/>
    <x v="2"/>
    <x v="19"/>
    <s v="AUD"/>
    <n v="1443782138"/>
    <n v="1440326138"/>
    <b v="0"/>
    <n v="3"/>
    <b v="0"/>
    <s v="film &amp; video/drama"/>
    <n v="0.05"/>
    <n v="83.333333333333329"/>
    <x v="0"/>
    <x v="3"/>
    <x v="4039"/>
    <d v="2015-10-02T10:35: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9"/>
    <s v="AUD"/>
    <n v="1470319203"/>
    <n v="1467727203"/>
    <b v="0"/>
    <n v="1293"/>
    <b v="0"/>
    <s v="film &amp; video/drama"/>
    <n v="0.50721666666666665"/>
    <n v="117.68368136117556"/>
    <x v="0"/>
    <x v="3"/>
    <x v="4040"/>
    <d v="2016-08-04T14:00:03"/>
  </r>
  <r>
    <n v="208"/>
    <s v="OLIVIA"/>
    <s v="A young woman's journey from Africa to Australia where she finds heaven on earth, love and tragedy. Within her tragedy she saves lives."/>
    <n v="50000"/>
    <n v="0"/>
    <x v="2"/>
    <x v="19"/>
    <s v="AUD"/>
    <n v="1418719967"/>
    <n v="1416127967"/>
    <b v="0"/>
    <n v="0"/>
    <b v="0"/>
    <s v="film &amp; video/drama"/>
    <n v="0"/>
    <e v="#DIV/0!"/>
    <x v="0"/>
    <x v="3"/>
    <x v="4041"/>
    <d v="2014-12-16T08:52:4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9"/>
    <s v="AUD"/>
    <n v="1436506726"/>
    <n v="1431322726"/>
    <b v="0"/>
    <n v="0"/>
    <b v="0"/>
    <s v="film &amp; video/drama"/>
    <n v="0"/>
    <e v="#DIV/0!"/>
    <x v="0"/>
    <x v="3"/>
    <x v="4042"/>
    <d v="2015-07-10T05:38:46"/>
  </r>
  <r>
    <n v="239"/>
    <s v="Filthy - Short Film"/>
    <s v="Lovers Clint and Eli convey their conflicting perspectives of guilt and remorse while in the desolate Australian bush."/>
    <n v="1000"/>
    <n v="250"/>
    <x v="2"/>
    <x v="19"/>
    <s v="AUD"/>
    <n v="1446984000"/>
    <n v="1445308730"/>
    <b v="0"/>
    <n v="5"/>
    <b v="0"/>
    <s v="film &amp; video/drama"/>
    <n v="0.25"/>
    <n v="50"/>
    <x v="0"/>
    <x v="3"/>
    <x v="4043"/>
    <d v="2015-11-08T12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9"/>
    <s v="AUD"/>
    <n v="1487738622"/>
    <n v="1485146622"/>
    <b v="1"/>
    <n v="1596"/>
    <b v="1"/>
    <s v="film &amp; video/documentary"/>
    <n v="1.4723377"/>
    <n v="92.251735588972423"/>
    <x v="0"/>
    <x v="4"/>
    <x v="4044"/>
    <d v="2017-02-22T04:43:4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9"/>
    <s v="AUD"/>
    <n v="1401662239"/>
    <n v="1399070239"/>
    <b v="0"/>
    <n v="1"/>
    <b v="0"/>
    <s v="film &amp; video/animation"/>
    <n v="9.0909090909090904E-5"/>
    <n v="50"/>
    <x v="0"/>
    <x v="5"/>
    <x v="4045"/>
    <d v="2014-06-01T22:37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9"/>
    <s v="AUD"/>
    <n v="1414807962"/>
    <n v="1412215962"/>
    <b v="0"/>
    <n v="2"/>
    <b v="0"/>
    <s v="technology/web"/>
    <n v="3.1818181818181819E-3"/>
    <n v="35"/>
    <x v="2"/>
    <x v="7"/>
    <x v="4046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9"/>
    <s v="AUD"/>
    <n v="1424137247"/>
    <n v="1421545247"/>
    <b v="0"/>
    <n v="2"/>
    <b v="0"/>
    <s v="technology/web"/>
    <n v="9.0666666666666662E-4"/>
    <n v="34"/>
    <x v="2"/>
    <x v="7"/>
    <x v="4047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19"/>
    <s v="AUD"/>
    <n v="1432771997"/>
    <n v="1430179997"/>
    <b v="0"/>
    <n v="0"/>
    <b v="0"/>
    <s v="technology/web"/>
    <n v="0"/>
    <e v="#DIV/0!"/>
    <x v="2"/>
    <x v="7"/>
    <x v="4048"/>
    <d v="2015-05-28T00:13: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9"/>
    <s v="AUD"/>
    <n v="1463239108"/>
    <n v="1460647108"/>
    <b v="0"/>
    <n v="3"/>
    <b v="0"/>
    <s v="technology/web"/>
    <n v="1.75E-3"/>
    <n v="116.66666666666667"/>
    <x v="2"/>
    <x v="7"/>
    <x v="4049"/>
    <d v="2016-05-14T15:18:2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9"/>
    <s v="AUD"/>
    <n v="1476615600"/>
    <n v="1474884417"/>
    <b v="0"/>
    <n v="105"/>
    <b v="1"/>
    <s v="publishing/nonfiction"/>
    <n v="1.117"/>
    <n v="53.19047619047619"/>
    <x v="3"/>
    <x v="9"/>
    <x v="4050"/>
    <d v="2016-10-16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9"/>
    <s v="AUD"/>
    <n v="1439515497"/>
    <n v="1435627497"/>
    <b v="0"/>
    <n v="18"/>
    <b v="0"/>
    <s v="technology/wearables"/>
    <n v="1.9259999999999999E-2"/>
    <n v="160.5"/>
    <x v="2"/>
    <x v="8"/>
    <x v="4051"/>
    <d v="2015-08-14T01:24:5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9"/>
    <s v="AUD"/>
    <n v="1392800922"/>
    <n v="1390381722"/>
    <b v="0"/>
    <n v="5"/>
    <b v="0"/>
    <s v="games/video games"/>
    <n v="2.7E-2"/>
    <n v="16.2"/>
    <x v="6"/>
    <x v="17"/>
    <x v="4052"/>
    <d v="2014-02-19T09:08:4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9"/>
    <s v="AUD"/>
    <n v="1432873653"/>
    <n v="1430281653"/>
    <b v="0"/>
    <n v="1"/>
    <b v="0"/>
    <s v="games/video games"/>
    <n v="3.8464497269020693E-4"/>
    <n v="5"/>
    <x v="6"/>
    <x v="17"/>
    <x v="4053"/>
    <d v="2015-05-29T04:27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9"/>
    <s v="AUD"/>
    <n v="1396666779"/>
    <n v="1394078379"/>
    <b v="0"/>
    <n v="3"/>
    <b v="0"/>
    <s v="games/video games"/>
    <n v="2.4222222222222221E-2"/>
    <n v="36.333333333333336"/>
    <x v="6"/>
    <x v="17"/>
    <x v="4054"/>
    <d v="2014-04-05T02:59:39"/>
  </r>
  <r>
    <n v="1131"/>
    <s v="Hot Potato - The App"/>
    <s v="Don't drop it like it's hot..Hot Potato is a battle between friends. Compete to keep Mr Potato off the ground. Who will drop him first?"/>
    <n v="40000"/>
    <n v="0"/>
    <x v="2"/>
    <x v="19"/>
    <s v="AUD"/>
    <n v="1450993668"/>
    <n v="1448401668"/>
    <b v="0"/>
    <n v="0"/>
    <b v="0"/>
    <s v="games/mobile games"/>
    <n v="0"/>
    <e v="#DIV/0!"/>
    <x v="6"/>
    <x v="18"/>
    <x v="4055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x v="19"/>
    <s v="AUD"/>
    <n v="1417235580"/>
    <n v="1416034228"/>
    <b v="0"/>
    <n v="1"/>
    <b v="0"/>
    <s v="games/mobile games"/>
    <n v="4.0000000000000003E-5"/>
    <n v="1"/>
    <x v="6"/>
    <x v="18"/>
    <x v="4056"/>
    <d v="2014-11-29T04:33:00"/>
  </r>
  <r>
    <n v="1176"/>
    <s v="Mirlin's Sushi"/>
    <s v="Mirlins Sushi!_x000a_Find us on Facebook!_x000a_(Gives backers a voice, and a direct link to us! No kickstarter disappearing act here!)"/>
    <n v="175000"/>
    <n v="10"/>
    <x v="2"/>
    <x v="19"/>
    <s v="AUD"/>
    <n v="1488805200"/>
    <n v="1484094498"/>
    <b v="0"/>
    <n v="1"/>
    <b v="0"/>
    <s v="food/food trucks"/>
    <n v="5.7142857142857142E-5"/>
    <n v="10"/>
    <x v="7"/>
    <x v="19"/>
    <x v="4057"/>
    <d v="2017-03-06T1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9"/>
    <s v="AUD"/>
    <n v="1435388154"/>
    <n v="1432796154"/>
    <b v="0"/>
    <n v="271"/>
    <b v="1"/>
    <s v="photography/photobooks"/>
    <n v="1.99244"/>
    <n v="183.80442804428046"/>
    <x v="8"/>
    <x v="20"/>
    <x v="4058"/>
    <d v="2015-06-27T06:55:5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19"/>
    <s v="AUD"/>
    <n v="1405478025"/>
    <n v="1402886025"/>
    <b v="0"/>
    <n v="0"/>
    <b v="0"/>
    <s v="technology/wearables"/>
    <n v="0"/>
    <e v="#DIV/0!"/>
    <x v="2"/>
    <x v="8"/>
    <x v="4059"/>
    <d v="2014-07-16T02:33:4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9"/>
    <s v="AUD"/>
    <n v="1451637531"/>
    <n v="1449045531"/>
    <b v="0"/>
    <n v="1"/>
    <b v="0"/>
    <s v="publishing/translations"/>
    <n v="3.3333333333333335E-3"/>
    <n v="100"/>
    <x v="3"/>
    <x v="22"/>
    <x v="4060"/>
    <d v="2016-01-01T08:38:5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9"/>
    <s v="AUD"/>
    <n v="1432272300"/>
    <n v="1429655318"/>
    <b v="0"/>
    <n v="0"/>
    <b v="0"/>
    <s v="publishing/translations"/>
    <n v="0"/>
    <e v="#DIV/0!"/>
    <x v="3"/>
    <x v="22"/>
    <x v="4061"/>
    <d v="2015-05-22T05:25:00"/>
  </r>
  <r>
    <n v="1488"/>
    <s v="Nanolution"/>
    <s v="A blockbuster sci-fi adventure. What would you do if one day your life changed to beyond the imaginable?"/>
    <n v="15000"/>
    <n v="360"/>
    <x v="2"/>
    <x v="19"/>
    <s v="AUD"/>
    <n v="1388928660"/>
    <n v="1386336660"/>
    <b v="0"/>
    <n v="6"/>
    <b v="0"/>
    <s v="publishing/fiction"/>
    <n v="2.4E-2"/>
    <n v="60"/>
    <x v="3"/>
    <x v="10"/>
    <x v="4062"/>
    <d v="2014-01-05T13:31:00"/>
  </r>
  <r>
    <n v="1532"/>
    <s v="Geiko and Maiko of Kyoto"/>
    <s v="Award winning photography celebrating the artistry of geiko and maiko and the exquisite traditions of their Kyoto communities."/>
    <n v="5000"/>
    <n v="24201"/>
    <x v="0"/>
    <x v="19"/>
    <s v="AUD"/>
    <n v="1455548400"/>
    <n v="1453461865"/>
    <b v="1"/>
    <n v="294"/>
    <b v="1"/>
    <s v="photography/photobooks"/>
    <n v="4.8402000000000003"/>
    <n v="82.316326530612244"/>
    <x v="8"/>
    <x v="20"/>
    <x v="4063"/>
    <d v="2016-02-15T15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9"/>
    <s v="AUD"/>
    <n v="1438495390"/>
    <n v="1435903390"/>
    <b v="0"/>
    <n v="0"/>
    <b v="0"/>
    <s v="photography/nature"/>
    <n v="0"/>
    <e v="#DIV/0!"/>
    <x v="8"/>
    <x v="24"/>
    <x v="4064"/>
    <d v="2015-08-02T06:03:10"/>
  </r>
  <r>
    <n v="1766"/>
    <s v="Photographic book on Melbourne's music scene"/>
    <s v="I want to create a beautiful book which documents the Melbourne music scene."/>
    <n v="1500"/>
    <n v="0"/>
    <x v="2"/>
    <x v="19"/>
    <s v="AUD"/>
    <n v="1408999088"/>
    <n v="1407184688"/>
    <b v="1"/>
    <n v="0"/>
    <b v="0"/>
    <s v="photography/photobooks"/>
    <n v="0"/>
    <e v="#DIV/0!"/>
    <x v="8"/>
    <x v="20"/>
    <x v="4065"/>
    <d v="2014-08-25T20:38:0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9"/>
    <s v="AUD"/>
    <n v="1417127040"/>
    <n v="1414531440"/>
    <b v="1"/>
    <n v="2"/>
    <b v="0"/>
    <s v="photography/photobooks"/>
    <n v="1.3333333333333334E-2"/>
    <n v="20"/>
    <x v="8"/>
    <x v="20"/>
    <x v="4066"/>
    <d v="2014-11-27T22:24:00"/>
  </r>
  <r>
    <n v="1876"/>
    <s v="Migration Madness (Android)"/>
    <s v="An arcade styled side scroller. Help Bob the pilot steer his plane through hordes of migrating birds strapped with explosives."/>
    <n v="280"/>
    <n v="0"/>
    <x v="2"/>
    <x v="19"/>
    <s v="AUD"/>
    <n v="1402901405"/>
    <n v="1400309405"/>
    <b v="0"/>
    <n v="0"/>
    <b v="0"/>
    <s v="games/mobile games"/>
    <n v="0"/>
    <e v="#DIV/0!"/>
    <x v="6"/>
    <x v="18"/>
    <x v="4067"/>
    <d v="2014-06-16T06:50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19"/>
    <s v="AUD"/>
    <n v="1402618355"/>
    <n v="1400026355"/>
    <b v="0"/>
    <n v="0"/>
    <b v="0"/>
    <s v="games/mobile games"/>
    <n v="0"/>
    <e v="#DIV/0!"/>
    <x v="6"/>
    <x v="18"/>
    <x v="4068"/>
    <d v="2014-06-13T00:12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9"/>
    <s v="AUD"/>
    <n v="1429228800"/>
    <n v="1426714870"/>
    <b v="0"/>
    <n v="443"/>
    <b v="1"/>
    <s v="technology/hardware"/>
    <n v="1.0299897959183673"/>
    <n v="227.85327313769753"/>
    <x v="2"/>
    <x v="30"/>
    <x v="4069"/>
    <d v="2015-04-17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9"/>
    <s v="AUD"/>
    <n v="1477414800"/>
    <n v="1474380241"/>
    <b v="0"/>
    <n v="514"/>
    <b v="1"/>
    <s v="games/tabletop games"/>
    <n v="4.1217692027666546"/>
    <n v="44.056420233463037"/>
    <x v="6"/>
    <x v="32"/>
    <x v="4070"/>
    <d v="2016-10-25T17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9"/>
    <s v="AUD"/>
    <n v="1487093020"/>
    <n v="1485278620"/>
    <b v="0"/>
    <n v="210"/>
    <b v="1"/>
    <s v="games/tabletop games"/>
    <n v="7.7949999999999999"/>
    <n v="37.11904761904762"/>
    <x v="6"/>
    <x v="32"/>
    <x v="4071"/>
    <d v="2017-02-14T17:23:40"/>
  </r>
  <r>
    <n v="2355"/>
    <s v="PriceItUpPlease (Canceled)"/>
    <s v="PriceItUpPlease will be an easy to use website that estimates the amount of your startup costs for that great idea you have!"/>
    <n v="8000"/>
    <n v="55"/>
    <x v="1"/>
    <x v="19"/>
    <s v="AUD"/>
    <n v="1430604136"/>
    <n v="1428012136"/>
    <b v="0"/>
    <n v="2"/>
    <b v="0"/>
    <s v="technology/web"/>
    <n v="6.875E-3"/>
    <n v="27.5"/>
    <x v="2"/>
    <x v="7"/>
    <x v="4072"/>
    <d v="2015-05-02T22:02:1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19"/>
    <s v="AUD"/>
    <n v="1429839571"/>
    <n v="1427247571"/>
    <b v="0"/>
    <n v="6"/>
    <b v="0"/>
    <s v="technology/web"/>
    <n v="3.272727272727273E-2"/>
    <n v="30"/>
    <x v="2"/>
    <x v="7"/>
    <x v="4073"/>
    <d v="2015-04-24T01:39: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19"/>
    <s v="AUD"/>
    <n v="1420352264"/>
    <n v="1416896264"/>
    <b v="0"/>
    <n v="0"/>
    <b v="0"/>
    <s v="technology/web"/>
    <n v="0"/>
    <e v="#DIV/0!"/>
    <x v="2"/>
    <x v="7"/>
    <x v="4074"/>
    <d v="2015-01-04T06:17: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19"/>
    <s v="AUD"/>
    <n v="1460615164"/>
    <n v="1458023164"/>
    <b v="0"/>
    <n v="0"/>
    <b v="0"/>
    <s v="technology/web"/>
    <n v="0"/>
    <e v="#DIV/0!"/>
    <x v="2"/>
    <x v="7"/>
    <x v="4075"/>
    <d v="2016-04-14T06:26: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9"/>
    <s v="AUD"/>
    <n v="1441619275"/>
    <n v="1439027275"/>
    <b v="0"/>
    <n v="0"/>
    <b v="0"/>
    <s v="food/food trucks"/>
    <n v="0"/>
    <e v="#DIV/0!"/>
    <x v="7"/>
    <x v="19"/>
    <x v="4076"/>
    <d v="2015-09-07T09:47:55"/>
  </r>
  <r>
    <n v="2558"/>
    <s v="Hopkins Sinfonia 2015 Season"/>
    <s v="The Hopkins Sinfonia is looking for your support to run our 2015 Season made up of five concerts."/>
    <n v="1250"/>
    <n v="1361"/>
    <x v="0"/>
    <x v="19"/>
    <s v="AUD"/>
    <n v="1430488740"/>
    <n v="1427747906"/>
    <b v="0"/>
    <n v="18"/>
    <b v="1"/>
    <s v="music/classical music"/>
    <n v="1.0888"/>
    <n v="75.611111111111114"/>
    <x v="4"/>
    <x v="35"/>
    <x v="4077"/>
    <d v="2015-05-01T13:59:00"/>
  </r>
  <r>
    <n v="2571"/>
    <s v="Coco Bowls (Canceled)"/>
    <s v="Perth locals who dream of opening a health food van, and serving treats that not only taste amazing but also benefit your body."/>
    <n v="100000"/>
    <n v="250"/>
    <x v="1"/>
    <x v="19"/>
    <s v="AUD"/>
    <n v="1463645521"/>
    <n v="1458461521"/>
    <b v="0"/>
    <n v="4"/>
    <b v="0"/>
    <s v="food/food trucks"/>
    <n v="2.5000000000000001E-3"/>
    <n v="62.5"/>
    <x v="7"/>
    <x v="19"/>
    <x v="4078"/>
    <d v="2016-05-19T08:12:0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9"/>
    <s v="AUD"/>
    <n v="1453817297"/>
    <n v="1453212497"/>
    <b v="0"/>
    <n v="0"/>
    <b v="0"/>
    <s v="food/food trucks"/>
    <n v="0"/>
    <e v="#DIV/0!"/>
    <x v="7"/>
    <x v="19"/>
    <x v="4079"/>
    <d v="2016-01-26T14:08: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9"/>
    <s v="AUD"/>
    <n v="1444525200"/>
    <n v="1441339242"/>
    <b v="1"/>
    <n v="1251"/>
    <b v="1"/>
    <s v="technology/space exploration"/>
    <n v="1.436523076923077"/>
    <n v="74.639488409272587"/>
    <x v="2"/>
    <x v="36"/>
    <x v="4080"/>
    <d v="2015-10-11T01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9"/>
    <s v="AUD"/>
    <n v="1467280800"/>
    <n v="1464921112"/>
    <b v="0"/>
    <n v="81"/>
    <b v="1"/>
    <s v="technology/space exploration"/>
    <n v="1.579"/>
    <n v="38.987654320987652"/>
    <x v="2"/>
    <x v="36"/>
    <x v="4081"/>
    <d v="2016-06-30T1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9"/>
    <s v="AUD"/>
    <n v="1415481203"/>
    <n v="1412885603"/>
    <b v="1"/>
    <n v="23"/>
    <b v="0"/>
    <s v="technology/space exploration"/>
    <n v="0.105"/>
    <n v="91.304347826086953"/>
    <x v="2"/>
    <x v="36"/>
    <x v="4082"/>
    <d v="2014-11-08T21:13: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19"/>
    <s v="AUD"/>
    <n v="1418183325"/>
    <n v="1415591325"/>
    <b v="0"/>
    <n v="11"/>
    <b v="0"/>
    <s v="technology/space exploration"/>
    <n v="8.8500000000000002E-3"/>
    <n v="80.454545454545453"/>
    <x v="2"/>
    <x v="36"/>
    <x v="4083"/>
    <d v="2014-12-10T03:48: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9"/>
    <s v="AUD"/>
    <n v="1406593780"/>
    <n v="1404174580"/>
    <b v="1"/>
    <n v="60"/>
    <b v="0"/>
    <s v="technology/makerspaces"/>
    <n v="6.4158609339642042E-2"/>
    <n v="41.583333333333336"/>
    <x v="2"/>
    <x v="37"/>
    <x v="4084"/>
    <d v="2014-07-29T00:29: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9"/>
    <s v="AUD"/>
    <n v="1476095783"/>
    <n v="1474886183"/>
    <b v="0"/>
    <n v="6"/>
    <b v="0"/>
    <s v="publishing/children's books"/>
    <n v="0.11700000000000001"/>
    <n v="39"/>
    <x v="3"/>
    <x v="39"/>
    <x v="408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9"/>
    <s v="AUD"/>
    <n v="1468658866"/>
    <n v="1464943666"/>
    <b v="0"/>
    <n v="2"/>
    <b v="0"/>
    <s v="publishing/children's books"/>
    <n v="0.105"/>
    <n v="52.5"/>
    <x v="3"/>
    <x v="39"/>
    <x v="4086"/>
    <d v="2016-07-16T08:47:4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9"/>
    <s v="AUD"/>
    <n v="1437473005"/>
    <n v="1434881005"/>
    <b v="0"/>
    <n v="73"/>
    <b v="1"/>
    <s v="theater/plays"/>
    <n v="1.105675"/>
    <n v="151.4623287671233"/>
    <x v="1"/>
    <x v="6"/>
    <x v="4087"/>
    <d v="2015-07-21T10:03:25"/>
  </r>
  <r>
    <n v="2801"/>
    <s v="A Dream Play"/>
    <s v="Arise Theatre Company's production of August Strindberg's expressionist masterpiece 'A Dream Play'."/>
    <n v="500"/>
    <n v="666"/>
    <x v="0"/>
    <x v="19"/>
    <s v="AUD"/>
    <n v="1412938800"/>
    <n v="1411019409"/>
    <b v="0"/>
    <n v="13"/>
    <b v="1"/>
    <s v="theater/plays"/>
    <n v="1.3320000000000001"/>
    <n v="51.230769230769234"/>
    <x v="1"/>
    <x v="6"/>
    <x v="4088"/>
    <d v="2014-10-10T11:00:00"/>
  </r>
  <r>
    <n v="2859"/>
    <s v="Grover Theatre Company (GTC)"/>
    <s v="A theatre company that will create works to inspire young people and get everyone involved."/>
    <n v="2000"/>
    <n v="35"/>
    <x v="2"/>
    <x v="19"/>
    <s v="AUD"/>
    <n v="1444984904"/>
    <n v="1439800904"/>
    <b v="0"/>
    <n v="1"/>
    <b v="0"/>
    <s v="theater/plays"/>
    <n v="1.7500000000000002E-2"/>
    <n v="35"/>
    <x v="1"/>
    <x v="6"/>
    <x v="4089"/>
    <d v="2015-10-16T08:41:44"/>
  </r>
  <r>
    <n v="2861"/>
    <s v="Julius Caesar"/>
    <s v="The University of Queensland Drama Production Course is putting on an adaptation of William Shakespeares Julius Caesar"/>
    <n v="250"/>
    <n v="80"/>
    <x v="2"/>
    <x v="19"/>
    <s v="AUD"/>
    <n v="1443103848"/>
    <n v="1441894248"/>
    <b v="0"/>
    <n v="3"/>
    <b v="0"/>
    <s v="theater/plays"/>
    <n v="0.32"/>
    <n v="26.666666666666668"/>
    <x v="1"/>
    <x v="6"/>
    <x v="4090"/>
    <d v="2015-09-24T14:10:4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9"/>
    <s v="AUD"/>
    <n v="1424516400"/>
    <n v="1421812637"/>
    <b v="0"/>
    <n v="38"/>
    <b v="1"/>
    <s v="theater/musical"/>
    <n v="1.0509677419354839"/>
    <n v="85.736842105263165"/>
    <x v="1"/>
    <x v="40"/>
    <x v="4091"/>
    <d v="2015-02-21T11:00:00"/>
  </r>
  <r>
    <n v="3066"/>
    <s v="Gold Coast Wake Park"/>
    <s v="Our mission is to offer an innovative family watersports attraction that is fun, safe, economical and a leader in its field."/>
    <n v="350000"/>
    <n v="41950"/>
    <x v="2"/>
    <x v="19"/>
    <s v="AUD"/>
    <n v="1468128537"/>
    <n v="1465536537"/>
    <b v="0"/>
    <n v="15"/>
    <b v="0"/>
    <s v="theater/spaces"/>
    <n v="0.11985714285714286"/>
    <n v="2796.6666666666665"/>
    <x v="1"/>
    <x v="38"/>
    <x v="4092"/>
    <d v="2016-07-10T05:28:5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9"/>
    <s v="AUD"/>
    <n v="1422928800"/>
    <n v="1420235311"/>
    <b v="0"/>
    <n v="5"/>
    <b v="0"/>
    <s v="theater/spaces"/>
    <n v="0.29625000000000001"/>
    <n v="237"/>
    <x v="1"/>
    <x v="38"/>
    <x v="4093"/>
    <d v="2015-02-03T02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9"/>
    <s v="AUD"/>
    <n v="1465394340"/>
    <n v="1464677986"/>
    <b v="0"/>
    <n v="20"/>
    <b v="1"/>
    <s v="theater/plays"/>
    <n v="2.89"/>
    <n v="43.35"/>
    <x v="1"/>
    <x v="6"/>
    <x v="4094"/>
    <d v="2016-06-08T13:59:00"/>
  </r>
  <r>
    <n v="3481"/>
    <s v="FIX THE FITZ"/>
    <s v="One of Australia's greatest theatres needs your help. Please help us refurnish, fit out and restore this legendary storytelling venue."/>
    <n v="10000"/>
    <n v="11880"/>
    <x v="0"/>
    <x v="19"/>
    <s v="AUD"/>
    <n v="1420178188"/>
    <n v="1418709388"/>
    <b v="0"/>
    <n v="95"/>
    <b v="1"/>
    <s v="theater/plays"/>
    <n v="1.1879999999999999"/>
    <n v="125.05263157894737"/>
    <x v="1"/>
    <x v="6"/>
    <x v="4095"/>
    <d v="2015-01-02T05:56: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9"/>
    <s v="AUD"/>
    <n v="1438333080"/>
    <n v="1436408308"/>
    <b v="0"/>
    <n v="24"/>
    <b v="1"/>
    <s v="theater/plays"/>
    <n v="1.0349999999999999"/>
    <n v="43.125"/>
    <x v="1"/>
    <x v="6"/>
    <x v="4096"/>
    <d v="2015-07-31T08:58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9"/>
    <s v="AUD"/>
    <n v="1404022381"/>
    <n v="1402294381"/>
    <b v="0"/>
    <n v="1"/>
    <b v="0"/>
    <s v="theater/musical"/>
    <n v="6.6666666666666664E-4"/>
    <n v="5"/>
    <x v="1"/>
    <x v="40"/>
    <x v="4097"/>
    <d v="2014-06-29T06:13:0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9"/>
    <s v="AUD"/>
    <n v="1454281380"/>
    <n v="1451950570"/>
    <b v="0"/>
    <n v="0"/>
    <b v="0"/>
    <s v="theater/musical"/>
    <n v="0"/>
    <e v="#DIV/0!"/>
    <x v="1"/>
    <x v="40"/>
    <x v="4098"/>
    <d v="2016-01-31T23:03:00"/>
  </r>
  <r>
    <n v="3886"/>
    <s v="a (Canceled)"/>
    <n v="1"/>
    <n v="10000"/>
    <n v="0"/>
    <x v="1"/>
    <x v="19"/>
    <s v="AUD"/>
    <n v="1418275702"/>
    <n v="1415683702"/>
    <b v="0"/>
    <n v="0"/>
    <b v="0"/>
    <s v="theater/musical"/>
    <n v="0"/>
    <e v="#DIV/0!"/>
    <x v="1"/>
    <x v="40"/>
    <x v="4099"/>
    <d v="2014-12-11T05:28:22"/>
  </r>
  <r>
    <n v="3926"/>
    <s v="Caryl Churchill's 'Top Girls' - NSW HSC Text"/>
    <s v="Producing syllabus-relevant theatre targeted to HSC students on the NSW Central Coast"/>
    <n v="5000"/>
    <n v="15"/>
    <x v="2"/>
    <x v="19"/>
    <s v="AUD"/>
    <n v="1419645748"/>
    <n v="1417053748"/>
    <b v="0"/>
    <n v="1"/>
    <b v="0"/>
    <s v="theater/plays"/>
    <n v="3.0000000000000001E-3"/>
    <n v="15"/>
    <x v="1"/>
    <x v="6"/>
    <x v="4100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9"/>
    <s v="AUD"/>
    <n v="1459490400"/>
    <n v="1457078868"/>
    <b v="0"/>
    <n v="0"/>
    <b v="0"/>
    <s v="theater/plays"/>
    <n v="0"/>
    <e v="#DIV/0!"/>
    <x v="1"/>
    <x v="6"/>
    <x v="4101"/>
    <d v="2016-04-01T06:00:00"/>
  </r>
  <r>
    <n v="3939"/>
    <s v="'Potter.' Funding 2015"/>
    <s v="'Potter.' is a parody of the popular Harry Potter series allowing aspiring actors a chance to work in a professional production."/>
    <n v="5000"/>
    <n v="5"/>
    <x v="2"/>
    <x v="19"/>
    <s v="AUD"/>
    <n v="1412656200"/>
    <n v="1412328979"/>
    <b v="0"/>
    <n v="1"/>
    <b v="0"/>
    <s v="theater/plays"/>
    <n v="1E-3"/>
    <n v="5"/>
    <x v="1"/>
    <x v="6"/>
    <x v="4102"/>
    <d v="2014-10-07T04:3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9"/>
    <s v="AUD"/>
    <n v="1410076123"/>
    <n v="1404892123"/>
    <b v="0"/>
    <n v="0"/>
    <b v="0"/>
    <s v="theater/plays"/>
    <n v="0"/>
    <e v="#DIV/0!"/>
    <x v="1"/>
    <x v="6"/>
    <x v="410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9"/>
    <s v="AUD"/>
    <n v="1423623221"/>
    <n v="1421031221"/>
    <b v="0"/>
    <n v="32"/>
    <b v="0"/>
    <s v="theater/plays"/>
    <n v="0.15770000000000001"/>
    <n v="49.28125"/>
    <x v="1"/>
    <x v="6"/>
    <x v="4104"/>
    <d v="2015-02-11T02:53:4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9"/>
    <s v="AUD"/>
    <n v="1408596589"/>
    <n v="1406004589"/>
    <b v="0"/>
    <n v="1"/>
    <b v="0"/>
    <s v="theater/plays"/>
    <n v="2.0000000000000001E-4"/>
    <n v="1"/>
    <x v="1"/>
    <x v="6"/>
    <x v="4105"/>
    <d v="2014-08-21T04:49: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9"/>
    <s v="AUD"/>
    <n v="1430316426"/>
    <n v="1427724426"/>
    <b v="0"/>
    <n v="6"/>
    <b v="0"/>
    <s v="theater/plays"/>
    <n v="0.1925"/>
    <n v="64.166666666666671"/>
    <x v="1"/>
    <x v="6"/>
    <x v="4106"/>
    <d v="2015-04-29T14:07:0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9"/>
    <s v="AUD"/>
    <n v="1477550434"/>
    <n v="1474958434"/>
    <b v="0"/>
    <n v="14"/>
    <b v="0"/>
    <s v="theater/plays"/>
    <n v="0.21366666666666667"/>
    <n v="45.785714285714285"/>
    <x v="1"/>
    <x v="6"/>
    <x v="4107"/>
    <d v="2016-10-27T06:40:3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20"/>
    <s v="EUR"/>
    <n v="1456094197"/>
    <n v="1453502197"/>
    <b v="0"/>
    <n v="12"/>
    <b v="0"/>
    <s v="technology/wearables"/>
    <n v="0.33666666666666667"/>
    <n v="75.75"/>
    <x v="2"/>
    <x v="8"/>
    <x v="4108"/>
    <d v="2016-02-21T22:36:3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20"/>
    <s v="EUR"/>
    <n v="1489238940"/>
    <n v="1486406253"/>
    <b v="0"/>
    <n v="32"/>
    <b v="1"/>
    <s v="photography/photobooks"/>
    <n v="1.1499999999999999"/>
    <n v="32.34375"/>
    <x v="8"/>
    <x v="20"/>
    <x v="4109"/>
    <d v="2017-03-11T13:29:00"/>
  </r>
  <r>
    <n v="1661"/>
    <s v="Kyana"/>
    <s v="I am excited to present my debut pop project Kyana!_x000a_Piano and vocal sounds embedded in sophisticated, bold arrangements &amp; brisk beats"/>
    <n v="7900"/>
    <n v="8098"/>
    <x v="0"/>
    <x v="20"/>
    <s v="EUR"/>
    <n v="1453064400"/>
    <n v="1449359831"/>
    <b v="0"/>
    <n v="101"/>
    <b v="1"/>
    <s v="music/pop"/>
    <n v="1.0250632911392406"/>
    <n v="80.178217821782184"/>
    <x v="4"/>
    <x v="27"/>
    <x v="4110"/>
    <d v="2016-01-17T21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20"/>
    <s v="EUR"/>
    <n v="1452553200"/>
    <n v="1449650173"/>
    <b v="1"/>
    <n v="971"/>
    <b v="1"/>
    <s v="technology/hardware"/>
    <n v="8.1956399999999991"/>
    <n v="422.02059732234807"/>
    <x v="2"/>
    <x v="30"/>
    <x v="4111"/>
    <d v="2016-01-11T23:00:00"/>
  </r>
  <r>
    <n v="2321"/>
    <s v="WienerWÃ¼rze"/>
    <s v="Universal organic liquid seasoning brewed all natural from lupine, oat, salt and water for soups, salads, stews and more"/>
    <n v="10557"/>
    <n v="4130"/>
    <x v="3"/>
    <x v="20"/>
    <s v="EUR"/>
    <n v="1491282901"/>
    <n v="1488694501"/>
    <b v="0"/>
    <n v="64"/>
    <b v="0"/>
    <s v="food/small batch"/>
    <n v="0.39120962394619685"/>
    <n v="64.53125"/>
    <x v="7"/>
    <x v="33"/>
    <x v="4112"/>
    <d v="2017-04-04T05:1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20"/>
    <s v="EUR"/>
    <n v="1483535180"/>
    <n v="1480943180"/>
    <b v="0"/>
    <n v="1"/>
    <b v="0"/>
    <s v="theater/plays"/>
    <n v="5.4545454545454543E-2"/>
    <n v="30"/>
    <x v="1"/>
    <x v="6"/>
    <x v="4113"/>
    <d v="2017-01-04T13:06: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FC45C-5598-4E6F-832A-F0915E1B1A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3"/>
  </dataFields>
  <formats count="9">
    <format dxfId="3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2">
      <pivotArea dataOnly="0" labelOnly="1" outline="0" fieldPosition="0">
        <references count="1">
          <reference field="6" count="0"/>
        </references>
      </pivotArea>
    </format>
    <format dxfId="31">
      <pivotArea field="5" type="button" dataOnly="0" labelOnly="1" outline="0" axis="axisCol" fieldPosition="0"/>
    </format>
    <format dxfId="30">
      <pivotArea dataOnly="0" labelOnly="1" fieldPosition="0">
        <references count="1">
          <reference field="5" count="1">
            <x v="0"/>
          </reference>
        </references>
      </pivotArea>
    </format>
    <format dxfId="2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8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" count="1">
            <x v="1"/>
          </reference>
        </references>
      </pivotArea>
    </format>
    <format dxfId="25">
      <pivotArea outline="0" collapsedLevelsAreSubtotals="1" fieldPosition="0">
        <references count="1">
          <reference field="5" count="1" selected="0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DA23A-E1D2-41E4-82BD-2FD6E2A0C9A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24">
      <pivotArea type="all" dataOnly="0" outline="0" fieldPosition="0"/>
    </format>
  </formats>
  <chartFormats count="9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CAF3D-DC6B-4681-A0C7-887FEAAAD4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4" firstHeaderRow="0" firstDataRow="1" firstDataCol="0" rowPageCount="1" colPageCount="1"/>
  <pivotFields count="18"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-1"/>
  </pageFields>
  <dataFields count="5">
    <dataField name="Average of backers_count" fld="11" subtotal="average" baseField="0" baseItem="0" numFmtId="2"/>
    <dataField name="Max of backers_count" fld="11" subtotal="max" baseField="0" baseItem="1"/>
    <dataField name="Min of backers_count" fld="11" subtotal="min" baseField="0" baseItem="1"/>
    <dataField name="StdDev of backers_count" fld="11" subtotal="stdDev" baseField="0" baseItem="1" numFmtId="2"/>
    <dataField name="Varp of backers_count" fld="11" subtotal="varp" baseField="0" baseItem="1" numFmtId="2"/>
  </dataFields>
  <formats count="12">
    <format dxfId="2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2">
      <pivotArea field="5" type="button" dataOnly="0" labelOnly="1" outline="0" axis="axisPage" fieldPosition="0"/>
    </format>
    <format dxfId="21">
      <pivotArea dataOnly="0" labelOnly="1" fieldPosition="0">
        <references count="1">
          <reference field="5" count="1">
            <x v="0"/>
          </reference>
        </references>
      </pivotArea>
    </format>
    <format dxfId="20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8">
      <pivotArea type="topRight" dataOnly="0" labelOnly="1" outline="0" fieldPosition="0"/>
    </format>
    <format dxfId="17">
      <pivotArea dataOnly="0" labelOnly="1" fieldPosition="0">
        <references count="1">
          <reference field="5" count="1">
            <x v="1"/>
          </reference>
        </references>
      </pivotArea>
    </format>
    <format dxfId="1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5">
      <pivotArea grandCol="1" outline="0" collapsedLevelsAreSubtotals="1" fieldPosition="0"/>
    </format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1:T4115"/>
  <sheetViews>
    <sheetView zoomScale="78" zoomScaleNormal="78" workbookViewId="0">
      <pane ySplit="1" topLeftCell="A2" activePane="bottomLeft" state="frozen"/>
      <selection activeCell="F1" sqref="F1"/>
      <selection pane="bottomLeft" activeCell="D123" sqref="D12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77734375" style="7" customWidth="1"/>
    <col min="16" max="16" width="23" bestFit="1" customWidth="1"/>
    <col min="17" max="17" width="13" bestFit="1" customWidth="1"/>
    <col min="18" max="18" width="18.33203125" bestFit="1" customWidth="1"/>
    <col min="19" max="19" width="31.33203125" style="17" bestFit="1" customWidth="1"/>
    <col min="20" max="20" width="31.21875" style="1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8" t="s">
        <v>8323</v>
      </c>
      <c r="T1" s="19" t="s">
        <v>8324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6">
        <f t="shared" ref="S2:S65" si="4">(((J2/60)/60)/24)+DATE(1970,1,1)</f>
        <v>42177.007071759261</v>
      </c>
      <c r="T2" s="16">
        <f t="shared" ref="T2:T65" si="5"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6">
        <f t="shared" si="4"/>
        <v>42766.600497685184</v>
      </c>
      <c r="T3" s="16">
        <f t="shared" si="5"/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6">
        <f t="shared" ref="S66:S129" si="10">(((J66/60)/60)/24)+DATE(1970,1,1)</f>
        <v>41433.01829861111</v>
      </c>
      <c r="T66" s="16">
        <f t="shared" ref="T66:T129" si="11">(((I66/60)/60)/24)+DATE(1970,1,1)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6">
        <f t="shared" si="10"/>
        <v>41835.821226851855</v>
      </c>
      <c r="T67" s="16">
        <f t="shared" si="11"/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science fiction</v>
      </c>
      <c r="S130" s="16">
        <f t="shared" ref="S130:S193" si="16">(((J130/60)/60)/24)+DATE(1970,1,1)</f>
        <v>42628.22792824074</v>
      </c>
      <c r="T130" s="16">
        <f t="shared" ref="T130:T193" si="17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6">
        <f t="shared" si="16"/>
        <v>41882.937303240738</v>
      </c>
      <c r="T131" s="16">
        <f t="shared" si="17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6">
        <f t="shared" ref="S194:S257" si="22">(((J194/60)/60)/24)+DATE(1970,1,1)</f>
        <v>41899.792037037041</v>
      </c>
      <c r="T194" s="16">
        <f t="shared" ref="T194:T257" si="2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6">
        <f t="shared" si="22"/>
        <v>41911.934791666667</v>
      </c>
      <c r="T195" s="16">
        <f t="shared" si="2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6">
        <f t="shared" ref="S258:S321" si="28">(((J258/60)/60)/24)+DATE(1970,1,1)</f>
        <v>41319.769293981481</v>
      </c>
      <c r="T258" s="16">
        <f t="shared" ref="T258:T321" si="29"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6">
        <f t="shared" si="28"/>
        <v>42479.626875000002</v>
      </c>
      <c r="T259" s="16">
        <f t="shared" si="29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RIGHT(N322,LEN(N322)-FIND("/",N322))</f>
        <v>documentary</v>
      </c>
      <c r="S322" s="16">
        <f t="shared" ref="S322:S385" si="34">(((J322/60)/60)/24)+DATE(1970,1,1)</f>
        <v>42331.551307870366</v>
      </c>
      <c r="T322" s="16">
        <f t="shared" ref="T322:T385" si="35">(((I322/60)/60)/24)+DATE(1970,1,1)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6">
        <f t="shared" si="34"/>
        <v>42647.446597222224</v>
      </c>
      <c r="T323" s="16">
        <f t="shared" si="35"/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documentary</v>
      </c>
      <c r="S386" s="16">
        <f t="shared" ref="S386:S449" si="40">(((J386/60)/60)/24)+DATE(1970,1,1)</f>
        <v>41980.781793981485</v>
      </c>
      <c r="T386" s="16">
        <f t="shared" ref="T386:T449" si="41">(((I386/60)/60)/24)+DATE(1970,1,1)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6">
        <f t="shared" si="40"/>
        <v>41934.584502314814</v>
      </c>
      <c r="T387" s="16">
        <f t="shared" si="41"/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6">
        <f t="shared" ref="S450:S513" si="46">(((J450/60)/60)/24)+DATE(1970,1,1)</f>
        <v>41753.758043981477</v>
      </c>
      <c r="T450" s="16">
        <f t="shared" ref="T450:T513" si="47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6">
        <f t="shared" si="46"/>
        <v>41534.568113425928</v>
      </c>
      <c r="T451" s="16">
        <f t="shared" si="4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6">
        <f t="shared" ref="S514:S577" si="52">(((J514/60)/60)/24)+DATE(1970,1,1)</f>
        <v>42649.742210648154</v>
      </c>
      <c r="T514" s="16">
        <f t="shared" ref="T514:T577" si="5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6">
        <f t="shared" si="52"/>
        <v>42552.653993055559</v>
      </c>
      <c r="T515" s="16">
        <f t="shared" si="5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6">
        <f t="shared" ref="S578:S641" si="58">(((J578/60)/60)/24)+DATE(1970,1,1)</f>
        <v>42031.471666666665</v>
      </c>
      <c r="T578" s="16">
        <f t="shared" ref="T578:T641" si="59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6">
        <f t="shared" si="58"/>
        <v>42450.589143518519</v>
      </c>
      <c r="T579" s="16">
        <f t="shared" si="5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6">
        <f t="shared" ref="S642:S705" si="64">(((J642/60)/60)/24)+DATE(1970,1,1)</f>
        <v>42683.420312500006</v>
      </c>
      <c r="T642" s="16">
        <f t="shared" ref="T642:T705" si="65"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6">
        <f t="shared" si="64"/>
        <v>42199.57</v>
      </c>
      <c r="T643" s="16">
        <f t="shared" si="65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6">
        <f t="shared" ref="S706:S769" si="70">(((J706/60)/60)/24)+DATE(1970,1,1)</f>
        <v>42726.192916666667</v>
      </c>
      <c r="T706" s="16">
        <f t="shared" ref="T706:T769" si="71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6">
        <f t="shared" si="70"/>
        <v>42726.491643518515</v>
      </c>
      <c r="T707" s="16">
        <f t="shared" si="71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6">
        <f t="shared" ref="S770:S833" si="76">(((J770/60)/60)/24)+DATE(1970,1,1)</f>
        <v>41594.207060185188</v>
      </c>
      <c r="T770" s="16">
        <f t="shared" ref="T770:T833" si="77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6">
        <f t="shared" si="76"/>
        <v>41604.996458333335</v>
      </c>
      <c r="T771" s="16">
        <f t="shared" si="7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6">
        <f t="shared" ref="S834:S897" si="82">(((J834/60)/60)/24)+DATE(1970,1,1)</f>
        <v>40869.675173611111</v>
      </c>
      <c r="T834" s="16">
        <f t="shared" ref="T834:T897" si="83"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6">
        <f t="shared" si="82"/>
        <v>41718.878182870372</v>
      </c>
      <c r="T835" s="16">
        <f t="shared" si="83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RIGHT(N898,LEN(N898)-FIND("/",N898))</f>
        <v>indie rock</v>
      </c>
      <c r="S898" s="16">
        <f t="shared" ref="S898:S961" si="88">(((J898/60)/60)/24)+DATE(1970,1,1)</f>
        <v>42218.872986111113</v>
      </c>
      <c r="T898" s="16">
        <f t="shared" ref="T898:T961" si="89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6">
        <f t="shared" si="88"/>
        <v>41211.688750000001</v>
      </c>
      <c r="T899" s="16">
        <f t="shared" si="8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6">
        <f t="shared" ref="S962:S1025" si="94">(((J962/60)/60)/24)+DATE(1970,1,1)</f>
        <v>42766.626793981486</v>
      </c>
      <c r="T962" s="16">
        <f t="shared" ref="T962:T1025" si="95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6">
        <f t="shared" si="94"/>
        <v>42740.693692129629</v>
      </c>
      <c r="T963" s="16">
        <f t="shared" si="95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6">
        <f t="shared" ref="S1026:S1089" si="100">(((J1026/60)/60)/24)+DATE(1970,1,1)</f>
        <v>42370.580590277779</v>
      </c>
      <c r="T1026" s="16">
        <f t="shared" ref="T1026:T1089" si="101">(((I1026/60)/60)/24)+DATE(1970,1,1)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6">
        <f t="shared" si="100"/>
        <v>42049.833761574075</v>
      </c>
      <c r="T1027" s="16">
        <f t="shared" si="101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6">
        <f t="shared" ref="S1090:S1153" si="106">(((J1090/60)/60)/24)+DATE(1970,1,1)</f>
        <v>41723.799386574072</v>
      </c>
      <c r="T1090" s="16">
        <f t="shared" ref="T1090:T1153" si="107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6">
        <f t="shared" si="106"/>
        <v>42151.189525462964</v>
      </c>
      <c r="T1091" s="16">
        <f t="shared" si="10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6">
        <f t="shared" ref="S1154:S1217" si="112">(((J1154/60)/60)/24)+DATE(1970,1,1)</f>
        <v>42109.709629629629</v>
      </c>
      <c r="T1154" s="16">
        <f t="shared" ref="T1154:T1217" si="113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6">
        <f t="shared" si="112"/>
        <v>42143.714178240742</v>
      </c>
      <c r="T1155" s="16">
        <f t="shared" si="11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RIGHT(N1218,LEN(N1218)-FIND("/",N1218))</f>
        <v>photobooks</v>
      </c>
      <c r="S1218" s="16">
        <f t="shared" ref="S1218:S1281" si="118">(((J1218/60)/60)/24)+DATE(1970,1,1)</f>
        <v>42247.616400462968</v>
      </c>
      <c r="T1218" s="16">
        <f t="shared" ref="T1218:T1281" si="119"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6">
        <f t="shared" si="118"/>
        <v>42535.809490740736</v>
      </c>
      <c r="T1219" s="16">
        <f t="shared" si="119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6">
        <f t="shared" ref="S1282:S1345" si="124">(((J1282/60)/60)/24)+DATE(1970,1,1)</f>
        <v>40513.757569444446</v>
      </c>
      <c r="T1282" s="16">
        <f t="shared" ref="T1282:T1345" si="125"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6">
        <f t="shared" si="124"/>
        <v>41463.743472222224</v>
      </c>
      <c r="T1283" s="16">
        <f t="shared" si="125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6">
        <f t="shared" ref="S1346:S1409" si="130">(((J1346/60)/60)/24)+DATE(1970,1,1)</f>
        <v>42522.789803240739</v>
      </c>
      <c r="T1346" s="16">
        <f t="shared" ref="T1346:T1409" si="131"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6">
        <f t="shared" si="130"/>
        <v>41799.814340277779</v>
      </c>
      <c r="T1347" s="16">
        <f t="shared" si="131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6">
        <f t="shared" ref="S1410:S1473" si="136">(((J1410/60)/60)/24)+DATE(1970,1,1)</f>
        <v>42291.872175925921</v>
      </c>
      <c r="T1410" s="16">
        <f t="shared" ref="T1410:T1473" si="137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6">
        <f t="shared" si="136"/>
        <v>41945.133506944447</v>
      </c>
      <c r="T1411" s="16">
        <f t="shared" si="13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6">
        <f t="shared" ref="S1474:S1537" si="142">(((J1474/60)/60)/24)+DATE(1970,1,1)</f>
        <v>41533.542858796296</v>
      </c>
      <c r="T1474" s="16">
        <f t="shared" ref="T1474:T1537" si="143"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6">
        <f t="shared" si="142"/>
        <v>40939.979618055557</v>
      </c>
      <c r="T1475" s="16">
        <f t="shared" si="143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6">
        <f t="shared" ref="S1538:S1601" si="148">(((J1538/60)/60)/24)+DATE(1970,1,1)</f>
        <v>42213.802199074074</v>
      </c>
      <c r="T1538" s="16">
        <f t="shared" ref="T1538:T1601" si="149"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6">
        <f t="shared" si="148"/>
        <v>42552.315127314811</v>
      </c>
      <c r="T1539" s="16">
        <f t="shared" si="149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RIGHT(N1602,LEN(N1602)-FIND("/",N1602))</f>
        <v>places</v>
      </c>
      <c r="S1602" s="16">
        <f t="shared" ref="S1602:S1665" si="154">(((J1602/60)/60)/24)+DATE(1970,1,1)</f>
        <v>41791.057314814818</v>
      </c>
      <c r="T1602" s="16">
        <f t="shared" ref="T1602:T1665" si="155"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6">
        <f t="shared" si="154"/>
        <v>40638.092974537038</v>
      </c>
      <c r="T1603" s="16">
        <f t="shared" si="155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6">
        <f t="shared" ref="S1666:S1729" si="160">(((J1666/60)/60)/24)+DATE(1970,1,1)</f>
        <v>40939.761782407404</v>
      </c>
      <c r="T1666" s="16">
        <f t="shared" ref="T1666:T1729" si="161"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6">
        <f t="shared" si="160"/>
        <v>40564.649456018517</v>
      </c>
      <c r="T1667" s="16">
        <f t="shared" si="161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6">
        <f t="shared" ref="S1730:S1793" si="166">(((J1730/60)/60)/24)+DATE(1970,1,1)</f>
        <v>42268.625856481478</v>
      </c>
      <c r="T1730" s="16">
        <f t="shared" ref="T1730:T1793" si="167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6">
        <f t="shared" si="166"/>
        <v>42471.052152777775</v>
      </c>
      <c r="T1731" s="16">
        <f t="shared" si="16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6">
        <f t="shared" ref="S1794:S1857" si="172">(((J1794/60)/60)/24)+DATE(1970,1,1)</f>
        <v>42189.031041666662</v>
      </c>
      <c r="T1794" s="16">
        <f t="shared" ref="T1794:T1857" si="173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6">
        <f t="shared" si="172"/>
        <v>41940.89166666667</v>
      </c>
      <c r="T1795" s="16">
        <f t="shared" si="17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6">
        <f t="shared" ref="S1858:S1921" si="178">(((J1858/60)/60)/24)+DATE(1970,1,1)</f>
        <v>41817.854999999996</v>
      </c>
      <c r="T1858" s="16">
        <f t="shared" ref="T1858:T1921" si="179"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6">
        <f t="shared" si="178"/>
        <v>41864.76866898148</v>
      </c>
      <c r="T1859" s="16">
        <f t="shared" si="179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gadgets</v>
      </c>
      <c r="S1922" s="16">
        <f t="shared" ref="S1922:S1985" si="184">(((J1922/60)/60)/24)+DATE(1970,1,1)</f>
        <v>42270.875706018516</v>
      </c>
      <c r="T1922" s="16">
        <f t="shared" ref="T1922:T1985" si="185"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6">
        <f t="shared" si="184"/>
        <v>41074.221562500003</v>
      </c>
      <c r="T1923" s="16">
        <f t="shared" si="185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6">
        <f t="shared" ref="S1986:S2049" si="190">(((J1986/60)/60)/24)+DATE(1970,1,1)</f>
        <v>41913.790289351848</v>
      </c>
      <c r="T1986" s="16">
        <f t="shared" ref="T1986:T2049" si="191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6">
        <f t="shared" si="190"/>
        <v>42555.698738425926</v>
      </c>
      <c r="T1987" s="16">
        <f t="shared" si="191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RIGHT(N2050,LEN(N2050)-FIND("/",N2050))</f>
        <v>hardware</v>
      </c>
      <c r="S2050" s="16">
        <f t="shared" ref="S2050:S2113" si="196">(((J2050/60)/60)/24)+DATE(1970,1,1)</f>
        <v>41387.651516203703</v>
      </c>
      <c r="T2050" s="16">
        <f t="shared" ref="T2050:T2113" si="197"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6">
        <f t="shared" si="196"/>
        <v>41575.527349537035</v>
      </c>
      <c r="T2051" s="16">
        <f t="shared" si="197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RIGHT(N2114,LEN(N2114)-FIND("/",N2114))</f>
        <v>indie rock</v>
      </c>
      <c r="S2114" s="16">
        <f t="shared" ref="S2114:S2177" si="202">(((J2114/60)/60)/24)+DATE(1970,1,1)</f>
        <v>41365.928159722222</v>
      </c>
      <c r="T2114" s="16">
        <f t="shared" ref="T2114:T2177" si="203"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6">
        <f t="shared" si="202"/>
        <v>41870.86546296296</v>
      </c>
      <c r="T2115" s="16">
        <f t="shared" si="203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6">
        <f t="shared" ref="S2178:S2241" si="208">(((J2178/60)/60)/24)+DATE(1970,1,1)</f>
        <v>42096.633206018523</v>
      </c>
      <c r="T2178" s="16">
        <f t="shared" ref="T2178:T2241" si="209">(((I2178/60)/60)/24)+DATE(1970,1,1)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6">
        <f t="shared" si="208"/>
        <v>42502.250775462962</v>
      </c>
      <c r="T2179" s="16">
        <f t="shared" si="209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6">
        <f t="shared" ref="S2242:S2305" si="214">(((J2242/60)/60)/24)+DATE(1970,1,1)</f>
        <v>42452.825740740736</v>
      </c>
      <c r="T2242" s="16">
        <f t="shared" ref="T2242:T2305" si="215"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6">
        <f t="shared" si="214"/>
        <v>42766.827546296292</v>
      </c>
      <c r="T2243" s="16">
        <f t="shared" si="215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6">
        <f t="shared" ref="S2306:S2369" si="220">(((J2306/60)/60)/24)+DATE(1970,1,1)</f>
        <v>40502.815868055557</v>
      </c>
      <c r="T2306" s="16">
        <f t="shared" ref="T2306:T2369" si="221"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6">
        <f t="shared" si="220"/>
        <v>41834.695277777777</v>
      </c>
      <c r="T2307" s="16">
        <f t="shared" si="221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RIGHT(N2370,LEN(N2370)-FIND("/",N2370))</f>
        <v>web</v>
      </c>
      <c r="S2370" s="16">
        <f t="shared" ref="S2370:S2433" si="226">(((J2370/60)/60)/24)+DATE(1970,1,1)</f>
        <v>42063.721817129626</v>
      </c>
      <c r="T2370" s="16">
        <f t="shared" ref="T2370:T2433" si="227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6">
        <f t="shared" si="226"/>
        <v>42380.812627314815</v>
      </c>
      <c r="T2371" s="16">
        <f t="shared" si="227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food trucks</v>
      </c>
      <c r="S2434" s="16">
        <f t="shared" ref="S2434:S2497" si="232">(((J2434/60)/60)/24)+DATE(1970,1,1)</f>
        <v>42041.218715277777</v>
      </c>
      <c r="T2434" s="16">
        <f t="shared" ref="T2434:T2497" si="233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6">
        <f t="shared" si="232"/>
        <v>42397.89980324074</v>
      </c>
      <c r="T2435" s="16">
        <f t="shared" si="23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indie rock</v>
      </c>
      <c r="S2498" s="16">
        <f t="shared" ref="S2498:S2561" si="238">(((J2498/60)/60)/24)+DATE(1970,1,1)</f>
        <v>41327.996435185189</v>
      </c>
      <c r="T2498" s="16">
        <f t="shared" ref="T2498:T2561" si="239"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6">
        <f t="shared" si="238"/>
        <v>40730.878912037035</v>
      </c>
      <c r="T2499" s="16">
        <f t="shared" si="239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classical music</v>
      </c>
      <c r="S2562" s="16">
        <f t="shared" ref="S2562:S2625" si="244">(((J2562/60)/60)/24)+DATE(1970,1,1)</f>
        <v>42039.951087962967</v>
      </c>
      <c r="T2562" s="16">
        <f t="shared" ref="T2562:T2625" si="245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6">
        <f t="shared" si="244"/>
        <v>42260.528807870374</v>
      </c>
      <c r="T2563" s="16">
        <f t="shared" si="245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RIGHT(N2626,LEN(N2626)-FIND("/",N2626))</f>
        <v>space exploration</v>
      </c>
      <c r="S2626" s="16">
        <f t="shared" ref="S2626:S2689" si="250">(((J2626/60)/60)/24)+DATE(1970,1,1)</f>
        <v>41144.42155092593</v>
      </c>
      <c r="T2626" s="16">
        <f t="shared" ref="T2626:T2689" si="251">(((I2626/60)/60)/24)+DATE(1970,1,1)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6">
        <f t="shared" si="250"/>
        <v>42658.810277777782</v>
      </c>
      <c r="T2627" s="16">
        <f t="shared" si="251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RIGHT(N2690,LEN(N2690)-FIND("/",N2690))</f>
        <v>food trucks</v>
      </c>
      <c r="S2690" s="16">
        <f t="shared" ref="S2690:S2753" si="256">(((J2690/60)/60)/24)+DATE(1970,1,1)</f>
        <v>42028.118865740747</v>
      </c>
      <c r="T2690" s="16">
        <f t="shared" ref="T2690:T2753" si="257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6">
        <f t="shared" si="256"/>
        <v>42551.961689814809</v>
      </c>
      <c r="T2691" s="16">
        <f t="shared" si="25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RIGHT(N2754,LEN(N2754)-FIND("/",N2754))</f>
        <v>children's books</v>
      </c>
      <c r="S2754" s="16">
        <f t="shared" ref="S2754:S2817" si="262">(((J2754/60)/60)/24)+DATE(1970,1,1)</f>
        <v>40855.765092592592</v>
      </c>
      <c r="T2754" s="16">
        <f t="shared" ref="T2754:T2817" si="263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6">
        <f t="shared" si="262"/>
        <v>41117.900729166664</v>
      </c>
      <c r="T2755" s="16">
        <f t="shared" si="26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6">
        <f t="shared" ref="S2818:S2881" si="268">(((J2818/60)/60)/24)+DATE(1970,1,1)</f>
        <v>42188.467499999999</v>
      </c>
      <c r="T2818" s="16">
        <f t="shared" ref="T2818:T2881" si="269">(((I2818/60)/60)/24)+DATE(1970,1,1)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6">
        <f t="shared" si="268"/>
        <v>42023.634976851856</v>
      </c>
      <c r="T2819" s="16">
        <f t="shared" si="269"/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RIGHT(N2882,LEN(N2882)-FIND("/",N2882))</f>
        <v>plays</v>
      </c>
      <c r="S2882" s="16">
        <f t="shared" ref="S2882:S2945" si="274">(((J2882/60)/60)/24)+DATE(1970,1,1)</f>
        <v>42192.905694444446</v>
      </c>
      <c r="T2882" s="16">
        <f t="shared" ref="T2882:T2945" si="275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6">
        <f t="shared" si="274"/>
        <v>41916.597638888888</v>
      </c>
      <c r="T2883" s="16">
        <f t="shared" si="275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spaces</v>
      </c>
      <c r="S2946" s="16">
        <f t="shared" ref="S2946:S3009" si="280">(((J2946/60)/60)/24)+DATE(1970,1,1)</f>
        <v>42132.9143287037</v>
      </c>
      <c r="T2946" s="16">
        <f t="shared" ref="T2946:T3009" si="281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6">
        <f t="shared" si="280"/>
        <v>42118.139583333337</v>
      </c>
      <c r="T2947" s="16">
        <f t="shared" si="281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RIGHT(N3010,LEN(N3010)-FIND("/",N3010))</f>
        <v>spaces</v>
      </c>
      <c r="S3010" s="16">
        <f t="shared" ref="S3010:S3073" si="286">(((J3010/60)/60)/24)+DATE(1970,1,1)</f>
        <v>42360.212025462963</v>
      </c>
      <c r="T3010" s="16">
        <f t="shared" ref="T3010:T3073" si="287"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6">
        <f t="shared" si="286"/>
        <v>41939.569907407407</v>
      </c>
      <c r="T3011" s="16">
        <f t="shared" si="287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16">
        <f t="shared" ref="S3074:S3137" si="292">(((J3074/60)/60)/24)+DATE(1970,1,1)</f>
        <v>42658.690532407403</v>
      </c>
      <c r="T3074" s="16">
        <f t="shared" ref="T3074:T3137" si="29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6">
        <f t="shared" si="292"/>
        <v>42111.684027777781</v>
      </c>
      <c r="T3075" s="16">
        <f t="shared" si="2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6">
        <f t="shared" ref="S3138:S3201" si="298">(((J3138/60)/60)/24)+DATE(1970,1,1)</f>
        <v>42789.462430555555</v>
      </c>
      <c r="T3138" s="16">
        <f t="shared" ref="T3138:T3201" si="299"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6">
        <f t="shared" si="298"/>
        <v>42807.885057870371</v>
      </c>
      <c r="T3139" s="16">
        <f t="shared" si="299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musical</v>
      </c>
      <c r="S3202" s="16">
        <f t="shared" ref="S3202:S3265" si="304">(((J3202/60)/60)/24)+DATE(1970,1,1)</f>
        <v>42460.320613425924</v>
      </c>
      <c r="T3202" s="16">
        <f t="shared" ref="T3202:T3265" si="305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6">
        <f t="shared" si="304"/>
        <v>41861.767094907409</v>
      </c>
      <c r="T3203" s="16">
        <f t="shared" si="305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16">
        <f t="shared" ref="S3266:S3329" si="310">(((J3266/60)/60)/24)+DATE(1970,1,1)</f>
        <v>42016.800208333334</v>
      </c>
      <c r="T3266" s="16">
        <f t="shared" ref="T3266:T3329" si="311">(((I3266/60)/60)/24)+DATE(1970,1,1)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6">
        <f t="shared" si="310"/>
        <v>42311.711979166663</v>
      </c>
      <c r="T3267" s="16">
        <f t="shared" si="311"/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6">
        <f t="shared" ref="S3330:S3393" si="316">(((J3330/60)/60)/24)+DATE(1970,1,1)</f>
        <v>41822.57503472222</v>
      </c>
      <c r="T3330" s="16">
        <f t="shared" ref="T3330:T3393" si="317">(((I3330/60)/60)/24)+DATE(1970,1,1)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6">
        <f t="shared" si="316"/>
        <v>41837.323009259257</v>
      </c>
      <c r="T3331" s="16">
        <f t="shared" si="317"/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6">
        <f t="shared" ref="S3394:S3457" si="322">(((J3394/60)/60)/24)+DATE(1970,1,1)</f>
        <v>42446.845543981486</v>
      </c>
      <c r="T3394" s="16">
        <f t="shared" ref="T3394:T3457" si="323">(((I3394/60)/60)/24)+DATE(1970,1,1)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6">
        <f t="shared" si="322"/>
        <v>41923.921643518523</v>
      </c>
      <c r="T3395" s="16">
        <f t="shared" si="323"/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16">
        <f t="shared" ref="S3458:S3521" si="328">(((J3458/60)/60)/24)+DATE(1970,1,1)</f>
        <v>41821.205636574072</v>
      </c>
      <c r="T3458" s="16">
        <f t="shared" ref="T3458:T3521" si="329"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6">
        <f t="shared" si="328"/>
        <v>42016.706678240742</v>
      </c>
      <c r="T3459" s="16">
        <f t="shared" si="329"/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6">
        <f t="shared" ref="S3522:S3585" si="334">(((J3522/60)/60)/24)+DATE(1970,1,1)</f>
        <v>42227.824212962965</v>
      </c>
      <c r="T3522" s="16">
        <f t="shared" ref="T3522:T3585" si="335">(((I3522/60)/60)/24)+DATE(1970,1,1)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6">
        <f t="shared" si="334"/>
        <v>41881.361342592594</v>
      </c>
      <c r="T3523" s="16">
        <f t="shared" si="335"/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6">
        <f t="shared" ref="S3586:S3649" si="340">(((J3586/60)/60)/24)+DATE(1970,1,1)</f>
        <v>42168.316481481481</v>
      </c>
      <c r="T3586" s="16">
        <f t="shared" ref="T3586:T3649" si="341">(((I3586/60)/60)/24)+DATE(1970,1,1)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6">
        <f t="shared" si="340"/>
        <v>41964.716319444444</v>
      </c>
      <c r="T3587" s="16">
        <f t="shared" si="341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6">
        <f t="shared" ref="S3650:S3713" si="346">(((J3650/60)/60)/24)+DATE(1970,1,1)</f>
        <v>41887.292187500003</v>
      </c>
      <c r="T3650" s="16">
        <f t="shared" ref="T3650:T3713" si="347">(((I3650/60)/60)/24)+DATE(1970,1,1)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6">
        <f t="shared" si="346"/>
        <v>41780.712893518517</v>
      </c>
      <c r="T3651" s="16">
        <f t="shared" si="347"/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6">
        <f t="shared" ref="S3714:S3777" si="352">(((J3714/60)/60)/24)+DATE(1970,1,1)</f>
        <v>42134.172071759262</v>
      </c>
      <c r="T3714" s="16">
        <f t="shared" ref="T3714:T3777" si="353">(((I3714/60)/60)/24)+DATE(1970,1,1)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6">
        <f t="shared" si="352"/>
        <v>42505.738032407404</v>
      </c>
      <c r="T3715" s="16">
        <f t="shared" si="353"/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musical</v>
      </c>
      <c r="S3778" s="16">
        <f t="shared" ref="S3778:S3841" si="358">(((J3778/60)/60)/24)+DATE(1970,1,1)</f>
        <v>41814.367800925924</v>
      </c>
      <c r="T3778" s="16">
        <f t="shared" ref="T3778:T3841" si="359">(((I3778/60)/60)/24)+DATE(1970,1,1)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6">
        <f t="shared" si="358"/>
        <v>41887.111354166671</v>
      </c>
      <c r="T3779" s="16">
        <f t="shared" si="359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6">
        <f t="shared" ref="S3842:S3905" si="364">(((J3842/60)/60)/24)+DATE(1970,1,1)</f>
        <v>42432.701724537037</v>
      </c>
      <c r="T3842" s="16">
        <f t="shared" ref="T3842:T3905" si="365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6">
        <f t="shared" si="364"/>
        <v>41780.785729166666</v>
      </c>
      <c r="T3843" s="16">
        <f t="shared" si="365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6">
        <f t="shared" ref="S3906:S3969" si="370">(((J3906/60)/60)/24)+DATE(1970,1,1)</f>
        <v>42095.229166666672</v>
      </c>
      <c r="T3906" s="16">
        <f t="shared" ref="T3906:T3969" si="371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6">
        <f t="shared" si="370"/>
        <v>42124.623877314814</v>
      </c>
      <c r="T3907" s="16">
        <f t="shared" si="371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6">
        <f t="shared" ref="S3970:S4033" si="376">(((J3970/60)/60)/24)+DATE(1970,1,1)</f>
        <v>42452.815659722226</v>
      </c>
      <c r="T3970" s="16">
        <f t="shared" ref="T3970:T4033" si="377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6">
        <f t="shared" si="376"/>
        <v>42601.854699074072</v>
      </c>
      <c r="T3971" s="16">
        <f t="shared" si="37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6">
        <f t="shared" ref="S4034:S4097" si="382">(((J4034/60)/60)/24)+DATE(1970,1,1)</f>
        <v>42293.809212962966</v>
      </c>
      <c r="T4034" s="16">
        <f t="shared" ref="T4034:T4097" si="383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6">
        <f t="shared" si="382"/>
        <v>42614.268796296295</v>
      </c>
      <c r="T4035" s="16">
        <f t="shared" si="38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6">
        <f t="shared" ref="S4098:S4115" si="388">(((J4098/60)/60)/24)+DATE(1970,1,1)</f>
        <v>42750.530312499999</v>
      </c>
      <c r="T4098" s="16">
        <f t="shared" ref="T4098:T4115" si="389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6">
        <f t="shared" si="388"/>
        <v>42344.824502314819</v>
      </c>
      <c r="T4099" s="16">
        <f t="shared" si="38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F1:F4115" xr:uid="{0083644F-78FE-4942-9335-FD188D67B433}">
    <filterColumn colId="0">
      <filters>
        <filter val="canceled"/>
        <filter val="failed"/>
      </filters>
    </filterColumn>
  </autoFilter>
  <sortState xmlns:xlrd2="http://schemas.microsoft.com/office/spreadsheetml/2017/richdata2" ref="A2:T4115">
    <sortCondition ref="A1"/>
  </sortState>
  <conditionalFormatting sqref="F1:F1048576">
    <cfRule type="cellIs" dxfId="37" priority="2" operator="equal">
      <formula>"Live"</formula>
    </cfRule>
    <cfRule type="cellIs" dxfId="36" priority="3" operator="equal">
      <formula>"canceled"</formula>
    </cfRule>
    <cfRule type="cellIs" dxfId="35" priority="4" operator="equal">
      <formula>"Failed"</formula>
    </cfRule>
    <cfRule type="cellIs" dxfId="34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11360-9B20-4442-A1B1-B0A192B93BDC}">
  <sheetPr>
    <tabColor rgb="FF92D050"/>
  </sheetPr>
  <dimension ref="A1:F55"/>
  <sheetViews>
    <sheetView workbookViewId="0">
      <selection activeCell="E25" sqref="E25"/>
    </sheetView>
  </sheetViews>
  <sheetFormatPr defaultRowHeight="14.4" x14ac:dyDescent="0.3"/>
  <cols>
    <col min="1" max="1" width="14" bestFit="1" customWidth="1"/>
    <col min="2" max="2" width="18" style="11" bestFit="1" customWidth="1"/>
    <col min="3" max="3" width="6" style="11" bestFit="1" customWidth="1"/>
    <col min="4" max="4" width="4.109375" style="11" bestFit="1" customWidth="1"/>
    <col min="5" max="5" width="9.6640625" style="11" bestFit="1" customWidth="1"/>
    <col min="6" max="6" width="11" style="14" bestFit="1" customWidth="1"/>
    <col min="7" max="7" width="6" bestFit="1" customWidth="1"/>
    <col min="8" max="8" width="9.6640625" bestFit="1" customWidth="1"/>
    <col min="9" max="9" width="8.33203125" bestFit="1" customWidth="1"/>
    <col min="10" max="10" width="6" bestFit="1" customWidth="1"/>
    <col min="11" max="11" width="9.6640625" bestFit="1" customWidth="1"/>
    <col min="12" max="12" width="7.77734375" bestFit="1" customWidth="1"/>
    <col min="13" max="13" width="8.5546875" bestFit="1" customWidth="1"/>
    <col min="14" max="14" width="6" bestFit="1" customWidth="1"/>
    <col min="15" max="15" width="4.109375" bestFit="1" customWidth="1"/>
    <col min="16" max="16" width="9.6640625" bestFit="1" customWidth="1"/>
    <col min="17" max="17" width="8" bestFit="1" customWidth="1"/>
    <col min="18" max="18" width="8.5546875" bestFit="1" customWidth="1"/>
    <col min="19" max="19" width="6" bestFit="1" customWidth="1"/>
    <col min="20" max="20" width="9.6640625" bestFit="1" customWidth="1"/>
    <col min="21" max="21" width="8" bestFit="1" customWidth="1"/>
    <col min="22" max="22" width="8.5546875" bestFit="1" customWidth="1"/>
    <col min="23" max="23" width="6" bestFit="1" customWidth="1"/>
    <col min="24" max="24" width="9.6640625" bestFit="1" customWidth="1"/>
    <col min="25" max="25" width="7.88671875" bestFit="1" customWidth="1"/>
    <col min="26" max="26" width="8.5546875" bestFit="1" customWidth="1"/>
    <col min="27" max="27" width="6" bestFit="1" customWidth="1"/>
    <col min="28" max="28" width="9.6640625" bestFit="1" customWidth="1"/>
    <col min="29" max="29" width="8" bestFit="1" customWidth="1"/>
    <col min="30" max="30" width="8.5546875" bestFit="1" customWidth="1"/>
    <col min="31" max="31" width="6" bestFit="1" customWidth="1"/>
    <col min="32" max="32" width="9.6640625" bestFit="1" customWidth="1"/>
    <col min="33" max="33" width="7.6640625" bestFit="1" customWidth="1"/>
    <col min="34" max="34" width="8.5546875" bestFit="1" customWidth="1"/>
    <col min="35" max="35" width="6" bestFit="1" customWidth="1"/>
    <col min="36" max="36" width="4.109375" bestFit="1" customWidth="1"/>
    <col min="37" max="37" width="9.6640625" bestFit="1" customWidth="1"/>
    <col min="38" max="38" width="7.77734375" bestFit="1" customWidth="1"/>
    <col min="39" max="39" width="8.5546875" bestFit="1" customWidth="1"/>
    <col min="40" max="40" width="6" bestFit="1" customWidth="1"/>
    <col min="41" max="41" width="4.109375" bestFit="1" customWidth="1"/>
    <col min="42" max="42" width="9.6640625" bestFit="1" customWidth="1"/>
    <col min="43" max="43" width="8.21875" bestFit="1" customWidth="1"/>
    <col min="44" max="44" width="8.5546875" bestFit="1" customWidth="1"/>
    <col min="45" max="45" width="6" bestFit="1" customWidth="1"/>
    <col min="46" max="46" width="8" bestFit="1" customWidth="1"/>
    <col min="47" max="47" width="8.5546875" bestFit="1" customWidth="1"/>
    <col min="48" max="48" width="6" bestFit="1" customWidth="1"/>
    <col min="49" max="49" width="4.109375" bestFit="1" customWidth="1"/>
    <col min="50" max="50" width="9.6640625" bestFit="1" customWidth="1"/>
    <col min="51" max="51" width="7.21875" bestFit="1" customWidth="1"/>
    <col min="52" max="52" width="8.5546875" bestFit="1" customWidth="1"/>
    <col min="53" max="53" width="6" bestFit="1" customWidth="1"/>
    <col min="54" max="54" width="9.6640625" bestFit="1" customWidth="1"/>
    <col min="55" max="55" width="7.21875" bestFit="1" customWidth="1"/>
    <col min="56" max="56" width="9.6640625" bestFit="1" customWidth="1"/>
    <col min="57" max="57" width="7.88671875" bestFit="1" customWidth="1"/>
    <col min="58" max="58" width="8.5546875" bestFit="1" customWidth="1"/>
    <col min="59" max="59" width="6" bestFit="1" customWidth="1"/>
    <col min="60" max="60" width="4.109375" bestFit="1" customWidth="1"/>
    <col min="61" max="62" width="8.5546875" bestFit="1" customWidth="1"/>
    <col min="63" max="63" width="6" bestFit="1" customWidth="1"/>
    <col min="64" max="64" width="4.109375" bestFit="1" customWidth="1"/>
    <col min="65" max="65" width="9.6640625" bestFit="1" customWidth="1"/>
    <col min="66" max="66" width="7.88671875" bestFit="1" customWidth="1"/>
    <col min="67" max="67" width="6" bestFit="1" customWidth="1"/>
    <col min="68" max="68" width="9.6640625" bestFit="1" customWidth="1"/>
    <col min="69" max="69" width="8.44140625" bestFit="1" customWidth="1"/>
    <col min="70" max="70" width="8.5546875" bestFit="1" customWidth="1"/>
    <col min="71" max="71" width="6" bestFit="1" customWidth="1"/>
    <col min="72" max="72" width="9.6640625" bestFit="1" customWidth="1"/>
    <col min="73" max="73" width="8" bestFit="1" customWidth="1"/>
    <col min="74" max="74" width="8.5546875" bestFit="1" customWidth="1"/>
    <col min="75" max="75" width="6" bestFit="1" customWidth="1"/>
    <col min="76" max="76" width="9.6640625" bestFit="1" customWidth="1"/>
    <col min="77" max="77" width="7.6640625" bestFit="1" customWidth="1"/>
    <col min="78" max="78" width="9.6640625" bestFit="1" customWidth="1"/>
    <col min="79" max="79" width="8" bestFit="1" customWidth="1"/>
    <col min="80" max="80" width="8.5546875" bestFit="1" customWidth="1"/>
    <col min="81" max="81" width="6" bestFit="1" customWidth="1"/>
    <col min="82" max="82" width="4.109375" bestFit="1" customWidth="1"/>
    <col min="83" max="83" width="9.6640625" bestFit="1" customWidth="1"/>
    <col min="84" max="84" width="8" bestFit="1" customWidth="1"/>
    <col min="85" max="85" width="11" bestFit="1" customWidth="1"/>
  </cols>
  <sheetData>
    <row r="1" spans="1:6" x14ac:dyDescent="0.3">
      <c r="A1" s="9" t="s">
        <v>8223</v>
      </c>
      <c r="B1" s="11" t="s">
        <v>8337</v>
      </c>
    </row>
    <row r="3" spans="1:6" x14ac:dyDescent="0.3">
      <c r="A3" s="9" t="s">
        <v>8321</v>
      </c>
      <c r="B3" s="12" t="s">
        <v>8322</v>
      </c>
      <c r="F3" s="11"/>
    </row>
    <row r="4" spans="1:6" x14ac:dyDescent="0.3">
      <c r="A4" s="9" t="s">
        <v>8319</v>
      </c>
      <c r="B4" s="11" t="s">
        <v>8220</v>
      </c>
      <c r="C4" s="11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8310</v>
      </c>
      <c r="B5" s="13">
        <v>40</v>
      </c>
      <c r="C5" s="13">
        <v>180</v>
      </c>
      <c r="D5" s="13"/>
      <c r="E5" s="13">
        <v>300</v>
      </c>
      <c r="F5" s="15">
        <v>520</v>
      </c>
    </row>
    <row r="6" spans="1:6" x14ac:dyDescent="0.3">
      <c r="A6" s="10" t="s">
        <v>8317</v>
      </c>
      <c r="B6" s="13">
        <v>20</v>
      </c>
      <c r="C6" s="13">
        <v>140</v>
      </c>
      <c r="D6" s="13">
        <v>6</v>
      </c>
      <c r="E6" s="13">
        <v>34</v>
      </c>
      <c r="F6" s="15">
        <v>200</v>
      </c>
    </row>
    <row r="7" spans="1:6" x14ac:dyDescent="0.3">
      <c r="A7" s="10" t="s">
        <v>8316</v>
      </c>
      <c r="B7" s="13"/>
      <c r="C7" s="13">
        <v>140</v>
      </c>
      <c r="D7" s="13"/>
      <c r="E7" s="13">
        <v>80</v>
      </c>
      <c r="F7" s="15">
        <v>220</v>
      </c>
    </row>
    <row r="8" spans="1:6" x14ac:dyDescent="0.3">
      <c r="A8" s="10" t="s">
        <v>8315</v>
      </c>
      <c r="B8" s="13">
        <v>24</v>
      </c>
      <c r="C8" s="13"/>
      <c r="D8" s="13"/>
      <c r="E8" s="13"/>
      <c r="F8" s="15">
        <v>24</v>
      </c>
    </row>
    <row r="9" spans="1:6" x14ac:dyDescent="0.3">
      <c r="A9" s="10" t="s">
        <v>8314</v>
      </c>
      <c r="B9" s="13">
        <v>20</v>
      </c>
      <c r="C9" s="13">
        <v>120</v>
      </c>
      <c r="D9" s="13">
        <v>20</v>
      </c>
      <c r="E9" s="13">
        <v>540</v>
      </c>
      <c r="F9" s="15">
        <v>700</v>
      </c>
    </row>
    <row r="10" spans="1:6" x14ac:dyDescent="0.3">
      <c r="A10" s="10" t="s">
        <v>8318</v>
      </c>
      <c r="B10" s="13"/>
      <c r="C10" s="13">
        <v>117</v>
      </c>
      <c r="D10" s="13"/>
      <c r="E10" s="13">
        <v>103</v>
      </c>
      <c r="F10" s="15">
        <v>220</v>
      </c>
    </row>
    <row r="11" spans="1:6" x14ac:dyDescent="0.3">
      <c r="A11" s="10" t="s">
        <v>8313</v>
      </c>
      <c r="B11" s="13">
        <v>30</v>
      </c>
      <c r="C11" s="13">
        <v>127</v>
      </c>
      <c r="D11" s="13"/>
      <c r="E11" s="13">
        <v>80</v>
      </c>
      <c r="F11" s="15">
        <v>237</v>
      </c>
    </row>
    <row r="12" spans="1:6" x14ac:dyDescent="0.3">
      <c r="A12" s="10" t="s">
        <v>8312</v>
      </c>
      <c r="B12" s="13">
        <v>178</v>
      </c>
      <c r="C12" s="13">
        <v>213</v>
      </c>
      <c r="D12" s="13"/>
      <c r="E12" s="13">
        <v>209</v>
      </c>
      <c r="F12" s="15">
        <v>600</v>
      </c>
    </row>
    <row r="13" spans="1:6" x14ac:dyDescent="0.3">
      <c r="A13" s="10" t="s">
        <v>8311</v>
      </c>
      <c r="B13" s="13">
        <v>37</v>
      </c>
      <c r="C13" s="13">
        <v>493</v>
      </c>
      <c r="D13" s="13">
        <v>24</v>
      </c>
      <c r="E13" s="13">
        <v>839</v>
      </c>
      <c r="F13" s="15">
        <v>1393</v>
      </c>
    </row>
    <row r="14" spans="1:6" x14ac:dyDescent="0.3">
      <c r="A14" s="10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5">
        <v>4114</v>
      </c>
    </row>
    <row r="15" spans="1:6" x14ac:dyDescent="0.3">
      <c r="B15"/>
      <c r="C15"/>
      <c r="D15"/>
      <c r="E15"/>
      <c r="F15"/>
    </row>
    <row r="16" spans="1:6" x14ac:dyDescent="0.3">
      <c r="B16"/>
      <c r="C16"/>
      <c r="D16"/>
      <c r="E16"/>
      <c r="F16"/>
    </row>
    <row r="17" spans="2:6" x14ac:dyDescent="0.3">
      <c r="B17"/>
      <c r="C17"/>
      <c r="D17"/>
      <c r="E17"/>
      <c r="F17"/>
    </row>
    <row r="18" spans="2:6" x14ac:dyDescent="0.3">
      <c r="B18"/>
      <c r="C18"/>
      <c r="D18"/>
      <c r="E18"/>
      <c r="F18"/>
    </row>
    <row r="19" spans="2:6" x14ac:dyDescent="0.3">
      <c r="B19"/>
      <c r="C19"/>
      <c r="D19"/>
      <c r="E19"/>
      <c r="F19"/>
    </row>
    <row r="20" spans="2:6" x14ac:dyDescent="0.3">
      <c r="B20"/>
      <c r="C20"/>
      <c r="D20"/>
      <c r="E20"/>
      <c r="F20"/>
    </row>
    <row r="21" spans="2:6" x14ac:dyDescent="0.3">
      <c r="B21"/>
      <c r="C21"/>
      <c r="D21"/>
      <c r="E21"/>
      <c r="F21"/>
    </row>
    <row r="22" spans="2:6" x14ac:dyDescent="0.3">
      <c r="B22"/>
      <c r="C22"/>
      <c r="D22"/>
      <c r="E22"/>
      <c r="F22"/>
    </row>
    <row r="23" spans="2:6" x14ac:dyDescent="0.3">
      <c r="B23"/>
      <c r="C23"/>
      <c r="D23"/>
      <c r="E23"/>
      <c r="F23"/>
    </row>
    <row r="24" spans="2:6" x14ac:dyDescent="0.3">
      <c r="B24"/>
      <c r="C24"/>
      <c r="D24"/>
      <c r="E24"/>
      <c r="F24"/>
    </row>
    <row r="25" spans="2:6" x14ac:dyDescent="0.3">
      <c r="B25"/>
      <c r="C25"/>
      <c r="D25"/>
      <c r="E25"/>
      <c r="F25"/>
    </row>
    <row r="26" spans="2:6" x14ac:dyDescent="0.3">
      <c r="B26"/>
      <c r="C26"/>
      <c r="D26"/>
      <c r="E26"/>
      <c r="F26"/>
    </row>
    <row r="27" spans="2:6" x14ac:dyDescent="0.3">
      <c r="B27"/>
      <c r="C27"/>
      <c r="D27"/>
      <c r="E27"/>
      <c r="F27"/>
    </row>
    <row r="28" spans="2:6" x14ac:dyDescent="0.3">
      <c r="B28"/>
      <c r="C28"/>
      <c r="D28"/>
      <c r="E28"/>
      <c r="F28"/>
    </row>
    <row r="29" spans="2:6" x14ac:dyDescent="0.3">
      <c r="B29"/>
      <c r="C29"/>
      <c r="D29"/>
      <c r="E29"/>
      <c r="F29"/>
    </row>
    <row r="30" spans="2:6" x14ac:dyDescent="0.3">
      <c r="B30"/>
      <c r="C30"/>
      <c r="D30"/>
      <c r="E30"/>
      <c r="F30"/>
    </row>
    <row r="31" spans="2:6" x14ac:dyDescent="0.3">
      <c r="B31"/>
      <c r="C31"/>
      <c r="D31"/>
      <c r="E31"/>
      <c r="F31"/>
    </row>
    <row r="32" spans="2:6" x14ac:dyDescent="0.3">
      <c r="B32"/>
      <c r="C32"/>
      <c r="D32"/>
      <c r="E32"/>
      <c r="F32"/>
    </row>
    <row r="33" spans="2:6" x14ac:dyDescent="0.3">
      <c r="B33"/>
      <c r="C33"/>
      <c r="D33"/>
      <c r="E33"/>
      <c r="F33"/>
    </row>
    <row r="34" spans="2:6" x14ac:dyDescent="0.3">
      <c r="B34"/>
      <c r="C34"/>
      <c r="D34"/>
      <c r="E34"/>
      <c r="F34"/>
    </row>
    <row r="35" spans="2:6" x14ac:dyDescent="0.3">
      <c r="B35"/>
      <c r="C35"/>
      <c r="D35"/>
      <c r="E35"/>
      <c r="F35"/>
    </row>
    <row r="36" spans="2:6" x14ac:dyDescent="0.3">
      <c r="B36"/>
      <c r="C36"/>
      <c r="D36"/>
      <c r="E36"/>
      <c r="F36"/>
    </row>
    <row r="37" spans="2:6" x14ac:dyDescent="0.3">
      <c r="B37"/>
      <c r="C37"/>
      <c r="D37"/>
      <c r="E37"/>
      <c r="F37"/>
    </row>
    <row r="38" spans="2:6" x14ac:dyDescent="0.3">
      <c r="B38"/>
      <c r="C38"/>
      <c r="D38"/>
      <c r="E38"/>
      <c r="F38"/>
    </row>
    <row r="39" spans="2:6" x14ac:dyDescent="0.3">
      <c r="B39"/>
      <c r="C39"/>
      <c r="D39"/>
      <c r="E39"/>
      <c r="F39"/>
    </row>
    <row r="40" spans="2:6" x14ac:dyDescent="0.3">
      <c r="B40"/>
      <c r="C40"/>
      <c r="D40"/>
      <c r="E40"/>
      <c r="F40"/>
    </row>
    <row r="41" spans="2:6" x14ac:dyDescent="0.3">
      <c r="B41"/>
      <c r="C41"/>
      <c r="D41"/>
      <c r="E41"/>
      <c r="F41"/>
    </row>
    <row r="42" spans="2:6" x14ac:dyDescent="0.3">
      <c r="B42"/>
      <c r="C42"/>
      <c r="D42"/>
      <c r="E42"/>
      <c r="F42"/>
    </row>
    <row r="43" spans="2:6" x14ac:dyDescent="0.3">
      <c r="B43"/>
      <c r="C43"/>
      <c r="D43"/>
      <c r="E43"/>
      <c r="F43"/>
    </row>
    <row r="44" spans="2:6" x14ac:dyDescent="0.3">
      <c r="B44"/>
      <c r="C44"/>
      <c r="D44"/>
      <c r="E44"/>
      <c r="F44"/>
    </row>
    <row r="45" spans="2:6" x14ac:dyDescent="0.3">
      <c r="B45"/>
      <c r="C45"/>
      <c r="D45"/>
      <c r="E45"/>
      <c r="F45"/>
    </row>
    <row r="46" spans="2:6" x14ac:dyDescent="0.3">
      <c r="B46"/>
      <c r="C46"/>
      <c r="D46"/>
      <c r="E46"/>
      <c r="F46"/>
    </row>
    <row r="47" spans="2:6" x14ac:dyDescent="0.3">
      <c r="B47"/>
      <c r="C47"/>
      <c r="D47"/>
      <c r="E47"/>
      <c r="F47"/>
    </row>
    <row r="48" spans="2:6" x14ac:dyDescent="0.3">
      <c r="B48"/>
      <c r="C48"/>
      <c r="D48"/>
      <c r="E48"/>
      <c r="F48"/>
    </row>
    <row r="49" spans="2:6" x14ac:dyDescent="0.3">
      <c r="B49"/>
      <c r="C49"/>
      <c r="D49"/>
      <c r="E49"/>
      <c r="F49"/>
    </row>
    <row r="50" spans="2:6" x14ac:dyDescent="0.3">
      <c r="B50"/>
      <c r="C50"/>
      <c r="D50"/>
      <c r="E50"/>
      <c r="F50"/>
    </row>
    <row r="51" spans="2:6" x14ac:dyDescent="0.3">
      <c r="B51"/>
      <c r="C51"/>
      <c r="D51"/>
      <c r="E51"/>
      <c r="F51"/>
    </row>
    <row r="52" spans="2:6" x14ac:dyDescent="0.3">
      <c r="B52"/>
      <c r="C52"/>
      <c r="D52"/>
      <c r="E52"/>
      <c r="F52"/>
    </row>
    <row r="53" spans="2:6" x14ac:dyDescent="0.3">
      <c r="B53"/>
      <c r="C53"/>
      <c r="D53"/>
      <c r="E53"/>
      <c r="F53"/>
    </row>
    <row r="54" spans="2:6" x14ac:dyDescent="0.3">
      <c r="B54"/>
      <c r="C54"/>
      <c r="D54"/>
      <c r="E54"/>
      <c r="F54"/>
    </row>
    <row r="55" spans="2:6" x14ac:dyDescent="0.3">
      <c r="B55"/>
      <c r="C55"/>
      <c r="D55"/>
      <c r="E55"/>
      <c r="F55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8476-CE8D-48AF-BFF0-8035D805050B}">
  <sheetPr>
    <tabColor rgb="FF8F71AF"/>
  </sheetPr>
  <dimension ref="A2:F19"/>
  <sheetViews>
    <sheetView workbookViewId="0">
      <selection activeCell="B29" sqref="B29"/>
    </sheetView>
  </sheetViews>
  <sheetFormatPr defaultRowHeight="14.4" x14ac:dyDescent="0.3"/>
  <cols>
    <col min="1" max="1" width="14.77734375" bestFit="1" customWidth="1"/>
    <col min="2" max="2" width="17.77734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8308</v>
      </c>
      <c r="B2" s="11" t="s">
        <v>8337</v>
      </c>
    </row>
    <row r="3" spans="1:6" x14ac:dyDescent="0.3">
      <c r="A3" s="12" t="s">
        <v>8338</v>
      </c>
      <c r="B3" s="11" t="s">
        <v>8337</v>
      </c>
    </row>
    <row r="5" spans="1:6" x14ac:dyDescent="0.3">
      <c r="A5" s="12" t="s">
        <v>8321</v>
      </c>
      <c r="B5" s="12" t="s">
        <v>8322</v>
      </c>
      <c r="C5" s="11"/>
      <c r="D5" s="11"/>
      <c r="E5" s="11"/>
      <c r="F5" s="11"/>
    </row>
    <row r="6" spans="1:6" x14ac:dyDescent="0.3">
      <c r="A6" s="12" t="s">
        <v>8319</v>
      </c>
      <c r="B6" s="11" t="s">
        <v>8220</v>
      </c>
      <c r="C6" s="11" t="s">
        <v>8221</v>
      </c>
      <c r="D6" s="11" t="s">
        <v>8222</v>
      </c>
      <c r="E6" s="11" t="s">
        <v>8219</v>
      </c>
      <c r="F6" s="11" t="s">
        <v>8320</v>
      </c>
    </row>
    <row r="7" spans="1:6" x14ac:dyDescent="0.3">
      <c r="A7" s="25" t="s">
        <v>8331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">
      <c r="A8" s="25" t="s">
        <v>8332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">
      <c r="A9" s="25" t="s">
        <v>8333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">
      <c r="A10" s="25" t="s">
        <v>8334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3">
      <c r="A11" s="25" t="s">
        <v>8325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3">
      <c r="A12" s="25" t="s">
        <v>8335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3">
      <c r="A13" s="25" t="s">
        <v>8326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3">
      <c r="A14" s="25" t="s">
        <v>8327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3">
      <c r="A15" s="25" t="s">
        <v>8328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3">
      <c r="A16" s="25" t="s">
        <v>8329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3">
      <c r="A17" s="25" t="s">
        <v>8330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3">
      <c r="A18" s="25" t="s">
        <v>8336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3">
      <c r="A19" s="25" t="s">
        <v>8320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744B2-A780-480B-87FB-4DB314A7EF09}">
  <sheetPr>
    <tabColor rgb="FFFF6699"/>
  </sheetPr>
  <dimension ref="A1:H13"/>
  <sheetViews>
    <sheetView workbookViewId="0">
      <selection activeCell="C8" sqref="C8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1" customFormat="1" x14ac:dyDescent="0.3">
      <c r="A1" s="1" t="s">
        <v>8339</v>
      </c>
      <c r="B1" s="1" t="s">
        <v>8340</v>
      </c>
      <c r="C1" s="1" t="s">
        <v>8341</v>
      </c>
      <c r="D1" s="1" t="s">
        <v>8345</v>
      </c>
      <c r="E1" s="1" t="s">
        <v>8342</v>
      </c>
      <c r="F1" s="1" t="s">
        <v>8343</v>
      </c>
      <c r="G1" s="1" t="s">
        <v>8344</v>
      </c>
      <c r="H1" s="1" t="s">
        <v>8358</v>
      </c>
    </row>
    <row r="2" spans="1:8" x14ac:dyDescent="0.3">
      <c r="A2" t="s">
        <v>8346</v>
      </c>
      <c r="B2">
        <f>COUNTIFS(AmtGoals,"&lt;1000",kickstart_State,"successful")</f>
        <v>322</v>
      </c>
      <c r="C2">
        <f>COUNTIFS(AmtGoals,"&lt;1000",kickstart_State,"failed")</f>
        <v>113</v>
      </c>
      <c r="D2">
        <f>COUNTIFS(AmtGoals,"&lt;1000",kickstart_State,"canceled")</f>
        <v>18</v>
      </c>
      <c r="E2">
        <f>B2+C2+D2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">
      <c r="A3" t="s">
        <v>8347</v>
      </c>
      <c r="B3">
        <f>COUNTIFS(AmtGoals,"&gt;=1000", AmtGoals,"&lt;= 4999",kickstart_State,"successful")</f>
        <v>932</v>
      </c>
      <c r="C3">
        <f>COUNTIFS(AmtGoals,"&gt;=1000", AmtGoals,"&lt;= 4999",kickstart_State,"failed")</f>
        <v>420</v>
      </c>
      <c r="D3">
        <f>COUNTIFS(AmtGoals,"&gt;=1000", AmtGoals,"&lt;= 4999",kickstart_State,"canceled")</f>
        <v>60</v>
      </c>
      <c r="E3">
        <f t="shared" ref="E3:E13" si="0">B3+C3+D3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3">
      <c r="A4" t="s">
        <v>8348</v>
      </c>
      <c r="B4">
        <f>COUNTIFS(AmtGoals,"&gt;=5000", AmtGoals,"&lt;= 9999",kickstart_State,"successful")</f>
        <v>381</v>
      </c>
      <c r="C4">
        <f>COUNTIFS(AmtGoals,"&gt;=5000", AmtGoals,"&lt;= 9999",kickstart_State,"failed")</f>
        <v>283</v>
      </c>
      <c r="D4">
        <f>COUNTIFS(AmtGoals,"&gt;=5000", AmtGoals,"&lt;= 9999",kickstart_State,"canceled")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">
      <c r="A5" t="s">
        <v>8349</v>
      </c>
      <c r="B5">
        <f>COUNTIFS(AmtGoals,"&gt;=10000", AmtGoals,"&lt;= 14999",kickstart_State,"successful")</f>
        <v>168</v>
      </c>
      <c r="C5">
        <f>COUNTIFS(AmtGoals,"&gt;=10000", AmtGoals,"&lt;= 14999",kickstart_State,"failed")</f>
        <v>144</v>
      </c>
      <c r="D5">
        <f>COUNTIFS(AmtGoals,"&gt;=10000", AmtGoals,"&lt;= 14999",kickstart_State,"canceled")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">
      <c r="A6" t="s">
        <v>8350</v>
      </c>
      <c r="B6">
        <f>COUNTIFS(AmtGoals,"&gt;=15000", AmtGoals,"&lt;= 19999",kickstart_State,"successful")</f>
        <v>94</v>
      </c>
      <c r="C6">
        <f>COUNTIFS(AmtGoals,"&gt;=15000", AmtGoals,"&lt;= 19999",kickstart_State,"failed")</f>
        <v>90</v>
      </c>
      <c r="D6">
        <f>COUNTIFS(AmtGoals,"&gt;=15000", AmtGoals,"&lt;= 19999",kickstart_State,"canceled")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">
      <c r="A7" t="s">
        <v>8351</v>
      </c>
      <c r="B7">
        <f>COUNTIFS(AmtGoals,"&gt;=20000", AmtGoals,"&lt;= 24999",kickstart_State,"successful")</f>
        <v>62</v>
      </c>
      <c r="C7">
        <f>COUNTIFS(AmtGoals,"&gt;=20000", AmtGoals,"&lt;= 24999",kickstart_State,"failed")</f>
        <v>72</v>
      </c>
      <c r="D7">
        <f>COUNTIFS(AmtGoals,"&gt;=20000", AmtGoals,"&lt;= 24999",kickstart_State,"canceled")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">
      <c r="A8" t="s">
        <v>8352</v>
      </c>
      <c r="B8">
        <f>COUNTIFS(AmtGoals,"&gt;=25000", AmtGoals,"&lt;= 29999",kickstart_State,"successful")</f>
        <v>55</v>
      </c>
      <c r="C8">
        <f>COUNTIFS(AmtGoals,"&gt;=25000", AmtGoals,"&lt;= 29999",kickstart_State,"failed")</f>
        <v>64</v>
      </c>
      <c r="D8">
        <f>COUNTIFS(AmtGoals,"&gt;=25000", AmtGoals,"&lt;= 29999",kickstart_State,"canceled")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">
      <c r="A9" t="s">
        <v>8353</v>
      </c>
      <c r="B9">
        <f>COUNTIFS(AmtGoals,"&gt;=30000", AmtGoals,"&lt;= 34999",kickstart_State,"successful")</f>
        <v>32</v>
      </c>
      <c r="C9">
        <f>COUNTIFS(AmtGoals,"&gt;=30000", AmtGoals,"&lt;= 34999",kickstart_State,"failed")</f>
        <v>37</v>
      </c>
      <c r="D9">
        <f>COUNTIFS(AmtGoals,"&gt;=30000", AmtGoals,"&lt;= 34999",kickstart_State,"canceled")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">
      <c r="A10" t="s">
        <v>8354</v>
      </c>
      <c r="B10">
        <f>COUNTIFS(AmtGoals,"&gt;=35000", AmtGoals,"&lt;= 39999",kickstart_State,"successful")</f>
        <v>26</v>
      </c>
      <c r="C10">
        <f>COUNTIFS(AmtGoals,"&gt;=35000", AmtGoals,"&lt;= 39999",kickstart_State,"failed")</f>
        <v>22</v>
      </c>
      <c r="D10">
        <f>COUNTIFS(AmtGoals,"&gt;=35000", AmtGoals,"&lt;= 39999",kickstart_State,"canceled")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">
      <c r="A11" t="s">
        <v>8355</v>
      </c>
      <c r="B11">
        <f>COUNTIFS(AmtGoals,"&gt;=40000", AmtGoals,"&lt;= 44999",kickstart_State,"successful")</f>
        <v>21</v>
      </c>
      <c r="C11">
        <f>COUNTIFS(AmtGoals,"&gt;=40000", AmtGoals,"&lt;= 44999",kickstart_State,"failed")</f>
        <v>16</v>
      </c>
      <c r="D11">
        <f>COUNTIFS(AmtGoals,"&gt;=40000", AmtGoals,"&lt;= 44999",kickstart_State,"canceled")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">
      <c r="A12" t="s">
        <v>8356</v>
      </c>
      <c r="B12">
        <f>COUNTIFS(AmtGoals,"&gt;=45000", AmtGoals,"&lt;= 49999",kickstart_State,"successful")</f>
        <v>6</v>
      </c>
      <c r="C12">
        <f>COUNTIFS(AmtGoals,"&gt;=45000", AmtGoals,"&lt;= 49999",kickstart_State,"failed")</f>
        <v>11</v>
      </c>
      <c r="D12">
        <f>COUNTIFS(AmtGoals,"&gt;=45000", AmtGoals,"&lt;= 49999",kickstart_State,"canceled")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">
      <c r="A13" t="s">
        <v>8357</v>
      </c>
      <c r="B13">
        <f>COUNTIFS(AmtGoals,"&gt;=50000",kickstart_State,"successful")</f>
        <v>86</v>
      </c>
      <c r="C13">
        <f>COUNTIFS(AmtGoals,"&gt;=50000",kickstart_State,"failed")</f>
        <v>258</v>
      </c>
      <c r="D13">
        <f>COUNTIFS(AmtGoals,"&gt;=50000",kickstart_State,"canceled")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67B34-63AC-4281-BD37-C785F0CB3C07}">
  <sheetPr>
    <tabColor rgb="FF92D050"/>
  </sheetPr>
  <dimension ref="A1:F33"/>
  <sheetViews>
    <sheetView topLeftCell="A11" workbookViewId="0">
      <selection activeCell="B28" sqref="B28"/>
    </sheetView>
  </sheetViews>
  <sheetFormatPr defaultRowHeight="14.4" x14ac:dyDescent="0.3"/>
  <cols>
    <col min="1" max="1" width="23.21875" bestFit="1" customWidth="1"/>
    <col min="2" max="2" width="19.88671875" style="11" bestFit="1" customWidth="1"/>
    <col min="3" max="3" width="19.5546875" style="11" bestFit="1" customWidth="1"/>
    <col min="4" max="4" width="22.33203125" style="11" bestFit="1" customWidth="1"/>
    <col min="5" max="5" width="20.21875" style="11" bestFit="1" customWidth="1"/>
    <col min="6" max="6" width="20" style="14" bestFit="1" customWidth="1"/>
    <col min="7" max="7" width="6" bestFit="1" customWidth="1"/>
    <col min="8" max="8" width="9.6640625" bestFit="1" customWidth="1"/>
    <col min="9" max="9" width="8.33203125" bestFit="1" customWidth="1"/>
    <col min="10" max="10" width="6" bestFit="1" customWidth="1"/>
    <col min="11" max="11" width="9.6640625" bestFit="1" customWidth="1"/>
    <col min="12" max="12" width="7.77734375" bestFit="1" customWidth="1"/>
    <col min="13" max="13" width="8.5546875" bestFit="1" customWidth="1"/>
    <col min="14" max="14" width="6" bestFit="1" customWidth="1"/>
    <col min="15" max="15" width="4.109375" bestFit="1" customWidth="1"/>
    <col min="16" max="16" width="9.6640625" bestFit="1" customWidth="1"/>
    <col min="17" max="17" width="8" bestFit="1" customWidth="1"/>
    <col min="18" max="18" width="8.5546875" bestFit="1" customWidth="1"/>
    <col min="19" max="19" width="6" bestFit="1" customWidth="1"/>
    <col min="20" max="20" width="9.6640625" bestFit="1" customWidth="1"/>
    <col min="21" max="21" width="8" bestFit="1" customWidth="1"/>
    <col min="22" max="22" width="8.5546875" bestFit="1" customWidth="1"/>
    <col min="23" max="23" width="6" bestFit="1" customWidth="1"/>
    <col min="24" max="24" width="9.6640625" bestFit="1" customWidth="1"/>
    <col min="25" max="25" width="7.88671875" bestFit="1" customWidth="1"/>
    <col min="26" max="26" width="8.5546875" bestFit="1" customWidth="1"/>
    <col min="27" max="27" width="6" bestFit="1" customWidth="1"/>
    <col min="28" max="28" width="9.6640625" bestFit="1" customWidth="1"/>
    <col min="29" max="29" width="8" bestFit="1" customWidth="1"/>
    <col min="30" max="30" width="8.5546875" bestFit="1" customWidth="1"/>
    <col min="31" max="31" width="6" bestFit="1" customWidth="1"/>
    <col min="32" max="32" width="9.6640625" bestFit="1" customWidth="1"/>
    <col min="33" max="33" width="7.6640625" bestFit="1" customWidth="1"/>
    <col min="34" max="34" width="8.5546875" bestFit="1" customWidth="1"/>
    <col min="35" max="35" width="6" bestFit="1" customWidth="1"/>
    <col min="36" max="36" width="4.109375" bestFit="1" customWidth="1"/>
    <col min="37" max="37" width="9.6640625" bestFit="1" customWidth="1"/>
    <col min="38" max="38" width="7.77734375" bestFit="1" customWidth="1"/>
    <col min="39" max="39" width="8.5546875" bestFit="1" customWidth="1"/>
    <col min="40" max="40" width="6" bestFit="1" customWidth="1"/>
    <col min="41" max="41" width="4.109375" bestFit="1" customWidth="1"/>
    <col min="42" max="42" width="9.6640625" bestFit="1" customWidth="1"/>
    <col min="43" max="43" width="8.21875" bestFit="1" customWidth="1"/>
    <col min="44" max="44" width="8.5546875" bestFit="1" customWidth="1"/>
    <col min="45" max="45" width="6" bestFit="1" customWidth="1"/>
    <col min="46" max="46" width="8" bestFit="1" customWidth="1"/>
    <col min="47" max="47" width="8.5546875" bestFit="1" customWidth="1"/>
    <col min="48" max="48" width="6" bestFit="1" customWidth="1"/>
    <col min="49" max="49" width="4.109375" bestFit="1" customWidth="1"/>
    <col min="50" max="50" width="9.6640625" bestFit="1" customWidth="1"/>
    <col min="51" max="51" width="7.21875" bestFit="1" customWidth="1"/>
    <col min="52" max="52" width="8.5546875" bestFit="1" customWidth="1"/>
    <col min="53" max="53" width="6" bestFit="1" customWidth="1"/>
    <col min="54" max="54" width="9.6640625" bestFit="1" customWidth="1"/>
    <col min="55" max="55" width="7.21875" bestFit="1" customWidth="1"/>
    <col min="56" max="56" width="9.6640625" bestFit="1" customWidth="1"/>
    <col min="57" max="57" width="7.88671875" bestFit="1" customWidth="1"/>
    <col min="58" max="58" width="8.5546875" bestFit="1" customWidth="1"/>
    <col min="59" max="59" width="6" bestFit="1" customWidth="1"/>
    <col min="60" max="60" width="4.109375" bestFit="1" customWidth="1"/>
    <col min="61" max="62" width="8.5546875" bestFit="1" customWidth="1"/>
    <col min="63" max="63" width="6" bestFit="1" customWidth="1"/>
    <col min="64" max="64" width="4.109375" bestFit="1" customWidth="1"/>
    <col min="65" max="65" width="9.6640625" bestFit="1" customWidth="1"/>
    <col min="66" max="66" width="7.88671875" bestFit="1" customWidth="1"/>
    <col min="67" max="67" width="6" bestFit="1" customWidth="1"/>
    <col min="68" max="68" width="9.6640625" bestFit="1" customWidth="1"/>
    <col min="69" max="69" width="8.44140625" bestFit="1" customWidth="1"/>
    <col min="70" max="70" width="8.5546875" bestFit="1" customWidth="1"/>
    <col min="71" max="71" width="6" bestFit="1" customWidth="1"/>
    <col min="72" max="72" width="9.6640625" bestFit="1" customWidth="1"/>
    <col min="73" max="73" width="8" bestFit="1" customWidth="1"/>
    <col min="74" max="74" width="8.5546875" bestFit="1" customWidth="1"/>
    <col min="75" max="75" width="6" bestFit="1" customWidth="1"/>
    <col min="76" max="76" width="9.6640625" bestFit="1" customWidth="1"/>
    <col min="77" max="77" width="7.6640625" bestFit="1" customWidth="1"/>
    <col min="78" max="78" width="9.6640625" bestFit="1" customWidth="1"/>
    <col min="79" max="79" width="8" bestFit="1" customWidth="1"/>
    <col min="80" max="80" width="8.5546875" bestFit="1" customWidth="1"/>
    <col min="81" max="81" width="6" bestFit="1" customWidth="1"/>
    <col min="82" max="82" width="4.109375" bestFit="1" customWidth="1"/>
    <col min="83" max="83" width="9.6640625" bestFit="1" customWidth="1"/>
    <col min="84" max="84" width="8" bestFit="1" customWidth="1"/>
    <col min="85" max="85" width="11" bestFit="1" customWidth="1"/>
  </cols>
  <sheetData>
    <row r="1" spans="1:6" x14ac:dyDescent="0.3">
      <c r="A1" s="12" t="s">
        <v>8218</v>
      </c>
      <c r="B1" t="s">
        <v>8219</v>
      </c>
    </row>
    <row r="3" spans="1:6" x14ac:dyDescent="0.3">
      <c r="A3" t="s">
        <v>8366</v>
      </c>
      <c r="B3" s="11" t="s">
        <v>8367</v>
      </c>
      <c r="C3" s="11" t="s">
        <v>8368</v>
      </c>
      <c r="D3" s="11" t="s">
        <v>8370</v>
      </c>
      <c r="E3" s="11" t="s">
        <v>8369</v>
      </c>
      <c r="F3"/>
    </row>
    <row r="4" spans="1:6" x14ac:dyDescent="0.3">
      <c r="A4" s="23">
        <v>194.42517162471395</v>
      </c>
      <c r="B4" s="24">
        <v>26457</v>
      </c>
      <c r="C4" s="24">
        <v>1</v>
      </c>
      <c r="D4" s="23">
        <v>844.49237955591047</v>
      </c>
      <c r="E4" s="23">
        <v>712840.9867348104</v>
      </c>
      <c r="F4"/>
    </row>
    <row r="5" spans="1:6" x14ac:dyDescent="0.3">
      <c r="B5"/>
      <c r="C5"/>
      <c r="D5"/>
      <c r="E5"/>
      <c r="F5"/>
    </row>
    <row r="6" spans="1:6" x14ac:dyDescent="0.3">
      <c r="B6"/>
      <c r="C6"/>
      <c r="D6"/>
      <c r="E6"/>
      <c r="F6"/>
    </row>
    <row r="7" spans="1:6" x14ac:dyDescent="0.3">
      <c r="B7"/>
      <c r="C7"/>
      <c r="D7"/>
      <c r="E7"/>
      <c r="F7"/>
    </row>
    <row r="8" spans="1:6" x14ac:dyDescent="0.3">
      <c r="B8"/>
      <c r="C8"/>
      <c r="D8"/>
      <c r="E8"/>
      <c r="F8"/>
    </row>
    <row r="9" spans="1:6" x14ac:dyDescent="0.3">
      <c r="B9"/>
      <c r="C9"/>
      <c r="D9"/>
      <c r="E9"/>
      <c r="F9"/>
    </row>
    <row r="10" spans="1:6" x14ac:dyDescent="0.3">
      <c r="B10"/>
      <c r="C10"/>
      <c r="D10"/>
      <c r="E10"/>
      <c r="F10"/>
    </row>
    <row r="11" spans="1:6" x14ac:dyDescent="0.3">
      <c r="B11"/>
      <c r="C11"/>
      <c r="D11"/>
      <c r="E11"/>
      <c r="F11"/>
    </row>
    <row r="12" spans="1:6" ht="18" x14ac:dyDescent="0.35">
      <c r="B12" s="22" t="s">
        <v>8365</v>
      </c>
      <c r="C12" s="22"/>
      <c r="D12"/>
      <c r="E12"/>
      <c r="F12"/>
    </row>
    <row r="13" spans="1:6" x14ac:dyDescent="0.3">
      <c r="B13"/>
      <c r="C13"/>
      <c r="D13"/>
      <c r="E13"/>
      <c r="F13"/>
    </row>
    <row r="14" spans="1:6" ht="15.6" x14ac:dyDescent="0.3">
      <c r="A14" s="21" t="s">
        <v>8359</v>
      </c>
      <c r="B14" s="23" cm="1">
        <f t="array" ref="B14">AVERAGE(IF((kickstart_State="successful"),Backers))</f>
        <v>194.42517162471395</v>
      </c>
      <c r="C14"/>
      <c r="D14"/>
      <c r="E14"/>
      <c r="F14"/>
    </row>
    <row r="15" spans="1:6" ht="15.6" x14ac:dyDescent="0.3">
      <c r="A15" s="21" t="s">
        <v>8360</v>
      </c>
      <c r="B15" s="23" cm="1">
        <f t="array" ref="B15">MEDIAN(IF((kickstart_State="successful"),Backers))</f>
        <v>62</v>
      </c>
      <c r="C15"/>
      <c r="D15"/>
    </row>
    <row r="16" spans="1:6" ht="15.6" x14ac:dyDescent="0.3">
      <c r="A16" s="21" t="s">
        <v>8361</v>
      </c>
      <c r="B16" s="23" cm="1">
        <f t="array" ref="B16">MIN(IF((kickstart_State="successful"),Backers))</f>
        <v>1</v>
      </c>
      <c r="C16"/>
      <c r="D16"/>
    </row>
    <row r="17" spans="1:4" ht="15.6" x14ac:dyDescent="0.3">
      <c r="A17" s="21" t="s">
        <v>8362</v>
      </c>
      <c r="B17" s="23" cm="1">
        <f t="array" ref="B17">MAX(IF((kickstart_State="successful"),Backers))</f>
        <v>26457</v>
      </c>
      <c r="C17"/>
      <c r="D17"/>
    </row>
    <row r="18" spans="1:4" ht="15.6" x14ac:dyDescent="0.3">
      <c r="A18" s="21" t="s">
        <v>8363</v>
      </c>
      <c r="B18" s="23" cm="1">
        <f t="array" ref="B18">_xlfn.VAR.P(IF((kickstart_State="successful"),Backers))</f>
        <v>712840.9867348104</v>
      </c>
      <c r="C18"/>
      <c r="D18"/>
    </row>
    <row r="19" spans="1:4" ht="15.6" x14ac:dyDescent="0.3">
      <c r="A19" s="21" t="s">
        <v>8364</v>
      </c>
      <c r="B19" s="23" cm="1">
        <f t="array" ref="B19">_xlfn.STDEV.S(IF((kickstart_State="successful"),Backers))</f>
        <v>844.49237955591047</v>
      </c>
      <c r="C19"/>
      <c r="D19"/>
    </row>
    <row r="20" spans="1:4" x14ac:dyDescent="0.3">
      <c r="B20"/>
      <c r="C20"/>
      <c r="D20"/>
    </row>
    <row r="21" spans="1:4" x14ac:dyDescent="0.3">
      <c r="B21"/>
      <c r="C21"/>
      <c r="D21"/>
    </row>
    <row r="22" spans="1:4" x14ac:dyDescent="0.3">
      <c r="B22"/>
      <c r="C22"/>
      <c r="D22"/>
    </row>
    <row r="23" spans="1:4" x14ac:dyDescent="0.3">
      <c r="B23"/>
      <c r="C23"/>
      <c r="D23"/>
    </row>
    <row r="24" spans="1:4" x14ac:dyDescent="0.3">
      <c r="B24"/>
      <c r="C24"/>
      <c r="D24"/>
    </row>
    <row r="25" spans="1:4" x14ac:dyDescent="0.3">
      <c r="B25"/>
      <c r="C25"/>
      <c r="D25"/>
    </row>
    <row r="26" spans="1:4" x14ac:dyDescent="0.3">
      <c r="B26"/>
      <c r="C26"/>
      <c r="D26"/>
    </row>
    <row r="27" spans="1:4" ht="18" x14ac:dyDescent="0.35">
      <c r="B27" s="22" t="s">
        <v>8371</v>
      </c>
      <c r="C27"/>
      <c r="D27"/>
    </row>
    <row r="28" spans="1:4" x14ac:dyDescent="0.3">
      <c r="A28" t="s">
        <v>8359</v>
      </c>
      <c r="B28" s="23" cm="1">
        <f t="array" ref="B28">AVERAGE(IF((kickstart_State="failed")+(kickstart_State="canceled"),Backers))</f>
        <v>19.492283129324107</v>
      </c>
      <c r="C28"/>
      <c r="D28"/>
    </row>
    <row r="29" spans="1:4" x14ac:dyDescent="0.3">
      <c r="A29" t="s">
        <v>8360</v>
      </c>
      <c r="B29" s="23" cm="1">
        <f t="array" ref="B29">MEDIAN(IF((kickstart_State="failed")+(kickstart_State="canceled"),Backers))</f>
        <v>3</v>
      </c>
      <c r="C29"/>
      <c r="D29"/>
    </row>
    <row r="30" spans="1:4" x14ac:dyDescent="0.3">
      <c r="A30" t="s">
        <v>8361</v>
      </c>
      <c r="B30" s="23" cm="1">
        <f t="array" ref="B30">MIN(IF((kickstart_State="failed")+(kickstart_State="canceled"),Backers))</f>
        <v>0</v>
      </c>
      <c r="C30"/>
      <c r="D30"/>
    </row>
    <row r="31" spans="1:4" x14ac:dyDescent="0.3">
      <c r="A31" t="s">
        <v>8362</v>
      </c>
      <c r="B31" s="23" cm="1">
        <f t="array" ref="B31">MAX(IF((kickstart_State="failed")+(kickstart_State="canceled"),Backers))</f>
        <v>1501</v>
      </c>
      <c r="C31"/>
      <c r="D31"/>
    </row>
    <row r="32" spans="1:4" x14ac:dyDescent="0.3">
      <c r="A32" t="s">
        <v>8363</v>
      </c>
      <c r="B32" s="23" cm="1">
        <f t="array" ref="B32">_xlfn.VAR.P(IF((kickstart_State="failed")+(kickstart_State="canceled"),Backers))</f>
        <v>5243.674102238092</v>
      </c>
      <c r="C32"/>
      <c r="D32"/>
    </row>
    <row r="33" spans="1:4" x14ac:dyDescent="0.3">
      <c r="A33" t="s">
        <v>8364</v>
      </c>
      <c r="B33" s="23" cm="1">
        <f t="array" ref="B33">_xlfn.STDEV.P(IF((kickstart_State="failed")+(kickstart_State="canceled"),Backers))</f>
        <v>72.413217731558461</v>
      </c>
      <c r="C33"/>
      <c r="D33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5641-06B7-49EC-BC67-278C59D7A7A8}">
  <sheetPr>
    <tabColor theme="8" tint="0.79998168889431442"/>
  </sheetPr>
  <dimension ref="A1:E2186"/>
  <sheetViews>
    <sheetView tabSelected="1" topLeftCell="A131" workbookViewId="0">
      <selection activeCell="P187" sqref="P187"/>
    </sheetView>
  </sheetViews>
  <sheetFormatPr defaultRowHeight="14.4" x14ac:dyDescent="0.3"/>
  <cols>
    <col min="1" max="1" width="15.5546875" customWidth="1"/>
    <col min="2" max="2" width="13.44140625" bestFit="1" customWidth="1"/>
    <col min="4" max="4" width="11" bestFit="1" customWidth="1"/>
    <col min="5" max="5" width="13.44140625" bestFit="1" customWidth="1"/>
  </cols>
  <sheetData>
    <row r="1" spans="1:5" x14ac:dyDescent="0.3">
      <c r="A1" s="1" t="s">
        <v>8218</v>
      </c>
      <c r="B1" s="1" t="s">
        <v>8262</v>
      </c>
      <c r="D1" s="1" t="s">
        <v>8218</v>
      </c>
      <c r="E1" s="1" t="s">
        <v>8262</v>
      </c>
    </row>
    <row r="2" spans="1:5" x14ac:dyDescent="0.3">
      <c r="A2" t="s">
        <v>8219</v>
      </c>
      <c r="B2">
        <v>182</v>
      </c>
      <c r="D2" t="s">
        <v>8220</v>
      </c>
      <c r="E2">
        <v>1</v>
      </c>
    </row>
    <row r="3" spans="1:5" x14ac:dyDescent="0.3">
      <c r="A3" t="s">
        <v>8219</v>
      </c>
      <c r="B3">
        <v>79</v>
      </c>
      <c r="D3" t="s">
        <v>8220</v>
      </c>
      <c r="E3">
        <v>1</v>
      </c>
    </row>
    <row r="4" spans="1:5" x14ac:dyDescent="0.3">
      <c r="A4" t="s">
        <v>8219</v>
      </c>
      <c r="B4">
        <v>35</v>
      </c>
      <c r="D4" t="s">
        <v>8220</v>
      </c>
      <c r="E4">
        <v>0</v>
      </c>
    </row>
    <row r="5" spans="1:5" x14ac:dyDescent="0.3">
      <c r="A5" t="s">
        <v>8219</v>
      </c>
      <c r="B5">
        <v>150</v>
      </c>
      <c r="D5" t="s">
        <v>8220</v>
      </c>
      <c r="E5">
        <v>6</v>
      </c>
    </row>
    <row r="6" spans="1:5" x14ac:dyDescent="0.3">
      <c r="A6" t="s">
        <v>8219</v>
      </c>
      <c r="B6">
        <v>284</v>
      </c>
      <c r="D6" t="s">
        <v>8220</v>
      </c>
      <c r="E6">
        <v>0</v>
      </c>
    </row>
    <row r="7" spans="1:5" x14ac:dyDescent="0.3">
      <c r="A7" t="s">
        <v>8219</v>
      </c>
      <c r="B7">
        <v>47</v>
      </c>
      <c r="D7" t="s">
        <v>8220</v>
      </c>
      <c r="E7">
        <v>6</v>
      </c>
    </row>
    <row r="8" spans="1:5" x14ac:dyDescent="0.3">
      <c r="A8" t="s">
        <v>8219</v>
      </c>
      <c r="B8">
        <v>58</v>
      </c>
      <c r="D8" t="s">
        <v>8220</v>
      </c>
      <c r="E8">
        <v>13</v>
      </c>
    </row>
    <row r="9" spans="1:5" x14ac:dyDescent="0.3">
      <c r="A9" t="s">
        <v>8219</v>
      </c>
      <c r="B9">
        <v>57</v>
      </c>
      <c r="D9" t="s">
        <v>8220</v>
      </c>
      <c r="E9">
        <v>4</v>
      </c>
    </row>
    <row r="10" spans="1:5" x14ac:dyDescent="0.3">
      <c r="A10" t="s">
        <v>8219</v>
      </c>
      <c r="B10">
        <v>12</v>
      </c>
      <c r="D10" t="s">
        <v>8220</v>
      </c>
      <c r="E10">
        <v>6</v>
      </c>
    </row>
    <row r="11" spans="1:5" x14ac:dyDescent="0.3">
      <c r="A11" t="s">
        <v>8219</v>
      </c>
      <c r="B11">
        <v>20</v>
      </c>
      <c r="D11" t="s">
        <v>8220</v>
      </c>
      <c r="E11">
        <v>0</v>
      </c>
    </row>
    <row r="12" spans="1:5" x14ac:dyDescent="0.3">
      <c r="A12" t="s">
        <v>8219</v>
      </c>
      <c r="B12">
        <v>19</v>
      </c>
      <c r="D12" t="s">
        <v>8220</v>
      </c>
      <c r="E12">
        <v>0</v>
      </c>
    </row>
    <row r="13" spans="1:5" x14ac:dyDescent="0.3">
      <c r="A13" t="s">
        <v>8219</v>
      </c>
      <c r="B13">
        <v>75</v>
      </c>
      <c r="D13" t="s">
        <v>8220</v>
      </c>
      <c r="E13">
        <v>0</v>
      </c>
    </row>
    <row r="14" spans="1:5" x14ac:dyDescent="0.3">
      <c r="A14" t="s">
        <v>8219</v>
      </c>
      <c r="B14">
        <v>827</v>
      </c>
      <c r="D14" t="s">
        <v>8220</v>
      </c>
      <c r="E14">
        <v>81</v>
      </c>
    </row>
    <row r="15" spans="1:5" x14ac:dyDescent="0.3">
      <c r="A15" t="s">
        <v>8219</v>
      </c>
      <c r="B15">
        <v>51</v>
      </c>
      <c r="D15" t="s">
        <v>8220</v>
      </c>
      <c r="E15">
        <v>0</v>
      </c>
    </row>
    <row r="16" spans="1:5" x14ac:dyDescent="0.3">
      <c r="A16" t="s">
        <v>8219</v>
      </c>
      <c r="B16">
        <v>41</v>
      </c>
      <c r="D16" t="s">
        <v>8220</v>
      </c>
      <c r="E16">
        <v>0</v>
      </c>
    </row>
    <row r="17" spans="1:5" x14ac:dyDescent="0.3">
      <c r="A17" t="s">
        <v>8219</v>
      </c>
      <c r="B17">
        <v>98</v>
      </c>
      <c r="D17" t="s">
        <v>8220</v>
      </c>
      <c r="E17">
        <v>5</v>
      </c>
    </row>
    <row r="18" spans="1:5" x14ac:dyDescent="0.3">
      <c r="A18" t="s">
        <v>8219</v>
      </c>
      <c r="B18">
        <v>70</v>
      </c>
      <c r="D18" t="s">
        <v>8220</v>
      </c>
      <c r="E18">
        <v>0</v>
      </c>
    </row>
    <row r="19" spans="1:5" x14ac:dyDescent="0.3">
      <c r="A19" t="s">
        <v>8219</v>
      </c>
      <c r="B19">
        <v>36</v>
      </c>
      <c r="D19" t="s">
        <v>8220</v>
      </c>
      <c r="E19">
        <v>0</v>
      </c>
    </row>
    <row r="20" spans="1:5" x14ac:dyDescent="0.3">
      <c r="A20" t="s">
        <v>8219</v>
      </c>
      <c r="B20">
        <v>342</v>
      </c>
      <c r="D20" t="s">
        <v>8220</v>
      </c>
      <c r="E20">
        <v>58</v>
      </c>
    </row>
    <row r="21" spans="1:5" x14ac:dyDescent="0.3">
      <c r="A21" t="s">
        <v>8219</v>
      </c>
      <c r="B21">
        <v>22</v>
      </c>
      <c r="D21" t="s">
        <v>8220</v>
      </c>
      <c r="E21">
        <v>1</v>
      </c>
    </row>
    <row r="22" spans="1:5" x14ac:dyDescent="0.3">
      <c r="A22" t="s">
        <v>8219</v>
      </c>
      <c r="B22">
        <v>25</v>
      </c>
      <c r="D22" t="s">
        <v>8220</v>
      </c>
      <c r="E22">
        <v>0</v>
      </c>
    </row>
    <row r="23" spans="1:5" x14ac:dyDescent="0.3">
      <c r="A23" t="s">
        <v>8219</v>
      </c>
      <c r="B23">
        <v>101</v>
      </c>
      <c r="D23" t="s">
        <v>8220</v>
      </c>
      <c r="E23">
        <v>28</v>
      </c>
    </row>
    <row r="24" spans="1:5" x14ac:dyDescent="0.3">
      <c r="A24" t="s">
        <v>8219</v>
      </c>
      <c r="B24">
        <v>8</v>
      </c>
      <c r="D24" t="s">
        <v>8220</v>
      </c>
      <c r="E24">
        <v>1</v>
      </c>
    </row>
    <row r="25" spans="1:5" x14ac:dyDescent="0.3">
      <c r="A25" t="s">
        <v>8219</v>
      </c>
      <c r="B25">
        <v>23</v>
      </c>
      <c r="D25" t="s">
        <v>8220</v>
      </c>
      <c r="E25">
        <v>0</v>
      </c>
    </row>
    <row r="26" spans="1:5" x14ac:dyDescent="0.3">
      <c r="A26" t="s">
        <v>8219</v>
      </c>
      <c r="B26">
        <v>574</v>
      </c>
      <c r="D26" t="s">
        <v>8220</v>
      </c>
      <c r="E26">
        <v>37</v>
      </c>
    </row>
    <row r="27" spans="1:5" x14ac:dyDescent="0.3">
      <c r="A27" t="s">
        <v>8219</v>
      </c>
      <c r="B27">
        <v>14</v>
      </c>
      <c r="D27" t="s">
        <v>8220</v>
      </c>
      <c r="E27">
        <v>9</v>
      </c>
    </row>
    <row r="28" spans="1:5" x14ac:dyDescent="0.3">
      <c r="A28" t="s">
        <v>8219</v>
      </c>
      <c r="B28">
        <v>19</v>
      </c>
      <c r="D28" t="s">
        <v>8220</v>
      </c>
      <c r="E28">
        <v>3</v>
      </c>
    </row>
    <row r="29" spans="1:5" x14ac:dyDescent="0.3">
      <c r="A29" t="s">
        <v>8219</v>
      </c>
      <c r="B29">
        <v>150</v>
      </c>
      <c r="D29" t="s">
        <v>8220</v>
      </c>
      <c r="E29">
        <v>0</v>
      </c>
    </row>
    <row r="30" spans="1:5" x14ac:dyDescent="0.3">
      <c r="A30" t="s">
        <v>8219</v>
      </c>
      <c r="B30">
        <v>71</v>
      </c>
      <c r="D30" t="s">
        <v>8220</v>
      </c>
      <c r="E30">
        <v>2</v>
      </c>
    </row>
    <row r="31" spans="1:5" x14ac:dyDescent="0.3">
      <c r="A31" t="s">
        <v>8219</v>
      </c>
      <c r="B31">
        <v>117</v>
      </c>
      <c r="D31" t="s">
        <v>8220</v>
      </c>
      <c r="E31">
        <v>6</v>
      </c>
    </row>
    <row r="32" spans="1:5" x14ac:dyDescent="0.3">
      <c r="A32" t="s">
        <v>8219</v>
      </c>
      <c r="B32">
        <v>53</v>
      </c>
      <c r="D32" t="s">
        <v>8220</v>
      </c>
      <c r="E32">
        <v>67</v>
      </c>
    </row>
    <row r="33" spans="1:5" x14ac:dyDescent="0.3">
      <c r="A33" t="s">
        <v>8219</v>
      </c>
      <c r="B33">
        <v>1</v>
      </c>
      <c r="D33" t="s">
        <v>8220</v>
      </c>
      <c r="E33">
        <v>5</v>
      </c>
    </row>
    <row r="34" spans="1:5" x14ac:dyDescent="0.3">
      <c r="A34" t="s">
        <v>8219</v>
      </c>
      <c r="B34">
        <v>89</v>
      </c>
      <c r="D34" t="s">
        <v>8220</v>
      </c>
      <c r="E34">
        <v>2</v>
      </c>
    </row>
    <row r="35" spans="1:5" x14ac:dyDescent="0.3">
      <c r="A35" t="s">
        <v>8219</v>
      </c>
      <c r="B35">
        <v>64</v>
      </c>
      <c r="D35" t="s">
        <v>8220</v>
      </c>
      <c r="E35">
        <v>10</v>
      </c>
    </row>
    <row r="36" spans="1:5" x14ac:dyDescent="0.3">
      <c r="A36" t="s">
        <v>8219</v>
      </c>
      <c r="B36">
        <v>68</v>
      </c>
      <c r="D36" t="s">
        <v>8220</v>
      </c>
      <c r="E36">
        <v>3</v>
      </c>
    </row>
    <row r="37" spans="1:5" x14ac:dyDescent="0.3">
      <c r="A37" t="s">
        <v>8219</v>
      </c>
      <c r="B37">
        <v>28</v>
      </c>
      <c r="D37" t="s">
        <v>8220</v>
      </c>
      <c r="E37">
        <v>4</v>
      </c>
    </row>
    <row r="38" spans="1:5" x14ac:dyDescent="0.3">
      <c r="A38" t="s">
        <v>8219</v>
      </c>
      <c r="B38">
        <v>44</v>
      </c>
      <c r="D38" t="s">
        <v>8220</v>
      </c>
      <c r="E38">
        <v>15</v>
      </c>
    </row>
    <row r="39" spans="1:5" x14ac:dyDescent="0.3">
      <c r="A39" t="s">
        <v>8219</v>
      </c>
      <c r="B39">
        <v>253</v>
      </c>
      <c r="D39" t="s">
        <v>8220</v>
      </c>
      <c r="E39">
        <v>2</v>
      </c>
    </row>
    <row r="40" spans="1:5" x14ac:dyDescent="0.3">
      <c r="A40" t="s">
        <v>8219</v>
      </c>
      <c r="B40">
        <v>66</v>
      </c>
      <c r="D40" t="s">
        <v>8220</v>
      </c>
      <c r="E40">
        <v>0</v>
      </c>
    </row>
    <row r="41" spans="1:5" x14ac:dyDescent="0.3">
      <c r="A41" t="s">
        <v>8219</v>
      </c>
      <c r="B41">
        <v>217</v>
      </c>
      <c r="D41" t="s">
        <v>8220</v>
      </c>
      <c r="E41">
        <v>1</v>
      </c>
    </row>
    <row r="42" spans="1:5" x14ac:dyDescent="0.3">
      <c r="A42" t="s">
        <v>8219</v>
      </c>
      <c r="B42">
        <v>16</v>
      </c>
      <c r="D42" t="s">
        <v>8221</v>
      </c>
      <c r="E42">
        <v>0</v>
      </c>
    </row>
    <row r="43" spans="1:5" x14ac:dyDescent="0.3">
      <c r="A43" t="s">
        <v>8219</v>
      </c>
      <c r="B43">
        <v>19</v>
      </c>
      <c r="D43" t="s">
        <v>8221</v>
      </c>
      <c r="E43">
        <v>1</v>
      </c>
    </row>
    <row r="44" spans="1:5" x14ac:dyDescent="0.3">
      <c r="A44" t="s">
        <v>8219</v>
      </c>
      <c r="B44">
        <v>169</v>
      </c>
      <c r="D44" t="s">
        <v>8221</v>
      </c>
      <c r="E44">
        <v>10</v>
      </c>
    </row>
    <row r="45" spans="1:5" x14ac:dyDescent="0.3">
      <c r="A45" t="s">
        <v>8219</v>
      </c>
      <c r="B45">
        <v>263</v>
      </c>
      <c r="D45" t="s">
        <v>8221</v>
      </c>
      <c r="E45">
        <v>0</v>
      </c>
    </row>
    <row r="46" spans="1:5" x14ac:dyDescent="0.3">
      <c r="A46" t="s">
        <v>8219</v>
      </c>
      <c r="B46">
        <v>15</v>
      </c>
      <c r="D46" t="s">
        <v>8221</v>
      </c>
      <c r="E46">
        <v>7</v>
      </c>
    </row>
    <row r="47" spans="1:5" x14ac:dyDescent="0.3">
      <c r="A47" t="s">
        <v>8219</v>
      </c>
      <c r="B47">
        <v>61</v>
      </c>
      <c r="D47" t="s">
        <v>8221</v>
      </c>
      <c r="E47">
        <v>0</v>
      </c>
    </row>
    <row r="48" spans="1:5" x14ac:dyDescent="0.3">
      <c r="A48" t="s">
        <v>8219</v>
      </c>
      <c r="B48">
        <v>45</v>
      </c>
      <c r="D48" t="s">
        <v>8221</v>
      </c>
      <c r="E48">
        <v>1</v>
      </c>
    </row>
    <row r="49" spans="1:5" x14ac:dyDescent="0.3">
      <c r="A49" t="s">
        <v>8219</v>
      </c>
      <c r="B49">
        <v>70</v>
      </c>
      <c r="D49" t="s">
        <v>8221</v>
      </c>
      <c r="E49">
        <v>2</v>
      </c>
    </row>
    <row r="50" spans="1:5" x14ac:dyDescent="0.3">
      <c r="A50" t="s">
        <v>8219</v>
      </c>
      <c r="B50">
        <v>38</v>
      </c>
      <c r="D50" t="s">
        <v>8221</v>
      </c>
      <c r="E50">
        <v>3</v>
      </c>
    </row>
    <row r="51" spans="1:5" x14ac:dyDescent="0.3">
      <c r="A51" t="s">
        <v>8219</v>
      </c>
      <c r="B51">
        <v>87</v>
      </c>
      <c r="D51" t="s">
        <v>8221</v>
      </c>
      <c r="E51">
        <v>10</v>
      </c>
    </row>
    <row r="52" spans="1:5" x14ac:dyDescent="0.3">
      <c r="A52" t="s">
        <v>8219</v>
      </c>
      <c r="B52">
        <v>22</v>
      </c>
      <c r="D52" t="s">
        <v>8221</v>
      </c>
      <c r="E52">
        <v>10</v>
      </c>
    </row>
    <row r="53" spans="1:5" x14ac:dyDescent="0.3">
      <c r="A53" t="s">
        <v>8219</v>
      </c>
      <c r="B53">
        <v>119</v>
      </c>
      <c r="D53" t="s">
        <v>8221</v>
      </c>
      <c r="E53">
        <v>1</v>
      </c>
    </row>
    <row r="54" spans="1:5" x14ac:dyDescent="0.3">
      <c r="A54" t="s">
        <v>8219</v>
      </c>
      <c r="B54">
        <v>52</v>
      </c>
      <c r="D54" t="s">
        <v>8221</v>
      </c>
      <c r="E54">
        <v>0</v>
      </c>
    </row>
    <row r="55" spans="1:5" x14ac:dyDescent="0.3">
      <c r="A55" t="s">
        <v>8219</v>
      </c>
      <c r="B55">
        <v>117</v>
      </c>
      <c r="D55" t="s">
        <v>8221</v>
      </c>
      <c r="E55">
        <v>0</v>
      </c>
    </row>
    <row r="56" spans="1:5" x14ac:dyDescent="0.3">
      <c r="A56" t="s">
        <v>8219</v>
      </c>
      <c r="B56">
        <v>52</v>
      </c>
      <c r="D56" t="s">
        <v>8221</v>
      </c>
      <c r="E56">
        <v>0</v>
      </c>
    </row>
    <row r="57" spans="1:5" x14ac:dyDescent="0.3">
      <c r="A57" t="s">
        <v>8219</v>
      </c>
      <c r="B57">
        <v>86</v>
      </c>
      <c r="D57" t="s">
        <v>8221</v>
      </c>
      <c r="E57">
        <v>26</v>
      </c>
    </row>
    <row r="58" spans="1:5" x14ac:dyDescent="0.3">
      <c r="A58" t="s">
        <v>8219</v>
      </c>
      <c r="B58">
        <v>174</v>
      </c>
      <c r="D58" t="s">
        <v>8221</v>
      </c>
      <c r="E58">
        <v>0</v>
      </c>
    </row>
    <row r="59" spans="1:5" x14ac:dyDescent="0.3">
      <c r="A59" t="s">
        <v>8219</v>
      </c>
      <c r="B59">
        <v>69</v>
      </c>
      <c r="D59" t="s">
        <v>8221</v>
      </c>
      <c r="E59">
        <v>7</v>
      </c>
    </row>
    <row r="60" spans="1:5" x14ac:dyDescent="0.3">
      <c r="A60" t="s">
        <v>8219</v>
      </c>
      <c r="B60">
        <v>75</v>
      </c>
      <c r="D60" t="s">
        <v>8221</v>
      </c>
      <c r="E60">
        <v>0</v>
      </c>
    </row>
    <row r="61" spans="1:5" x14ac:dyDescent="0.3">
      <c r="A61" t="s">
        <v>8219</v>
      </c>
      <c r="B61">
        <v>33</v>
      </c>
      <c r="D61" t="s">
        <v>8221</v>
      </c>
      <c r="E61">
        <v>2</v>
      </c>
    </row>
    <row r="62" spans="1:5" x14ac:dyDescent="0.3">
      <c r="A62" t="s">
        <v>8219</v>
      </c>
      <c r="B62">
        <v>108</v>
      </c>
      <c r="D62" t="s">
        <v>8221</v>
      </c>
      <c r="E62">
        <v>13</v>
      </c>
    </row>
    <row r="63" spans="1:5" x14ac:dyDescent="0.3">
      <c r="A63" t="s">
        <v>8219</v>
      </c>
      <c r="B63">
        <v>23</v>
      </c>
      <c r="D63" t="s">
        <v>8221</v>
      </c>
      <c r="E63">
        <v>4</v>
      </c>
    </row>
    <row r="64" spans="1:5" x14ac:dyDescent="0.3">
      <c r="A64" t="s">
        <v>8219</v>
      </c>
      <c r="B64">
        <v>48</v>
      </c>
      <c r="D64" t="s">
        <v>8221</v>
      </c>
      <c r="E64">
        <v>0</v>
      </c>
    </row>
    <row r="65" spans="1:5" x14ac:dyDescent="0.3">
      <c r="A65" t="s">
        <v>8219</v>
      </c>
      <c r="B65">
        <v>64</v>
      </c>
      <c r="D65" t="s">
        <v>8221</v>
      </c>
      <c r="E65">
        <v>12</v>
      </c>
    </row>
    <row r="66" spans="1:5" x14ac:dyDescent="0.3">
      <c r="A66" t="s">
        <v>8219</v>
      </c>
      <c r="B66">
        <v>24</v>
      </c>
      <c r="D66" t="s">
        <v>8221</v>
      </c>
      <c r="E66">
        <v>2</v>
      </c>
    </row>
    <row r="67" spans="1:5" x14ac:dyDescent="0.3">
      <c r="A67" t="s">
        <v>8219</v>
      </c>
      <c r="B67">
        <v>57</v>
      </c>
      <c r="D67" t="s">
        <v>8221</v>
      </c>
      <c r="E67">
        <v>10</v>
      </c>
    </row>
    <row r="68" spans="1:5" x14ac:dyDescent="0.3">
      <c r="A68" t="s">
        <v>8219</v>
      </c>
      <c r="B68">
        <v>26</v>
      </c>
      <c r="D68" t="s">
        <v>8221</v>
      </c>
      <c r="E68">
        <v>0</v>
      </c>
    </row>
    <row r="69" spans="1:5" x14ac:dyDescent="0.3">
      <c r="A69" t="s">
        <v>8219</v>
      </c>
      <c r="B69">
        <v>20</v>
      </c>
      <c r="D69" t="s">
        <v>8221</v>
      </c>
      <c r="E69">
        <v>5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5</v>
      </c>
    </row>
    <row r="72" spans="1:5" x14ac:dyDescent="0.3">
      <c r="A72" t="s">
        <v>8219</v>
      </c>
      <c r="B72">
        <v>17</v>
      </c>
      <c r="D72" t="s">
        <v>8221</v>
      </c>
      <c r="E72">
        <v>1</v>
      </c>
    </row>
    <row r="73" spans="1:5" x14ac:dyDescent="0.3">
      <c r="A73" t="s">
        <v>8219</v>
      </c>
      <c r="B73">
        <v>32</v>
      </c>
      <c r="D73" t="s">
        <v>8221</v>
      </c>
      <c r="E73">
        <v>3</v>
      </c>
    </row>
    <row r="74" spans="1:5" x14ac:dyDescent="0.3">
      <c r="A74" t="s">
        <v>8219</v>
      </c>
      <c r="B74">
        <v>41</v>
      </c>
      <c r="D74" t="s">
        <v>8221</v>
      </c>
      <c r="E74">
        <v>3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3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19</v>
      </c>
    </row>
    <row r="79" spans="1:5" x14ac:dyDescent="0.3">
      <c r="A79" t="s">
        <v>8219</v>
      </c>
      <c r="B79">
        <v>26</v>
      </c>
      <c r="D79" t="s">
        <v>8221</v>
      </c>
      <c r="E79">
        <v>8</v>
      </c>
    </row>
    <row r="80" spans="1:5" x14ac:dyDescent="0.3">
      <c r="A80" t="s">
        <v>8219</v>
      </c>
      <c r="B80">
        <v>35</v>
      </c>
      <c r="D80" t="s">
        <v>8221</v>
      </c>
      <c r="E80">
        <v>6</v>
      </c>
    </row>
    <row r="81" spans="1:5" x14ac:dyDescent="0.3">
      <c r="A81" t="s">
        <v>8219</v>
      </c>
      <c r="B81">
        <v>41</v>
      </c>
      <c r="D81" t="s">
        <v>8221</v>
      </c>
      <c r="E81">
        <v>0</v>
      </c>
    </row>
    <row r="82" spans="1:5" x14ac:dyDescent="0.3">
      <c r="A82" t="s">
        <v>8219</v>
      </c>
      <c r="B82">
        <v>47</v>
      </c>
      <c r="D82" t="s">
        <v>8221</v>
      </c>
      <c r="E82">
        <v>18</v>
      </c>
    </row>
    <row r="83" spans="1:5" x14ac:dyDescent="0.3">
      <c r="A83" t="s">
        <v>8219</v>
      </c>
      <c r="B83">
        <v>28</v>
      </c>
      <c r="D83" t="s">
        <v>8221</v>
      </c>
      <c r="E83">
        <v>7</v>
      </c>
    </row>
    <row r="84" spans="1:5" x14ac:dyDescent="0.3">
      <c r="A84" t="s">
        <v>8219</v>
      </c>
      <c r="B84">
        <v>100</v>
      </c>
      <c r="D84" t="s">
        <v>8221</v>
      </c>
      <c r="E84">
        <v>0</v>
      </c>
    </row>
    <row r="85" spans="1:5" x14ac:dyDescent="0.3">
      <c r="A85" t="s">
        <v>8219</v>
      </c>
      <c r="B85">
        <v>13</v>
      </c>
      <c r="D85" t="s">
        <v>8221</v>
      </c>
      <c r="E85">
        <v>8</v>
      </c>
    </row>
    <row r="86" spans="1:5" x14ac:dyDescent="0.3">
      <c r="A86" t="s">
        <v>8219</v>
      </c>
      <c r="B86">
        <v>7</v>
      </c>
      <c r="D86" t="s">
        <v>8221</v>
      </c>
      <c r="E86">
        <v>1293</v>
      </c>
    </row>
    <row r="87" spans="1:5" x14ac:dyDescent="0.3">
      <c r="A87" t="s">
        <v>8219</v>
      </c>
      <c r="B87">
        <v>21</v>
      </c>
      <c r="D87" t="s">
        <v>8221</v>
      </c>
      <c r="E87">
        <v>17</v>
      </c>
    </row>
    <row r="88" spans="1:5" x14ac:dyDescent="0.3">
      <c r="A88" t="s">
        <v>8219</v>
      </c>
      <c r="B88">
        <v>17</v>
      </c>
      <c r="D88" t="s">
        <v>8221</v>
      </c>
      <c r="E88">
        <v>0</v>
      </c>
    </row>
    <row r="89" spans="1:5" x14ac:dyDescent="0.3">
      <c r="A89" t="s">
        <v>8219</v>
      </c>
      <c r="B89">
        <v>25</v>
      </c>
      <c r="D89" t="s">
        <v>8221</v>
      </c>
      <c r="E89">
        <v>13</v>
      </c>
    </row>
    <row r="90" spans="1:5" x14ac:dyDescent="0.3">
      <c r="A90" t="s">
        <v>8219</v>
      </c>
      <c r="B90">
        <v>60</v>
      </c>
      <c r="D90" t="s">
        <v>8221</v>
      </c>
      <c r="E90">
        <v>0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33</v>
      </c>
    </row>
    <row r="93" spans="1:5" x14ac:dyDescent="0.3">
      <c r="A93" t="s">
        <v>8219</v>
      </c>
      <c r="B93">
        <v>46</v>
      </c>
      <c r="D93" t="s">
        <v>8221</v>
      </c>
      <c r="E93">
        <v>12</v>
      </c>
    </row>
    <row r="94" spans="1:5" x14ac:dyDescent="0.3">
      <c r="A94" t="s">
        <v>8219</v>
      </c>
      <c r="B94">
        <v>43</v>
      </c>
      <c r="D94" t="s">
        <v>8221</v>
      </c>
      <c r="E94">
        <v>1</v>
      </c>
    </row>
    <row r="95" spans="1:5" x14ac:dyDescent="0.3">
      <c r="A95" t="s">
        <v>8219</v>
      </c>
      <c r="B95">
        <v>15</v>
      </c>
      <c r="D95" t="s">
        <v>8221</v>
      </c>
      <c r="E95">
        <v>1</v>
      </c>
    </row>
    <row r="96" spans="1:5" x14ac:dyDescent="0.3">
      <c r="A96" t="s">
        <v>8219</v>
      </c>
      <c r="B96">
        <v>12</v>
      </c>
      <c r="D96" t="s">
        <v>8221</v>
      </c>
      <c r="E96">
        <v>1</v>
      </c>
    </row>
    <row r="97" spans="1:5" x14ac:dyDescent="0.3">
      <c r="A97" t="s">
        <v>8219</v>
      </c>
      <c r="B97">
        <v>21</v>
      </c>
      <c r="D97" t="s">
        <v>8221</v>
      </c>
      <c r="E97">
        <v>1</v>
      </c>
    </row>
    <row r="98" spans="1:5" x14ac:dyDescent="0.3">
      <c r="A98" t="s">
        <v>8219</v>
      </c>
      <c r="B98">
        <v>34</v>
      </c>
      <c r="D98" t="s">
        <v>8221</v>
      </c>
      <c r="E98">
        <v>84</v>
      </c>
    </row>
    <row r="99" spans="1:5" x14ac:dyDescent="0.3">
      <c r="A99" t="s">
        <v>8219</v>
      </c>
      <c r="B99">
        <v>8</v>
      </c>
      <c r="D99" t="s">
        <v>8221</v>
      </c>
      <c r="E99">
        <v>38</v>
      </c>
    </row>
    <row r="100" spans="1:5" x14ac:dyDescent="0.3">
      <c r="A100" t="s">
        <v>8219</v>
      </c>
      <c r="B100">
        <v>60</v>
      </c>
      <c r="D100" t="s">
        <v>8221</v>
      </c>
      <c r="E100">
        <v>1</v>
      </c>
    </row>
    <row r="101" spans="1:5" x14ac:dyDescent="0.3">
      <c r="A101" t="s">
        <v>8219</v>
      </c>
      <c r="B101">
        <v>39</v>
      </c>
      <c r="D101" t="s">
        <v>8221</v>
      </c>
      <c r="E101">
        <v>76</v>
      </c>
    </row>
    <row r="102" spans="1:5" x14ac:dyDescent="0.3">
      <c r="A102" t="s">
        <v>8219</v>
      </c>
      <c r="B102">
        <v>26</v>
      </c>
      <c r="D102" t="s">
        <v>8221</v>
      </c>
      <c r="E102">
        <v>3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2</v>
      </c>
    </row>
    <row r="105" spans="1:5" x14ac:dyDescent="0.3">
      <c r="A105" t="s">
        <v>8219</v>
      </c>
      <c r="B105">
        <v>49</v>
      </c>
      <c r="D105" t="s">
        <v>8221</v>
      </c>
      <c r="E105">
        <v>0</v>
      </c>
    </row>
    <row r="106" spans="1:5" x14ac:dyDescent="0.3">
      <c r="A106" t="s">
        <v>8219</v>
      </c>
      <c r="B106">
        <v>10</v>
      </c>
      <c r="D106" t="s">
        <v>8221</v>
      </c>
      <c r="E106">
        <v>0</v>
      </c>
    </row>
    <row r="107" spans="1:5" x14ac:dyDescent="0.3">
      <c r="A107" t="s">
        <v>8219</v>
      </c>
      <c r="B107">
        <v>60</v>
      </c>
      <c r="D107" t="s">
        <v>8221</v>
      </c>
      <c r="E107">
        <v>0</v>
      </c>
    </row>
    <row r="108" spans="1:5" x14ac:dyDescent="0.3">
      <c r="A108" t="s">
        <v>8219</v>
      </c>
      <c r="B108">
        <v>27</v>
      </c>
      <c r="D108" t="s">
        <v>8221</v>
      </c>
      <c r="E108">
        <v>2</v>
      </c>
    </row>
    <row r="109" spans="1:5" x14ac:dyDescent="0.3">
      <c r="A109" t="s">
        <v>8219</v>
      </c>
      <c r="B109">
        <v>69</v>
      </c>
      <c r="D109" t="s">
        <v>8221</v>
      </c>
      <c r="E109">
        <v>0</v>
      </c>
    </row>
    <row r="110" spans="1:5" x14ac:dyDescent="0.3">
      <c r="A110" t="s">
        <v>8219</v>
      </c>
      <c r="B110">
        <v>47</v>
      </c>
      <c r="D110" t="s">
        <v>8221</v>
      </c>
      <c r="E110">
        <v>0</v>
      </c>
    </row>
    <row r="111" spans="1:5" x14ac:dyDescent="0.3">
      <c r="A111" t="s">
        <v>8219</v>
      </c>
      <c r="B111">
        <v>47</v>
      </c>
      <c r="D111" t="s">
        <v>8221</v>
      </c>
      <c r="E111">
        <v>0</v>
      </c>
    </row>
    <row r="112" spans="1:5" x14ac:dyDescent="0.3">
      <c r="A112" t="s">
        <v>8219</v>
      </c>
      <c r="B112">
        <v>26</v>
      </c>
      <c r="D112" t="s">
        <v>8221</v>
      </c>
      <c r="E112">
        <v>2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7</v>
      </c>
    </row>
    <row r="115" spans="1:5" x14ac:dyDescent="0.3">
      <c r="A115" t="s">
        <v>8219</v>
      </c>
      <c r="B115">
        <v>78</v>
      </c>
      <c r="D115" t="s">
        <v>8221</v>
      </c>
      <c r="E115">
        <v>0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0</v>
      </c>
    </row>
    <row r="118" spans="1:5" x14ac:dyDescent="0.3">
      <c r="A118" t="s">
        <v>8219</v>
      </c>
      <c r="B118">
        <v>57</v>
      </c>
      <c r="D118" t="s">
        <v>8221</v>
      </c>
      <c r="E118">
        <v>0</v>
      </c>
    </row>
    <row r="119" spans="1:5" x14ac:dyDescent="0.3">
      <c r="A119" t="s">
        <v>8219</v>
      </c>
      <c r="B119">
        <v>27</v>
      </c>
      <c r="D119" t="s">
        <v>8221</v>
      </c>
      <c r="E119">
        <v>1</v>
      </c>
    </row>
    <row r="120" spans="1:5" x14ac:dyDescent="0.3">
      <c r="A120" t="s">
        <v>8219</v>
      </c>
      <c r="B120">
        <v>39</v>
      </c>
      <c r="D120" t="s">
        <v>8221</v>
      </c>
      <c r="E120">
        <v>0</v>
      </c>
    </row>
    <row r="121" spans="1:5" x14ac:dyDescent="0.3">
      <c r="A121" t="s">
        <v>8219</v>
      </c>
      <c r="B121">
        <v>37</v>
      </c>
      <c r="D121" t="s">
        <v>8221</v>
      </c>
      <c r="E121">
        <v>5</v>
      </c>
    </row>
    <row r="122" spans="1:5" x14ac:dyDescent="0.3">
      <c r="A122" t="s">
        <v>8219</v>
      </c>
      <c r="B122">
        <v>137</v>
      </c>
      <c r="D122" t="s">
        <v>8221</v>
      </c>
      <c r="E122">
        <v>3</v>
      </c>
    </row>
    <row r="123" spans="1:5" x14ac:dyDescent="0.3">
      <c r="A123" t="s">
        <v>8219</v>
      </c>
      <c r="B123">
        <v>376</v>
      </c>
      <c r="D123" t="s">
        <v>8221</v>
      </c>
      <c r="E123">
        <v>6</v>
      </c>
    </row>
    <row r="124" spans="1:5" x14ac:dyDescent="0.3">
      <c r="A124" t="s">
        <v>8219</v>
      </c>
      <c r="B124">
        <v>202</v>
      </c>
      <c r="D124" t="s">
        <v>8221</v>
      </c>
      <c r="E124">
        <v>12</v>
      </c>
    </row>
    <row r="125" spans="1:5" x14ac:dyDescent="0.3">
      <c r="A125" t="s">
        <v>8219</v>
      </c>
      <c r="B125">
        <v>328</v>
      </c>
      <c r="D125" t="s">
        <v>8221</v>
      </c>
      <c r="E125">
        <v>13</v>
      </c>
    </row>
    <row r="126" spans="1:5" x14ac:dyDescent="0.3">
      <c r="A126" t="s">
        <v>8219</v>
      </c>
      <c r="B126">
        <v>84</v>
      </c>
      <c r="D126" t="s">
        <v>8221</v>
      </c>
      <c r="E126">
        <v>5</v>
      </c>
    </row>
    <row r="127" spans="1:5" x14ac:dyDescent="0.3">
      <c r="A127" t="s">
        <v>8219</v>
      </c>
      <c r="B127">
        <v>96</v>
      </c>
      <c r="D127" t="s">
        <v>8221</v>
      </c>
      <c r="E127">
        <v>2</v>
      </c>
    </row>
    <row r="128" spans="1:5" x14ac:dyDescent="0.3">
      <c r="A128" t="s">
        <v>8219</v>
      </c>
      <c r="B128">
        <v>223</v>
      </c>
      <c r="D128" t="s">
        <v>8221</v>
      </c>
      <c r="E128">
        <v>8</v>
      </c>
    </row>
    <row r="129" spans="1:5" x14ac:dyDescent="0.3">
      <c r="A129" t="s">
        <v>8219</v>
      </c>
      <c r="B129">
        <v>62</v>
      </c>
      <c r="D129" t="s">
        <v>8221</v>
      </c>
      <c r="E129">
        <v>0</v>
      </c>
    </row>
    <row r="130" spans="1:5" x14ac:dyDescent="0.3">
      <c r="A130" t="s">
        <v>8219</v>
      </c>
      <c r="B130">
        <v>146</v>
      </c>
      <c r="D130" t="s">
        <v>8221</v>
      </c>
      <c r="E130">
        <v>13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5</v>
      </c>
    </row>
    <row r="133" spans="1:5" x14ac:dyDescent="0.3">
      <c r="A133" t="s">
        <v>8219</v>
      </c>
      <c r="B133">
        <v>77</v>
      </c>
      <c r="D133" t="s">
        <v>8221</v>
      </c>
      <c r="E133">
        <v>8</v>
      </c>
    </row>
    <row r="134" spans="1:5" x14ac:dyDescent="0.3">
      <c r="A134" t="s">
        <v>8219</v>
      </c>
      <c r="B134">
        <v>108</v>
      </c>
      <c r="D134" t="s">
        <v>8221</v>
      </c>
      <c r="E134">
        <v>8</v>
      </c>
    </row>
    <row r="135" spans="1:5" x14ac:dyDescent="0.3">
      <c r="A135" t="s">
        <v>8219</v>
      </c>
      <c r="B135">
        <v>7</v>
      </c>
      <c r="D135" t="s">
        <v>8221</v>
      </c>
      <c r="E135">
        <v>0</v>
      </c>
    </row>
    <row r="136" spans="1:5" x14ac:dyDescent="0.3">
      <c r="A136" t="s">
        <v>8219</v>
      </c>
      <c r="B136">
        <v>314</v>
      </c>
      <c r="D136" t="s">
        <v>8221</v>
      </c>
      <c r="E136">
        <v>2</v>
      </c>
    </row>
    <row r="137" spans="1:5" x14ac:dyDescent="0.3">
      <c r="A137" t="s">
        <v>8219</v>
      </c>
      <c r="B137">
        <v>188</v>
      </c>
      <c r="D137" t="s">
        <v>8221</v>
      </c>
      <c r="E137">
        <v>3</v>
      </c>
    </row>
    <row r="138" spans="1:5" x14ac:dyDescent="0.3">
      <c r="A138" t="s">
        <v>8219</v>
      </c>
      <c r="B138">
        <v>275</v>
      </c>
      <c r="D138" t="s">
        <v>8221</v>
      </c>
      <c r="E138">
        <v>0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11</v>
      </c>
    </row>
    <row r="141" spans="1:5" x14ac:dyDescent="0.3">
      <c r="A141" t="s">
        <v>8219</v>
      </c>
      <c r="B141">
        <v>942</v>
      </c>
      <c r="D141" t="s">
        <v>8221</v>
      </c>
      <c r="E141">
        <v>0</v>
      </c>
    </row>
    <row r="142" spans="1:5" x14ac:dyDescent="0.3">
      <c r="A142" t="s">
        <v>8219</v>
      </c>
      <c r="B142">
        <v>88</v>
      </c>
      <c r="D142" t="s">
        <v>8221</v>
      </c>
      <c r="E142">
        <v>1</v>
      </c>
    </row>
    <row r="143" spans="1:5" x14ac:dyDescent="0.3">
      <c r="A143" t="s">
        <v>8219</v>
      </c>
      <c r="B143">
        <v>220</v>
      </c>
      <c r="D143" t="s">
        <v>8221</v>
      </c>
      <c r="E143">
        <v>0</v>
      </c>
    </row>
    <row r="144" spans="1:5" x14ac:dyDescent="0.3">
      <c r="A144" t="s">
        <v>8219</v>
      </c>
      <c r="B144">
        <v>145</v>
      </c>
      <c r="D144" t="s">
        <v>8221</v>
      </c>
      <c r="E144">
        <v>17</v>
      </c>
    </row>
    <row r="145" spans="1:5" x14ac:dyDescent="0.3">
      <c r="A145" t="s">
        <v>8219</v>
      </c>
      <c r="B145">
        <v>963</v>
      </c>
      <c r="D145" t="s">
        <v>8221</v>
      </c>
      <c r="E145">
        <v>2</v>
      </c>
    </row>
    <row r="146" spans="1:5" x14ac:dyDescent="0.3">
      <c r="A146" t="s">
        <v>8219</v>
      </c>
      <c r="B146">
        <v>91</v>
      </c>
      <c r="D146" t="s">
        <v>8221</v>
      </c>
      <c r="E146">
        <v>1</v>
      </c>
    </row>
    <row r="147" spans="1:5" x14ac:dyDescent="0.3">
      <c r="A147" t="s">
        <v>8219</v>
      </c>
      <c r="B147">
        <v>58</v>
      </c>
      <c r="D147" t="s">
        <v>8221</v>
      </c>
      <c r="E147">
        <v>2</v>
      </c>
    </row>
    <row r="148" spans="1:5" x14ac:dyDescent="0.3">
      <c r="A148" t="s">
        <v>8219</v>
      </c>
      <c r="B148">
        <v>36</v>
      </c>
      <c r="D148" t="s">
        <v>8221</v>
      </c>
      <c r="E148">
        <v>16</v>
      </c>
    </row>
    <row r="149" spans="1:5" x14ac:dyDescent="0.3">
      <c r="A149" t="s">
        <v>8219</v>
      </c>
      <c r="B149">
        <v>165</v>
      </c>
      <c r="D149" t="s">
        <v>8221</v>
      </c>
      <c r="E149">
        <v>1</v>
      </c>
    </row>
    <row r="150" spans="1:5" x14ac:dyDescent="0.3">
      <c r="A150" t="s">
        <v>8219</v>
      </c>
      <c r="B150">
        <v>111</v>
      </c>
      <c r="D150" t="s">
        <v>8221</v>
      </c>
      <c r="E150">
        <v>4</v>
      </c>
    </row>
    <row r="151" spans="1:5" x14ac:dyDescent="0.3">
      <c r="A151" t="s">
        <v>8219</v>
      </c>
      <c r="B151">
        <v>1596</v>
      </c>
      <c r="D151" t="s">
        <v>8221</v>
      </c>
      <c r="E151">
        <v>5</v>
      </c>
    </row>
    <row r="152" spans="1:5" x14ac:dyDescent="0.3">
      <c r="A152" t="s">
        <v>8219</v>
      </c>
      <c r="B152">
        <v>61</v>
      </c>
      <c r="D152" t="s">
        <v>8221</v>
      </c>
      <c r="E152">
        <v>7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12</v>
      </c>
    </row>
    <row r="155" spans="1:5" x14ac:dyDescent="0.3">
      <c r="A155" t="s">
        <v>8219</v>
      </c>
      <c r="B155">
        <v>118</v>
      </c>
      <c r="D155" t="s">
        <v>8221</v>
      </c>
      <c r="E155">
        <v>2</v>
      </c>
    </row>
    <row r="156" spans="1:5" x14ac:dyDescent="0.3">
      <c r="A156" t="s">
        <v>8219</v>
      </c>
      <c r="B156">
        <v>113</v>
      </c>
      <c r="D156" t="s">
        <v>8221</v>
      </c>
      <c r="E156">
        <v>5</v>
      </c>
    </row>
    <row r="157" spans="1:5" x14ac:dyDescent="0.3">
      <c r="A157" t="s">
        <v>8219</v>
      </c>
      <c r="B157">
        <v>332</v>
      </c>
      <c r="D157" t="s">
        <v>8221</v>
      </c>
      <c r="E157">
        <v>2</v>
      </c>
    </row>
    <row r="158" spans="1:5" x14ac:dyDescent="0.3">
      <c r="A158" t="s">
        <v>8219</v>
      </c>
      <c r="B158">
        <v>62</v>
      </c>
      <c r="D158" t="s">
        <v>8221</v>
      </c>
      <c r="E158">
        <v>3</v>
      </c>
    </row>
    <row r="159" spans="1:5" x14ac:dyDescent="0.3">
      <c r="A159" t="s">
        <v>8219</v>
      </c>
      <c r="B159">
        <v>951</v>
      </c>
      <c r="D159" t="s">
        <v>8221</v>
      </c>
      <c r="E159">
        <v>0</v>
      </c>
    </row>
    <row r="160" spans="1:5" x14ac:dyDescent="0.3">
      <c r="A160" t="s">
        <v>8219</v>
      </c>
      <c r="B160">
        <v>415</v>
      </c>
      <c r="D160" t="s">
        <v>8221</v>
      </c>
      <c r="E160">
        <v>49</v>
      </c>
    </row>
    <row r="161" spans="1:5" x14ac:dyDescent="0.3">
      <c r="A161" t="s">
        <v>8219</v>
      </c>
      <c r="B161">
        <v>305</v>
      </c>
      <c r="D161" t="s">
        <v>8221</v>
      </c>
      <c r="E161">
        <v>1</v>
      </c>
    </row>
    <row r="162" spans="1:5" x14ac:dyDescent="0.3">
      <c r="A162" t="s">
        <v>8219</v>
      </c>
      <c r="B162">
        <v>2139</v>
      </c>
      <c r="D162" t="s">
        <v>8221</v>
      </c>
      <c r="E162">
        <v>2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0</v>
      </c>
    </row>
    <row r="165" spans="1:5" x14ac:dyDescent="0.3">
      <c r="A165" t="s">
        <v>8219</v>
      </c>
      <c r="B165">
        <v>202</v>
      </c>
      <c r="D165" t="s">
        <v>8221</v>
      </c>
      <c r="E165">
        <v>11</v>
      </c>
    </row>
    <row r="166" spans="1:5" x14ac:dyDescent="0.3">
      <c r="A166" t="s">
        <v>8219</v>
      </c>
      <c r="B166">
        <v>760</v>
      </c>
      <c r="D166" t="s">
        <v>8221</v>
      </c>
      <c r="E166">
        <v>1</v>
      </c>
    </row>
    <row r="167" spans="1:5" x14ac:dyDescent="0.3">
      <c r="A167" t="s">
        <v>8219</v>
      </c>
      <c r="B167">
        <v>563</v>
      </c>
      <c r="D167" t="s">
        <v>8221</v>
      </c>
      <c r="E167">
        <v>8</v>
      </c>
    </row>
    <row r="168" spans="1:5" x14ac:dyDescent="0.3">
      <c r="A168" t="s">
        <v>8219</v>
      </c>
      <c r="B168">
        <v>135</v>
      </c>
      <c r="D168" t="s">
        <v>8221</v>
      </c>
      <c r="E168">
        <v>5</v>
      </c>
    </row>
    <row r="169" spans="1:5" x14ac:dyDescent="0.3">
      <c r="A169" t="s">
        <v>8219</v>
      </c>
      <c r="B169">
        <v>290</v>
      </c>
      <c r="D169" t="s">
        <v>8221</v>
      </c>
      <c r="E169">
        <v>39</v>
      </c>
    </row>
    <row r="170" spans="1:5" x14ac:dyDescent="0.3">
      <c r="A170" t="s">
        <v>8219</v>
      </c>
      <c r="B170">
        <v>447</v>
      </c>
      <c r="D170" t="s">
        <v>8221</v>
      </c>
      <c r="E170">
        <v>0</v>
      </c>
    </row>
    <row r="171" spans="1:5" x14ac:dyDescent="0.3">
      <c r="A171" t="s">
        <v>8219</v>
      </c>
      <c r="B171">
        <v>232</v>
      </c>
      <c r="D171" t="s">
        <v>8221</v>
      </c>
      <c r="E171">
        <v>0</v>
      </c>
    </row>
    <row r="172" spans="1:5" x14ac:dyDescent="0.3">
      <c r="A172" t="s">
        <v>8219</v>
      </c>
      <c r="B172">
        <v>168</v>
      </c>
      <c r="D172" t="s">
        <v>8221</v>
      </c>
      <c r="E172">
        <v>2</v>
      </c>
    </row>
    <row r="173" spans="1:5" x14ac:dyDescent="0.3">
      <c r="A173" t="s">
        <v>8219</v>
      </c>
      <c r="B173">
        <v>128</v>
      </c>
      <c r="D173" t="s">
        <v>8221</v>
      </c>
      <c r="E173">
        <v>170</v>
      </c>
    </row>
    <row r="174" spans="1:5" x14ac:dyDescent="0.3">
      <c r="A174" t="s">
        <v>8219</v>
      </c>
      <c r="B174">
        <v>493</v>
      </c>
      <c r="D174" t="s">
        <v>8221</v>
      </c>
      <c r="E174">
        <v>5</v>
      </c>
    </row>
    <row r="175" spans="1:5" x14ac:dyDescent="0.3">
      <c r="A175" t="s">
        <v>8219</v>
      </c>
      <c r="B175">
        <v>131</v>
      </c>
      <c r="D175" t="s">
        <v>8221</v>
      </c>
      <c r="E175">
        <v>14</v>
      </c>
    </row>
    <row r="176" spans="1:5" x14ac:dyDescent="0.3">
      <c r="A176" t="s">
        <v>8219</v>
      </c>
      <c r="B176">
        <v>50</v>
      </c>
      <c r="D176" t="s">
        <v>8221</v>
      </c>
      <c r="E176">
        <v>1</v>
      </c>
    </row>
    <row r="177" spans="1:5" x14ac:dyDescent="0.3">
      <c r="A177" t="s">
        <v>8219</v>
      </c>
      <c r="B177">
        <v>665</v>
      </c>
      <c r="D177" t="s">
        <v>8221</v>
      </c>
      <c r="E177">
        <v>0</v>
      </c>
    </row>
    <row r="178" spans="1:5" x14ac:dyDescent="0.3">
      <c r="A178" t="s">
        <v>8219</v>
      </c>
      <c r="B178">
        <v>129</v>
      </c>
      <c r="D178" t="s">
        <v>8221</v>
      </c>
      <c r="E178">
        <v>124</v>
      </c>
    </row>
    <row r="179" spans="1:5" x14ac:dyDescent="0.3">
      <c r="A179" t="s">
        <v>8219</v>
      </c>
      <c r="B179">
        <v>142</v>
      </c>
      <c r="D179" t="s">
        <v>8221</v>
      </c>
      <c r="E179">
        <v>0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55</v>
      </c>
    </row>
    <row r="182" spans="1:5" x14ac:dyDescent="0.3">
      <c r="A182" t="s">
        <v>8219</v>
      </c>
      <c r="B182">
        <v>298</v>
      </c>
      <c r="D182" t="s">
        <v>8221</v>
      </c>
      <c r="E182">
        <v>140</v>
      </c>
    </row>
    <row r="183" spans="1:5" x14ac:dyDescent="0.3">
      <c r="A183" t="s">
        <v>8219</v>
      </c>
      <c r="B183">
        <v>251</v>
      </c>
      <c r="D183" t="s">
        <v>8221</v>
      </c>
      <c r="E183">
        <v>21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147</v>
      </c>
    </row>
    <row r="186" spans="1:5" x14ac:dyDescent="0.3">
      <c r="A186" t="s">
        <v>8219</v>
      </c>
      <c r="B186">
        <v>74</v>
      </c>
      <c r="D186" t="s">
        <v>8221</v>
      </c>
      <c r="E186">
        <v>11</v>
      </c>
    </row>
    <row r="187" spans="1:5" x14ac:dyDescent="0.3">
      <c r="A187" t="s">
        <v>8219</v>
      </c>
      <c r="B187">
        <v>189</v>
      </c>
      <c r="D187" t="s">
        <v>8221</v>
      </c>
      <c r="E187">
        <v>125</v>
      </c>
    </row>
    <row r="188" spans="1:5" x14ac:dyDescent="0.3">
      <c r="A188" t="s">
        <v>8219</v>
      </c>
      <c r="B188">
        <v>80</v>
      </c>
      <c r="D188" t="s">
        <v>8221</v>
      </c>
      <c r="E188">
        <v>1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0</v>
      </c>
    </row>
    <row r="191" spans="1:5" x14ac:dyDescent="0.3">
      <c r="A191" t="s">
        <v>8219</v>
      </c>
      <c r="B191">
        <v>238</v>
      </c>
      <c r="D191" t="s">
        <v>8221</v>
      </c>
      <c r="E191">
        <v>3</v>
      </c>
    </row>
    <row r="192" spans="1:5" x14ac:dyDescent="0.3">
      <c r="A192" t="s">
        <v>8219</v>
      </c>
      <c r="B192">
        <v>36</v>
      </c>
      <c r="D192" t="s">
        <v>8221</v>
      </c>
      <c r="E192">
        <v>0</v>
      </c>
    </row>
    <row r="193" spans="1:5" x14ac:dyDescent="0.3">
      <c r="A193" t="s">
        <v>8219</v>
      </c>
      <c r="B193">
        <v>150</v>
      </c>
      <c r="D193" t="s">
        <v>8221</v>
      </c>
      <c r="E193">
        <v>0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0</v>
      </c>
    </row>
    <row r="196" spans="1:5" x14ac:dyDescent="0.3">
      <c r="A196" t="s">
        <v>8219</v>
      </c>
      <c r="B196">
        <v>120</v>
      </c>
      <c r="D196" t="s">
        <v>8221</v>
      </c>
      <c r="E196">
        <v>3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3</v>
      </c>
    </row>
    <row r="200" spans="1:5" x14ac:dyDescent="0.3">
      <c r="A200" t="s">
        <v>8219</v>
      </c>
      <c r="B200">
        <v>284</v>
      </c>
      <c r="D200" t="s">
        <v>8221</v>
      </c>
      <c r="E200">
        <v>22</v>
      </c>
    </row>
    <row r="201" spans="1:5" x14ac:dyDescent="0.3">
      <c r="A201" t="s">
        <v>8219</v>
      </c>
      <c r="B201">
        <v>51</v>
      </c>
      <c r="D201" t="s">
        <v>8221</v>
      </c>
      <c r="E201">
        <v>26</v>
      </c>
    </row>
    <row r="202" spans="1:5" x14ac:dyDescent="0.3">
      <c r="A202" t="s">
        <v>8219</v>
      </c>
      <c r="B202">
        <v>158</v>
      </c>
      <c r="D202" t="s">
        <v>8221</v>
      </c>
      <c r="E202">
        <v>4</v>
      </c>
    </row>
    <row r="203" spans="1:5" x14ac:dyDescent="0.3">
      <c r="A203" t="s">
        <v>8219</v>
      </c>
      <c r="B203">
        <v>337</v>
      </c>
      <c r="D203" t="s">
        <v>8221</v>
      </c>
      <c r="E203">
        <v>0</v>
      </c>
    </row>
    <row r="204" spans="1:5" x14ac:dyDescent="0.3">
      <c r="A204" t="s">
        <v>8219</v>
      </c>
      <c r="B204">
        <v>186</v>
      </c>
      <c r="D204" t="s">
        <v>8221</v>
      </c>
      <c r="E204">
        <v>4</v>
      </c>
    </row>
    <row r="205" spans="1:5" x14ac:dyDescent="0.3">
      <c r="A205" t="s">
        <v>8219</v>
      </c>
      <c r="B205">
        <v>58</v>
      </c>
      <c r="D205" t="s">
        <v>8221</v>
      </c>
      <c r="E205">
        <v>9</v>
      </c>
    </row>
    <row r="206" spans="1:5" x14ac:dyDescent="0.3">
      <c r="A206" t="s">
        <v>8219</v>
      </c>
      <c r="B206">
        <v>82</v>
      </c>
      <c r="D206" t="s">
        <v>8221</v>
      </c>
      <c r="E206">
        <v>5</v>
      </c>
    </row>
    <row r="207" spans="1:5" x14ac:dyDescent="0.3">
      <c r="A207" t="s">
        <v>8219</v>
      </c>
      <c r="B207">
        <v>736</v>
      </c>
      <c r="D207" t="s">
        <v>8221</v>
      </c>
      <c r="E207">
        <v>14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10</v>
      </c>
    </row>
    <row r="210" spans="1:5" x14ac:dyDescent="0.3">
      <c r="A210" t="s">
        <v>8219</v>
      </c>
      <c r="B210">
        <v>498</v>
      </c>
      <c r="D210" t="s">
        <v>8221</v>
      </c>
      <c r="E210">
        <v>3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0</v>
      </c>
    </row>
    <row r="213" spans="1:5" x14ac:dyDescent="0.3">
      <c r="A213" t="s">
        <v>8219</v>
      </c>
      <c r="B213">
        <v>438</v>
      </c>
      <c r="D213" t="s">
        <v>8221</v>
      </c>
      <c r="E213">
        <v>5</v>
      </c>
    </row>
    <row r="214" spans="1:5" x14ac:dyDescent="0.3">
      <c r="A214" t="s">
        <v>8219</v>
      </c>
      <c r="B214">
        <v>555</v>
      </c>
      <c r="D214" t="s">
        <v>8221</v>
      </c>
      <c r="E214">
        <v>2</v>
      </c>
    </row>
    <row r="215" spans="1:5" x14ac:dyDescent="0.3">
      <c r="A215" t="s">
        <v>8219</v>
      </c>
      <c r="B215">
        <v>266</v>
      </c>
      <c r="D215" t="s">
        <v>8221</v>
      </c>
      <c r="E215">
        <v>68</v>
      </c>
    </row>
    <row r="216" spans="1:5" x14ac:dyDescent="0.3">
      <c r="A216" t="s">
        <v>8219</v>
      </c>
      <c r="B216">
        <v>69</v>
      </c>
      <c r="D216" t="s">
        <v>8221</v>
      </c>
      <c r="E216">
        <v>3</v>
      </c>
    </row>
    <row r="217" spans="1:5" x14ac:dyDescent="0.3">
      <c r="A217" t="s">
        <v>8219</v>
      </c>
      <c r="B217">
        <v>80</v>
      </c>
      <c r="D217" t="s">
        <v>8221</v>
      </c>
      <c r="E217">
        <v>34</v>
      </c>
    </row>
    <row r="218" spans="1:5" x14ac:dyDescent="0.3">
      <c r="A218" t="s">
        <v>8219</v>
      </c>
      <c r="B218">
        <v>493</v>
      </c>
      <c r="D218" t="s">
        <v>8221</v>
      </c>
      <c r="E218">
        <v>0</v>
      </c>
    </row>
    <row r="219" spans="1:5" x14ac:dyDescent="0.3">
      <c r="A219" t="s">
        <v>8219</v>
      </c>
      <c r="B219">
        <v>31</v>
      </c>
      <c r="D219" t="s">
        <v>8221</v>
      </c>
      <c r="E219">
        <v>3</v>
      </c>
    </row>
    <row r="220" spans="1:5" x14ac:dyDescent="0.3">
      <c r="A220" t="s">
        <v>8219</v>
      </c>
      <c r="B220">
        <v>236</v>
      </c>
      <c r="D220" t="s">
        <v>8221</v>
      </c>
      <c r="E220">
        <v>0</v>
      </c>
    </row>
    <row r="221" spans="1:5" x14ac:dyDescent="0.3">
      <c r="A221" t="s">
        <v>8219</v>
      </c>
      <c r="B221">
        <v>89</v>
      </c>
      <c r="D221" t="s">
        <v>8221</v>
      </c>
      <c r="E221">
        <v>70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1</v>
      </c>
    </row>
    <row r="224" spans="1:5" x14ac:dyDescent="0.3">
      <c r="A224" t="s">
        <v>8219</v>
      </c>
      <c r="B224">
        <v>325</v>
      </c>
      <c r="D224" t="s">
        <v>8221</v>
      </c>
      <c r="E224">
        <v>1</v>
      </c>
    </row>
    <row r="225" spans="1:5" x14ac:dyDescent="0.3">
      <c r="A225" t="s">
        <v>8219</v>
      </c>
      <c r="B225">
        <v>524</v>
      </c>
      <c r="D225" t="s">
        <v>8221</v>
      </c>
      <c r="E225">
        <v>2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34</v>
      </c>
    </row>
    <row r="228" spans="1:5" x14ac:dyDescent="0.3">
      <c r="A228" t="s">
        <v>8219</v>
      </c>
      <c r="B228">
        <v>188</v>
      </c>
      <c r="D228" t="s">
        <v>8221</v>
      </c>
      <c r="E228">
        <v>2</v>
      </c>
    </row>
    <row r="229" spans="1:5" x14ac:dyDescent="0.3">
      <c r="A229" t="s">
        <v>8219</v>
      </c>
      <c r="B229">
        <v>379</v>
      </c>
      <c r="D229" t="s">
        <v>8221</v>
      </c>
      <c r="E229">
        <v>0</v>
      </c>
    </row>
    <row r="230" spans="1:5" x14ac:dyDescent="0.3">
      <c r="A230" t="s">
        <v>8219</v>
      </c>
      <c r="B230">
        <v>119</v>
      </c>
      <c r="D230" t="s">
        <v>8221</v>
      </c>
      <c r="E230">
        <v>1</v>
      </c>
    </row>
    <row r="231" spans="1:5" x14ac:dyDescent="0.3">
      <c r="A231" t="s">
        <v>8219</v>
      </c>
      <c r="B231">
        <v>167</v>
      </c>
      <c r="D231" t="s">
        <v>8221</v>
      </c>
      <c r="E231">
        <v>8</v>
      </c>
    </row>
    <row r="232" spans="1:5" x14ac:dyDescent="0.3">
      <c r="A232" t="s">
        <v>8219</v>
      </c>
      <c r="B232">
        <v>221</v>
      </c>
      <c r="D232" t="s">
        <v>8221</v>
      </c>
      <c r="E232">
        <v>4</v>
      </c>
    </row>
    <row r="233" spans="1:5" x14ac:dyDescent="0.3">
      <c r="A233" t="s">
        <v>8219</v>
      </c>
      <c r="B233">
        <v>964</v>
      </c>
      <c r="D233" t="s">
        <v>8221</v>
      </c>
      <c r="E233">
        <v>28</v>
      </c>
    </row>
    <row r="234" spans="1:5" x14ac:dyDescent="0.3">
      <c r="A234" t="s">
        <v>8219</v>
      </c>
      <c r="B234">
        <v>286</v>
      </c>
      <c r="D234" t="s">
        <v>8221</v>
      </c>
      <c r="E234">
        <v>0</v>
      </c>
    </row>
    <row r="235" spans="1:5" x14ac:dyDescent="0.3">
      <c r="A235" t="s">
        <v>8219</v>
      </c>
      <c r="B235">
        <v>613</v>
      </c>
      <c r="D235" t="s">
        <v>8221</v>
      </c>
      <c r="E235">
        <v>6</v>
      </c>
    </row>
    <row r="236" spans="1:5" x14ac:dyDescent="0.3">
      <c r="A236" t="s">
        <v>8219</v>
      </c>
      <c r="B236">
        <v>29</v>
      </c>
      <c r="D236" t="s">
        <v>8221</v>
      </c>
      <c r="E236">
        <v>22</v>
      </c>
    </row>
    <row r="237" spans="1:5" x14ac:dyDescent="0.3">
      <c r="A237" t="s">
        <v>8219</v>
      </c>
      <c r="B237">
        <v>165</v>
      </c>
      <c r="D237" t="s">
        <v>8221</v>
      </c>
      <c r="E237">
        <v>0</v>
      </c>
    </row>
    <row r="238" spans="1:5" x14ac:dyDescent="0.3">
      <c r="A238" t="s">
        <v>8219</v>
      </c>
      <c r="B238">
        <v>97</v>
      </c>
      <c r="D238" t="s">
        <v>8221</v>
      </c>
      <c r="E238">
        <v>1</v>
      </c>
    </row>
    <row r="239" spans="1:5" x14ac:dyDescent="0.3">
      <c r="A239" t="s">
        <v>8219</v>
      </c>
      <c r="B239">
        <v>303</v>
      </c>
      <c r="D239" t="s">
        <v>8221</v>
      </c>
      <c r="E239">
        <v>20</v>
      </c>
    </row>
    <row r="240" spans="1:5" x14ac:dyDescent="0.3">
      <c r="A240" t="s">
        <v>8219</v>
      </c>
      <c r="B240">
        <v>267</v>
      </c>
      <c r="D240" t="s">
        <v>8221</v>
      </c>
      <c r="E240">
        <v>0</v>
      </c>
    </row>
    <row r="241" spans="1:5" x14ac:dyDescent="0.3">
      <c r="A241" t="s">
        <v>8219</v>
      </c>
      <c r="B241">
        <v>302</v>
      </c>
      <c r="D241" t="s">
        <v>8221</v>
      </c>
      <c r="E241">
        <v>1</v>
      </c>
    </row>
    <row r="242" spans="1:5" x14ac:dyDescent="0.3">
      <c r="A242" t="s">
        <v>8219</v>
      </c>
      <c r="B242">
        <v>87</v>
      </c>
      <c r="D242" t="s">
        <v>8221</v>
      </c>
      <c r="E242">
        <v>3</v>
      </c>
    </row>
    <row r="243" spans="1:5" x14ac:dyDescent="0.3">
      <c r="A243" t="s">
        <v>8219</v>
      </c>
      <c r="B243">
        <v>354</v>
      </c>
      <c r="D243" t="s">
        <v>8221</v>
      </c>
      <c r="E243">
        <v>2</v>
      </c>
    </row>
    <row r="244" spans="1:5" x14ac:dyDescent="0.3">
      <c r="A244" t="s">
        <v>8219</v>
      </c>
      <c r="B244">
        <v>86</v>
      </c>
      <c r="D244" t="s">
        <v>8221</v>
      </c>
      <c r="E244">
        <v>0</v>
      </c>
    </row>
    <row r="245" spans="1:5" x14ac:dyDescent="0.3">
      <c r="A245" t="s">
        <v>8219</v>
      </c>
      <c r="B245">
        <v>26</v>
      </c>
      <c r="D245" t="s">
        <v>8221</v>
      </c>
      <c r="E245">
        <v>2</v>
      </c>
    </row>
    <row r="246" spans="1:5" x14ac:dyDescent="0.3">
      <c r="A246" t="s">
        <v>8219</v>
      </c>
      <c r="B246">
        <v>113</v>
      </c>
      <c r="D246" t="s">
        <v>8221</v>
      </c>
      <c r="E246">
        <v>1</v>
      </c>
    </row>
    <row r="247" spans="1:5" x14ac:dyDescent="0.3">
      <c r="A247" t="s">
        <v>8219</v>
      </c>
      <c r="B247">
        <v>65</v>
      </c>
      <c r="D247" t="s">
        <v>8221</v>
      </c>
      <c r="E247">
        <v>0</v>
      </c>
    </row>
    <row r="248" spans="1:5" x14ac:dyDescent="0.3">
      <c r="A248" t="s">
        <v>8219</v>
      </c>
      <c r="B248">
        <v>134</v>
      </c>
      <c r="D248" t="s">
        <v>8221</v>
      </c>
      <c r="E248">
        <v>1</v>
      </c>
    </row>
    <row r="249" spans="1:5" x14ac:dyDescent="0.3">
      <c r="A249" t="s">
        <v>8219</v>
      </c>
      <c r="B249">
        <v>119</v>
      </c>
      <c r="D249" t="s">
        <v>8221</v>
      </c>
      <c r="E249">
        <v>0</v>
      </c>
    </row>
    <row r="250" spans="1:5" x14ac:dyDescent="0.3">
      <c r="A250" t="s">
        <v>8219</v>
      </c>
      <c r="B250">
        <v>159</v>
      </c>
      <c r="D250" t="s">
        <v>8221</v>
      </c>
      <c r="E250">
        <v>5</v>
      </c>
    </row>
    <row r="251" spans="1:5" x14ac:dyDescent="0.3">
      <c r="A251" t="s">
        <v>8219</v>
      </c>
      <c r="B251">
        <v>167</v>
      </c>
      <c r="D251" t="s">
        <v>8221</v>
      </c>
      <c r="E251">
        <v>1</v>
      </c>
    </row>
    <row r="252" spans="1:5" x14ac:dyDescent="0.3">
      <c r="A252" t="s">
        <v>8219</v>
      </c>
      <c r="B252">
        <v>43</v>
      </c>
      <c r="D252" t="s">
        <v>8221</v>
      </c>
      <c r="E252">
        <v>1</v>
      </c>
    </row>
    <row r="253" spans="1:5" x14ac:dyDescent="0.3">
      <c r="A253" t="s">
        <v>8219</v>
      </c>
      <c r="B253">
        <v>1062</v>
      </c>
      <c r="D253" t="s">
        <v>8221</v>
      </c>
      <c r="E253">
        <v>2</v>
      </c>
    </row>
    <row r="254" spans="1:5" x14ac:dyDescent="0.3">
      <c r="A254" t="s">
        <v>8219</v>
      </c>
      <c r="B254">
        <v>9</v>
      </c>
      <c r="D254" t="s">
        <v>8221</v>
      </c>
      <c r="E254">
        <v>0</v>
      </c>
    </row>
    <row r="255" spans="1:5" x14ac:dyDescent="0.3">
      <c r="A255" t="s">
        <v>8219</v>
      </c>
      <c r="B255">
        <v>89</v>
      </c>
      <c r="D255" t="s">
        <v>8221</v>
      </c>
      <c r="E255">
        <v>9</v>
      </c>
    </row>
    <row r="256" spans="1:5" x14ac:dyDescent="0.3">
      <c r="A256" t="s">
        <v>8219</v>
      </c>
      <c r="B256">
        <v>174</v>
      </c>
      <c r="D256" t="s">
        <v>8221</v>
      </c>
      <c r="E256">
        <v>4</v>
      </c>
    </row>
    <row r="257" spans="1:5" x14ac:dyDescent="0.3">
      <c r="A257" t="s">
        <v>8219</v>
      </c>
      <c r="B257">
        <v>14</v>
      </c>
      <c r="D257" t="s">
        <v>8221</v>
      </c>
      <c r="E257">
        <v>4</v>
      </c>
    </row>
    <row r="258" spans="1:5" x14ac:dyDescent="0.3">
      <c r="A258" t="s">
        <v>8219</v>
      </c>
      <c r="B258">
        <v>48</v>
      </c>
      <c r="D258" t="s">
        <v>8221</v>
      </c>
      <c r="E258">
        <v>1</v>
      </c>
    </row>
    <row r="259" spans="1:5" x14ac:dyDescent="0.3">
      <c r="A259" t="s">
        <v>8219</v>
      </c>
      <c r="B259">
        <v>133</v>
      </c>
      <c r="D259" t="s">
        <v>8221</v>
      </c>
      <c r="E259">
        <v>1</v>
      </c>
    </row>
    <row r="260" spans="1:5" x14ac:dyDescent="0.3">
      <c r="A260" t="s">
        <v>8219</v>
      </c>
      <c r="B260">
        <v>83</v>
      </c>
      <c r="D260" t="s">
        <v>8221</v>
      </c>
      <c r="E260">
        <v>7</v>
      </c>
    </row>
    <row r="261" spans="1:5" x14ac:dyDescent="0.3">
      <c r="A261" t="s">
        <v>8219</v>
      </c>
      <c r="B261">
        <v>149</v>
      </c>
      <c r="D261" t="s">
        <v>8221</v>
      </c>
      <c r="E261">
        <v>5</v>
      </c>
    </row>
    <row r="262" spans="1:5" x14ac:dyDescent="0.3">
      <c r="A262" t="s">
        <v>8219</v>
      </c>
      <c r="B262">
        <v>49</v>
      </c>
      <c r="D262" t="s">
        <v>8221</v>
      </c>
      <c r="E262">
        <v>1</v>
      </c>
    </row>
    <row r="263" spans="1:5" x14ac:dyDescent="0.3">
      <c r="A263" t="s">
        <v>8219</v>
      </c>
      <c r="B263">
        <v>251</v>
      </c>
      <c r="D263" t="s">
        <v>8221</v>
      </c>
      <c r="E263">
        <v>0</v>
      </c>
    </row>
    <row r="264" spans="1:5" x14ac:dyDescent="0.3">
      <c r="A264" t="s">
        <v>8219</v>
      </c>
      <c r="B264">
        <v>22</v>
      </c>
      <c r="D264" t="s">
        <v>8221</v>
      </c>
      <c r="E264">
        <v>0</v>
      </c>
    </row>
    <row r="265" spans="1:5" x14ac:dyDescent="0.3">
      <c r="A265" t="s">
        <v>8219</v>
      </c>
      <c r="B265">
        <v>48</v>
      </c>
      <c r="D265" t="s">
        <v>8221</v>
      </c>
      <c r="E265">
        <v>1</v>
      </c>
    </row>
    <row r="266" spans="1:5" x14ac:dyDescent="0.3">
      <c r="A266" t="s">
        <v>8219</v>
      </c>
      <c r="B266">
        <v>383</v>
      </c>
      <c r="D266" t="s">
        <v>8221</v>
      </c>
      <c r="E266">
        <v>2</v>
      </c>
    </row>
    <row r="267" spans="1:5" x14ac:dyDescent="0.3">
      <c r="A267" t="s">
        <v>8219</v>
      </c>
      <c r="B267">
        <v>237</v>
      </c>
      <c r="D267" t="s">
        <v>8221</v>
      </c>
      <c r="E267">
        <v>0</v>
      </c>
    </row>
    <row r="268" spans="1:5" x14ac:dyDescent="0.3">
      <c r="A268" t="s">
        <v>8219</v>
      </c>
      <c r="B268">
        <v>13</v>
      </c>
      <c r="D268" t="s">
        <v>8221</v>
      </c>
      <c r="E268">
        <v>4</v>
      </c>
    </row>
    <row r="269" spans="1:5" x14ac:dyDescent="0.3">
      <c r="A269" t="s">
        <v>8219</v>
      </c>
      <c r="B269">
        <v>562</v>
      </c>
      <c r="D269" t="s">
        <v>8221</v>
      </c>
      <c r="E269">
        <v>7</v>
      </c>
    </row>
    <row r="270" spans="1:5" x14ac:dyDescent="0.3">
      <c r="A270" t="s">
        <v>8219</v>
      </c>
      <c r="B270">
        <v>71</v>
      </c>
      <c r="D270" t="s">
        <v>8221</v>
      </c>
      <c r="E270">
        <v>2</v>
      </c>
    </row>
    <row r="271" spans="1:5" x14ac:dyDescent="0.3">
      <c r="A271" t="s">
        <v>8219</v>
      </c>
      <c r="B271">
        <v>1510</v>
      </c>
      <c r="D271" t="s">
        <v>8221</v>
      </c>
      <c r="E271">
        <v>1</v>
      </c>
    </row>
    <row r="272" spans="1:5" x14ac:dyDescent="0.3">
      <c r="A272" t="s">
        <v>8219</v>
      </c>
      <c r="B272">
        <v>14</v>
      </c>
      <c r="D272" t="s">
        <v>8221</v>
      </c>
      <c r="E272">
        <v>9</v>
      </c>
    </row>
    <row r="273" spans="1:5" x14ac:dyDescent="0.3">
      <c r="A273" t="s">
        <v>8219</v>
      </c>
      <c r="B273">
        <v>193</v>
      </c>
      <c r="D273" t="s">
        <v>8221</v>
      </c>
      <c r="E273">
        <v>2</v>
      </c>
    </row>
    <row r="274" spans="1:5" x14ac:dyDescent="0.3">
      <c r="A274" t="s">
        <v>8219</v>
      </c>
      <c r="B274">
        <v>206</v>
      </c>
      <c r="D274" t="s">
        <v>8221</v>
      </c>
      <c r="E274">
        <v>1</v>
      </c>
    </row>
    <row r="275" spans="1:5" x14ac:dyDescent="0.3">
      <c r="A275" t="s">
        <v>8219</v>
      </c>
      <c r="B275">
        <v>351</v>
      </c>
      <c r="D275" t="s">
        <v>8221</v>
      </c>
      <c r="E275">
        <v>7</v>
      </c>
    </row>
    <row r="276" spans="1:5" x14ac:dyDescent="0.3">
      <c r="A276" t="s">
        <v>8219</v>
      </c>
      <c r="B276">
        <v>50</v>
      </c>
      <c r="D276" t="s">
        <v>8221</v>
      </c>
      <c r="E276">
        <v>2</v>
      </c>
    </row>
    <row r="277" spans="1:5" x14ac:dyDescent="0.3">
      <c r="A277" t="s">
        <v>8219</v>
      </c>
      <c r="B277">
        <v>184</v>
      </c>
      <c r="D277" t="s">
        <v>8221</v>
      </c>
      <c r="E277">
        <v>8</v>
      </c>
    </row>
    <row r="278" spans="1:5" x14ac:dyDescent="0.3">
      <c r="A278" t="s">
        <v>8219</v>
      </c>
      <c r="B278">
        <v>196</v>
      </c>
      <c r="D278" t="s">
        <v>8221</v>
      </c>
      <c r="E278">
        <v>2</v>
      </c>
    </row>
    <row r="279" spans="1:5" x14ac:dyDescent="0.3">
      <c r="A279" t="s">
        <v>8219</v>
      </c>
      <c r="B279">
        <v>229</v>
      </c>
      <c r="D279" t="s">
        <v>8221</v>
      </c>
      <c r="E279">
        <v>2</v>
      </c>
    </row>
    <row r="280" spans="1:5" x14ac:dyDescent="0.3">
      <c r="A280" t="s">
        <v>8219</v>
      </c>
      <c r="B280">
        <v>67</v>
      </c>
      <c r="D280" t="s">
        <v>8221</v>
      </c>
      <c r="E280">
        <v>7</v>
      </c>
    </row>
    <row r="281" spans="1:5" x14ac:dyDescent="0.3">
      <c r="A281" t="s">
        <v>8219</v>
      </c>
      <c r="B281">
        <v>95</v>
      </c>
      <c r="D281" t="s">
        <v>8221</v>
      </c>
      <c r="E281">
        <v>2</v>
      </c>
    </row>
    <row r="282" spans="1:5" x14ac:dyDescent="0.3">
      <c r="A282" t="s">
        <v>8219</v>
      </c>
      <c r="B282">
        <v>62</v>
      </c>
      <c r="D282" t="s">
        <v>8220</v>
      </c>
      <c r="E282">
        <v>1</v>
      </c>
    </row>
    <row r="283" spans="1:5" x14ac:dyDescent="0.3">
      <c r="A283" t="s">
        <v>8219</v>
      </c>
      <c r="B283">
        <v>73</v>
      </c>
      <c r="D283" t="s">
        <v>8220</v>
      </c>
      <c r="E283">
        <v>6</v>
      </c>
    </row>
    <row r="284" spans="1:5" x14ac:dyDescent="0.3">
      <c r="A284" t="s">
        <v>8219</v>
      </c>
      <c r="B284">
        <v>43</v>
      </c>
      <c r="D284" t="s">
        <v>8220</v>
      </c>
      <c r="E284">
        <v>0</v>
      </c>
    </row>
    <row r="285" spans="1:5" x14ac:dyDescent="0.3">
      <c r="A285" t="s">
        <v>8219</v>
      </c>
      <c r="B285">
        <v>70</v>
      </c>
      <c r="D285" t="s">
        <v>8220</v>
      </c>
      <c r="E285">
        <v>13</v>
      </c>
    </row>
    <row r="286" spans="1:5" x14ac:dyDescent="0.3">
      <c r="A286" t="s">
        <v>8219</v>
      </c>
      <c r="B286">
        <v>271</v>
      </c>
      <c r="D286" t="s">
        <v>8220</v>
      </c>
      <c r="E286">
        <v>0</v>
      </c>
    </row>
    <row r="287" spans="1:5" x14ac:dyDescent="0.3">
      <c r="A287" t="s">
        <v>8219</v>
      </c>
      <c r="B287">
        <v>55</v>
      </c>
      <c r="D287" t="s">
        <v>8220</v>
      </c>
      <c r="E287">
        <v>8</v>
      </c>
    </row>
    <row r="288" spans="1:5" x14ac:dyDescent="0.3">
      <c r="A288" t="s">
        <v>8219</v>
      </c>
      <c r="B288">
        <v>35</v>
      </c>
      <c r="D288" t="s">
        <v>8220</v>
      </c>
      <c r="E288">
        <v>1</v>
      </c>
    </row>
    <row r="289" spans="1:5" x14ac:dyDescent="0.3">
      <c r="A289" t="s">
        <v>8219</v>
      </c>
      <c r="B289">
        <v>22</v>
      </c>
      <c r="D289" t="s">
        <v>8220</v>
      </c>
      <c r="E289">
        <v>0</v>
      </c>
    </row>
    <row r="290" spans="1:5" x14ac:dyDescent="0.3">
      <c r="A290" t="s">
        <v>8219</v>
      </c>
      <c r="B290">
        <v>38</v>
      </c>
      <c r="D290" t="s">
        <v>8220</v>
      </c>
      <c r="E290">
        <v>5</v>
      </c>
    </row>
    <row r="291" spans="1:5" x14ac:dyDescent="0.3">
      <c r="A291" t="s">
        <v>8219</v>
      </c>
      <c r="B291">
        <v>15</v>
      </c>
      <c r="D291" t="s">
        <v>8220</v>
      </c>
      <c r="E291">
        <v>1</v>
      </c>
    </row>
    <row r="292" spans="1:5" x14ac:dyDescent="0.3">
      <c r="A292" t="s">
        <v>8219</v>
      </c>
      <c r="B292">
        <v>7</v>
      </c>
      <c r="D292" t="s">
        <v>8220</v>
      </c>
      <c r="E292">
        <v>0</v>
      </c>
    </row>
    <row r="293" spans="1:5" x14ac:dyDescent="0.3">
      <c r="A293" t="s">
        <v>8219</v>
      </c>
      <c r="B293">
        <v>241</v>
      </c>
      <c r="D293" t="s">
        <v>8220</v>
      </c>
      <c r="E293">
        <v>0</v>
      </c>
    </row>
    <row r="294" spans="1:5" x14ac:dyDescent="0.3">
      <c r="A294" t="s">
        <v>8219</v>
      </c>
      <c r="B294">
        <v>55</v>
      </c>
      <c r="D294" t="s">
        <v>8220</v>
      </c>
      <c r="E294">
        <v>0</v>
      </c>
    </row>
    <row r="295" spans="1:5" x14ac:dyDescent="0.3">
      <c r="A295" t="s">
        <v>8219</v>
      </c>
      <c r="B295">
        <v>171</v>
      </c>
      <c r="D295" t="s">
        <v>8220</v>
      </c>
      <c r="E295">
        <v>121</v>
      </c>
    </row>
    <row r="296" spans="1:5" x14ac:dyDescent="0.3">
      <c r="A296" t="s">
        <v>8219</v>
      </c>
      <c r="B296">
        <v>208</v>
      </c>
      <c r="D296" t="s">
        <v>8220</v>
      </c>
      <c r="E296">
        <v>0</v>
      </c>
    </row>
    <row r="297" spans="1:5" x14ac:dyDescent="0.3">
      <c r="A297" t="s">
        <v>8219</v>
      </c>
      <c r="B297">
        <v>21</v>
      </c>
      <c r="D297" t="s">
        <v>8220</v>
      </c>
      <c r="E297">
        <v>0</v>
      </c>
    </row>
    <row r="298" spans="1:5" x14ac:dyDescent="0.3">
      <c r="A298" t="s">
        <v>8219</v>
      </c>
      <c r="B298">
        <v>25</v>
      </c>
      <c r="D298" t="s">
        <v>8220</v>
      </c>
      <c r="E298">
        <v>0</v>
      </c>
    </row>
    <row r="299" spans="1:5" x14ac:dyDescent="0.3">
      <c r="A299" t="s">
        <v>8219</v>
      </c>
      <c r="B299">
        <v>52</v>
      </c>
      <c r="D299" t="s">
        <v>8220</v>
      </c>
      <c r="E299">
        <v>3</v>
      </c>
    </row>
    <row r="300" spans="1:5" x14ac:dyDescent="0.3">
      <c r="A300" t="s">
        <v>8219</v>
      </c>
      <c r="B300">
        <v>104</v>
      </c>
      <c r="D300" t="s">
        <v>8220</v>
      </c>
      <c r="E300">
        <v>0</v>
      </c>
    </row>
    <row r="301" spans="1:5" x14ac:dyDescent="0.3">
      <c r="A301" t="s">
        <v>8219</v>
      </c>
      <c r="B301">
        <v>73</v>
      </c>
      <c r="D301" t="s">
        <v>8220</v>
      </c>
      <c r="E301">
        <v>1</v>
      </c>
    </row>
    <row r="302" spans="1:5" x14ac:dyDescent="0.3">
      <c r="A302" t="s">
        <v>8219</v>
      </c>
      <c r="B302">
        <v>34</v>
      </c>
      <c r="D302" t="s">
        <v>8220</v>
      </c>
      <c r="E302">
        <v>1</v>
      </c>
    </row>
    <row r="303" spans="1:5" x14ac:dyDescent="0.3">
      <c r="A303" t="s">
        <v>8219</v>
      </c>
      <c r="B303">
        <v>56</v>
      </c>
      <c r="D303" t="s">
        <v>8220</v>
      </c>
      <c r="E303">
        <v>3</v>
      </c>
    </row>
    <row r="304" spans="1:5" x14ac:dyDescent="0.3">
      <c r="A304" t="s">
        <v>8219</v>
      </c>
      <c r="B304">
        <v>31</v>
      </c>
      <c r="D304" t="s">
        <v>8220</v>
      </c>
      <c r="E304">
        <v>9</v>
      </c>
    </row>
    <row r="305" spans="1:5" x14ac:dyDescent="0.3">
      <c r="A305" t="s">
        <v>8219</v>
      </c>
      <c r="B305">
        <v>84</v>
      </c>
      <c r="D305" t="s">
        <v>8220</v>
      </c>
      <c r="E305">
        <v>0</v>
      </c>
    </row>
    <row r="306" spans="1:5" x14ac:dyDescent="0.3">
      <c r="A306" t="s">
        <v>8219</v>
      </c>
      <c r="B306">
        <v>130</v>
      </c>
      <c r="D306" t="s">
        <v>8220</v>
      </c>
      <c r="E306">
        <v>0</v>
      </c>
    </row>
    <row r="307" spans="1:5" x14ac:dyDescent="0.3">
      <c r="A307" t="s">
        <v>8219</v>
      </c>
      <c r="B307">
        <v>12</v>
      </c>
      <c r="D307" t="s">
        <v>8220</v>
      </c>
      <c r="E307">
        <v>0</v>
      </c>
    </row>
    <row r="308" spans="1:5" x14ac:dyDescent="0.3">
      <c r="A308" t="s">
        <v>8219</v>
      </c>
      <c r="B308">
        <v>23</v>
      </c>
      <c r="D308" t="s">
        <v>8220</v>
      </c>
      <c r="E308">
        <v>39</v>
      </c>
    </row>
    <row r="309" spans="1:5" x14ac:dyDescent="0.3">
      <c r="A309" t="s">
        <v>8219</v>
      </c>
      <c r="B309">
        <v>158</v>
      </c>
      <c r="D309" t="s">
        <v>8220</v>
      </c>
      <c r="E309">
        <v>1</v>
      </c>
    </row>
    <row r="310" spans="1:5" x14ac:dyDescent="0.3">
      <c r="A310" t="s">
        <v>8219</v>
      </c>
      <c r="B310">
        <v>30</v>
      </c>
      <c r="D310" t="s">
        <v>8220</v>
      </c>
      <c r="E310">
        <v>0</v>
      </c>
    </row>
    <row r="311" spans="1:5" x14ac:dyDescent="0.3">
      <c r="A311" t="s">
        <v>8219</v>
      </c>
      <c r="B311">
        <v>18</v>
      </c>
      <c r="D311" t="s">
        <v>8220</v>
      </c>
      <c r="E311">
        <v>3</v>
      </c>
    </row>
    <row r="312" spans="1:5" x14ac:dyDescent="0.3">
      <c r="A312" t="s">
        <v>8219</v>
      </c>
      <c r="B312">
        <v>29</v>
      </c>
      <c r="D312" t="s">
        <v>8220</v>
      </c>
      <c r="E312">
        <v>1</v>
      </c>
    </row>
    <row r="313" spans="1:5" x14ac:dyDescent="0.3">
      <c r="A313" t="s">
        <v>8219</v>
      </c>
      <c r="B313">
        <v>31</v>
      </c>
      <c r="D313" t="s">
        <v>8220</v>
      </c>
      <c r="E313">
        <v>9</v>
      </c>
    </row>
    <row r="314" spans="1:5" x14ac:dyDescent="0.3">
      <c r="A314" t="s">
        <v>8219</v>
      </c>
      <c r="B314">
        <v>173</v>
      </c>
      <c r="D314" t="s">
        <v>8220</v>
      </c>
      <c r="E314">
        <v>0</v>
      </c>
    </row>
    <row r="315" spans="1:5" x14ac:dyDescent="0.3">
      <c r="A315" t="s">
        <v>8219</v>
      </c>
      <c r="B315">
        <v>17</v>
      </c>
      <c r="D315" t="s">
        <v>8220</v>
      </c>
      <c r="E315">
        <v>25</v>
      </c>
    </row>
    <row r="316" spans="1:5" x14ac:dyDescent="0.3">
      <c r="A316" t="s">
        <v>8219</v>
      </c>
      <c r="B316">
        <v>48</v>
      </c>
      <c r="D316" t="s">
        <v>8220</v>
      </c>
      <c r="E316">
        <v>1</v>
      </c>
    </row>
    <row r="317" spans="1:5" x14ac:dyDescent="0.3">
      <c r="A317" t="s">
        <v>8219</v>
      </c>
      <c r="B317">
        <v>59</v>
      </c>
      <c r="D317" t="s">
        <v>8220</v>
      </c>
      <c r="E317">
        <v>1</v>
      </c>
    </row>
    <row r="318" spans="1:5" x14ac:dyDescent="0.3">
      <c r="A318" t="s">
        <v>8219</v>
      </c>
      <c r="B318">
        <v>39</v>
      </c>
      <c r="D318" t="s">
        <v>8220</v>
      </c>
      <c r="E318">
        <v>1</v>
      </c>
    </row>
    <row r="319" spans="1:5" x14ac:dyDescent="0.3">
      <c r="A319" t="s">
        <v>8219</v>
      </c>
      <c r="B319">
        <v>59</v>
      </c>
      <c r="D319" t="s">
        <v>8220</v>
      </c>
      <c r="E319">
        <v>0</v>
      </c>
    </row>
    <row r="320" spans="1:5" x14ac:dyDescent="0.3">
      <c r="A320" t="s">
        <v>8219</v>
      </c>
      <c r="B320">
        <v>60</v>
      </c>
      <c r="D320" t="s">
        <v>8220</v>
      </c>
      <c r="E320">
        <v>6</v>
      </c>
    </row>
    <row r="321" spans="1:5" x14ac:dyDescent="0.3">
      <c r="A321" t="s">
        <v>8219</v>
      </c>
      <c r="B321">
        <v>20</v>
      </c>
      <c r="D321" t="s">
        <v>8220</v>
      </c>
      <c r="E321">
        <v>1</v>
      </c>
    </row>
    <row r="322" spans="1:5" x14ac:dyDescent="0.3">
      <c r="A322" t="s">
        <v>8219</v>
      </c>
      <c r="B322">
        <v>2</v>
      </c>
      <c r="D322" t="s">
        <v>8221</v>
      </c>
      <c r="E322">
        <v>18</v>
      </c>
    </row>
    <row r="323" spans="1:5" x14ac:dyDescent="0.3">
      <c r="A323" t="s">
        <v>8219</v>
      </c>
      <c r="B323">
        <v>315</v>
      </c>
      <c r="D323" t="s">
        <v>8221</v>
      </c>
      <c r="E323">
        <v>9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7</v>
      </c>
    </row>
    <row r="326" spans="1:5" x14ac:dyDescent="0.3">
      <c r="A326" t="s">
        <v>8219</v>
      </c>
      <c r="B326">
        <v>1021</v>
      </c>
      <c r="D326" t="s">
        <v>8221</v>
      </c>
      <c r="E326">
        <v>29</v>
      </c>
    </row>
    <row r="327" spans="1:5" x14ac:dyDescent="0.3">
      <c r="A327" t="s">
        <v>8219</v>
      </c>
      <c r="B327">
        <v>237</v>
      </c>
      <c r="D327" t="s">
        <v>8221</v>
      </c>
      <c r="E327">
        <v>12</v>
      </c>
    </row>
    <row r="328" spans="1:5" x14ac:dyDescent="0.3">
      <c r="A328" t="s">
        <v>8219</v>
      </c>
      <c r="B328">
        <v>27</v>
      </c>
      <c r="D328" t="s">
        <v>8221</v>
      </c>
      <c r="E328">
        <v>4</v>
      </c>
    </row>
    <row r="329" spans="1:5" x14ac:dyDescent="0.3">
      <c r="A329" t="s">
        <v>8219</v>
      </c>
      <c r="B329">
        <v>17</v>
      </c>
      <c r="D329" t="s">
        <v>8221</v>
      </c>
      <c r="E329">
        <v>28</v>
      </c>
    </row>
    <row r="330" spans="1:5" x14ac:dyDescent="0.3">
      <c r="A330" t="s">
        <v>8219</v>
      </c>
      <c r="B330">
        <v>27</v>
      </c>
      <c r="D330" t="s">
        <v>8221</v>
      </c>
      <c r="E330">
        <v>25</v>
      </c>
    </row>
    <row r="331" spans="1:5" x14ac:dyDescent="0.3">
      <c r="A331" t="s">
        <v>8219</v>
      </c>
      <c r="B331">
        <v>82</v>
      </c>
      <c r="D331" t="s">
        <v>8221</v>
      </c>
      <c r="E331">
        <v>28</v>
      </c>
    </row>
    <row r="332" spans="1:5" x14ac:dyDescent="0.3">
      <c r="A332" t="s">
        <v>8219</v>
      </c>
      <c r="B332">
        <v>48</v>
      </c>
      <c r="D332" t="s">
        <v>8221</v>
      </c>
      <c r="E332">
        <v>310</v>
      </c>
    </row>
    <row r="333" spans="1:5" x14ac:dyDescent="0.3">
      <c r="A333" t="s">
        <v>8219</v>
      </c>
      <c r="B333">
        <v>105</v>
      </c>
      <c r="D333" t="s">
        <v>8221</v>
      </c>
      <c r="E333">
        <v>15</v>
      </c>
    </row>
    <row r="334" spans="1:5" x14ac:dyDescent="0.3">
      <c r="A334" t="s">
        <v>8219</v>
      </c>
      <c r="B334">
        <v>28</v>
      </c>
      <c r="D334" t="s">
        <v>8221</v>
      </c>
      <c r="E334">
        <v>215</v>
      </c>
    </row>
    <row r="335" spans="1:5" x14ac:dyDescent="0.3">
      <c r="A335" t="s">
        <v>8219</v>
      </c>
      <c r="B335">
        <v>1107</v>
      </c>
      <c r="D335" t="s">
        <v>8221</v>
      </c>
      <c r="E335">
        <v>3</v>
      </c>
    </row>
    <row r="336" spans="1:5" x14ac:dyDescent="0.3">
      <c r="A336" t="s">
        <v>8219</v>
      </c>
      <c r="B336">
        <v>1013</v>
      </c>
      <c r="D336" t="s">
        <v>8221</v>
      </c>
      <c r="E336">
        <v>2</v>
      </c>
    </row>
    <row r="337" spans="1:5" x14ac:dyDescent="0.3">
      <c r="A337" t="s">
        <v>8219</v>
      </c>
      <c r="B337">
        <v>274</v>
      </c>
      <c r="D337" t="s">
        <v>8221</v>
      </c>
      <c r="E337">
        <v>26</v>
      </c>
    </row>
    <row r="338" spans="1:5" x14ac:dyDescent="0.3">
      <c r="A338" t="s">
        <v>8219</v>
      </c>
      <c r="B338">
        <v>87</v>
      </c>
      <c r="D338" t="s">
        <v>8221</v>
      </c>
      <c r="E338">
        <v>24</v>
      </c>
    </row>
    <row r="339" spans="1:5" x14ac:dyDescent="0.3">
      <c r="A339" t="s">
        <v>8219</v>
      </c>
      <c r="B339">
        <v>99</v>
      </c>
      <c r="D339" t="s">
        <v>8221</v>
      </c>
      <c r="E339">
        <v>96</v>
      </c>
    </row>
    <row r="340" spans="1:5" x14ac:dyDescent="0.3">
      <c r="A340" t="s">
        <v>8219</v>
      </c>
      <c r="B340">
        <v>276</v>
      </c>
      <c r="D340" t="s">
        <v>8221</v>
      </c>
      <c r="E340">
        <v>17</v>
      </c>
    </row>
    <row r="341" spans="1:5" x14ac:dyDescent="0.3">
      <c r="A341" t="s">
        <v>8219</v>
      </c>
      <c r="B341">
        <v>21</v>
      </c>
      <c r="D341" t="s">
        <v>8221</v>
      </c>
      <c r="E341">
        <v>94</v>
      </c>
    </row>
    <row r="342" spans="1:5" x14ac:dyDescent="0.3">
      <c r="A342" t="s">
        <v>8219</v>
      </c>
      <c r="B342">
        <v>41</v>
      </c>
      <c r="D342" t="s">
        <v>8221</v>
      </c>
      <c r="E342">
        <v>129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4</v>
      </c>
    </row>
    <row r="345" spans="1:5" x14ac:dyDescent="0.3">
      <c r="A345" t="s">
        <v>8219</v>
      </c>
      <c r="B345">
        <v>100</v>
      </c>
      <c r="D345" t="s">
        <v>8221</v>
      </c>
      <c r="E345">
        <v>3</v>
      </c>
    </row>
    <row r="346" spans="1:5" x14ac:dyDescent="0.3">
      <c r="A346" t="s">
        <v>8219</v>
      </c>
      <c r="B346">
        <v>143</v>
      </c>
      <c r="D346" t="s">
        <v>8221</v>
      </c>
      <c r="E346">
        <v>135</v>
      </c>
    </row>
    <row r="347" spans="1:5" x14ac:dyDescent="0.3">
      <c r="A347" t="s">
        <v>8219</v>
      </c>
      <c r="B347">
        <v>140</v>
      </c>
      <c r="D347" t="s">
        <v>8221</v>
      </c>
      <c r="E347">
        <v>10</v>
      </c>
    </row>
    <row r="348" spans="1:5" x14ac:dyDescent="0.3">
      <c r="A348" t="s">
        <v>8219</v>
      </c>
      <c r="B348">
        <v>35</v>
      </c>
      <c r="D348" t="s">
        <v>8221</v>
      </c>
      <c r="E348">
        <v>0</v>
      </c>
    </row>
    <row r="349" spans="1:5" x14ac:dyDescent="0.3">
      <c r="A349" t="s">
        <v>8219</v>
      </c>
      <c r="B349">
        <v>149</v>
      </c>
      <c r="D349" t="s">
        <v>8221</v>
      </c>
      <c r="E349">
        <v>6</v>
      </c>
    </row>
    <row r="350" spans="1:5" x14ac:dyDescent="0.3">
      <c r="A350" t="s">
        <v>8219</v>
      </c>
      <c r="B350">
        <v>130</v>
      </c>
      <c r="D350" t="s">
        <v>8221</v>
      </c>
      <c r="E350">
        <v>36</v>
      </c>
    </row>
    <row r="351" spans="1:5" x14ac:dyDescent="0.3">
      <c r="A351" t="s">
        <v>8219</v>
      </c>
      <c r="B351">
        <v>120</v>
      </c>
      <c r="D351" t="s">
        <v>8221</v>
      </c>
      <c r="E351">
        <v>336</v>
      </c>
    </row>
    <row r="352" spans="1:5" x14ac:dyDescent="0.3">
      <c r="A352" t="s">
        <v>8219</v>
      </c>
      <c r="B352">
        <v>265</v>
      </c>
      <c r="D352" t="s">
        <v>8221</v>
      </c>
      <c r="E352">
        <v>34</v>
      </c>
    </row>
    <row r="353" spans="1:5" x14ac:dyDescent="0.3">
      <c r="A353" t="s">
        <v>8219</v>
      </c>
      <c r="B353">
        <v>71</v>
      </c>
      <c r="D353" t="s">
        <v>8221</v>
      </c>
      <c r="E353">
        <v>10</v>
      </c>
    </row>
    <row r="354" spans="1:5" x14ac:dyDescent="0.3">
      <c r="A354" t="s">
        <v>8219</v>
      </c>
      <c r="B354">
        <v>13</v>
      </c>
      <c r="D354" t="s">
        <v>8221</v>
      </c>
      <c r="E354">
        <v>201</v>
      </c>
    </row>
    <row r="355" spans="1:5" x14ac:dyDescent="0.3">
      <c r="A355" t="s">
        <v>8219</v>
      </c>
      <c r="B355">
        <v>169</v>
      </c>
      <c r="D355" t="s">
        <v>8221</v>
      </c>
      <c r="E355">
        <v>296</v>
      </c>
    </row>
    <row r="356" spans="1:5" x14ac:dyDescent="0.3">
      <c r="A356" t="s">
        <v>8219</v>
      </c>
      <c r="B356">
        <v>57</v>
      </c>
      <c r="D356" t="s">
        <v>8221</v>
      </c>
      <c r="E356">
        <v>7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1</v>
      </c>
    </row>
    <row r="359" spans="1:5" x14ac:dyDescent="0.3">
      <c r="A359" t="s">
        <v>8219</v>
      </c>
      <c r="B359">
        <v>108</v>
      </c>
      <c r="D359" t="s">
        <v>8221</v>
      </c>
      <c r="E359">
        <v>114</v>
      </c>
    </row>
    <row r="360" spans="1:5" x14ac:dyDescent="0.3">
      <c r="A360" t="s">
        <v>8219</v>
      </c>
      <c r="B360">
        <v>41</v>
      </c>
      <c r="D360" t="s">
        <v>8221</v>
      </c>
      <c r="E360">
        <v>29</v>
      </c>
    </row>
    <row r="361" spans="1:5" x14ac:dyDescent="0.3">
      <c r="A361" t="s">
        <v>8219</v>
      </c>
      <c r="B361">
        <v>139</v>
      </c>
      <c r="D361" t="s">
        <v>8221</v>
      </c>
      <c r="E361">
        <v>890</v>
      </c>
    </row>
    <row r="362" spans="1:5" x14ac:dyDescent="0.3">
      <c r="A362" t="s">
        <v>8219</v>
      </c>
      <c r="B362">
        <v>19</v>
      </c>
      <c r="D362" t="s">
        <v>8221</v>
      </c>
      <c r="E362">
        <v>31</v>
      </c>
    </row>
    <row r="363" spans="1:5" x14ac:dyDescent="0.3">
      <c r="A363" t="s">
        <v>8219</v>
      </c>
      <c r="B363">
        <v>94</v>
      </c>
      <c r="D363" t="s">
        <v>8221</v>
      </c>
      <c r="E363">
        <v>21</v>
      </c>
    </row>
    <row r="364" spans="1:5" x14ac:dyDescent="0.3">
      <c r="A364" t="s">
        <v>8219</v>
      </c>
      <c r="B364">
        <v>23</v>
      </c>
      <c r="D364" t="s">
        <v>8221</v>
      </c>
      <c r="E364">
        <v>37</v>
      </c>
    </row>
    <row r="365" spans="1:5" x14ac:dyDescent="0.3">
      <c r="A365" t="s">
        <v>8219</v>
      </c>
      <c r="B365">
        <v>15</v>
      </c>
      <c r="D365" t="s">
        <v>8221</v>
      </c>
      <c r="E365">
        <v>7</v>
      </c>
    </row>
    <row r="366" spans="1:5" x14ac:dyDescent="0.3">
      <c r="A366" t="s">
        <v>8219</v>
      </c>
      <c r="B366">
        <v>62</v>
      </c>
      <c r="D366" t="s">
        <v>8221</v>
      </c>
      <c r="E366">
        <v>4</v>
      </c>
    </row>
    <row r="367" spans="1:5" x14ac:dyDescent="0.3">
      <c r="A367" t="s">
        <v>8219</v>
      </c>
      <c r="B367">
        <v>74</v>
      </c>
      <c r="D367" t="s">
        <v>8221</v>
      </c>
      <c r="E367">
        <v>5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456</v>
      </c>
    </row>
    <row r="370" spans="1:5" x14ac:dyDescent="0.3">
      <c r="A370" t="s">
        <v>8219</v>
      </c>
      <c r="B370">
        <v>44</v>
      </c>
      <c r="D370" t="s">
        <v>8221</v>
      </c>
      <c r="E370">
        <v>369</v>
      </c>
    </row>
    <row r="371" spans="1:5" x14ac:dyDescent="0.3">
      <c r="A371" t="s">
        <v>8219</v>
      </c>
      <c r="B371">
        <v>110</v>
      </c>
      <c r="D371" t="s">
        <v>8221</v>
      </c>
      <c r="E371">
        <v>2</v>
      </c>
    </row>
    <row r="372" spans="1:5" x14ac:dyDescent="0.3">
      <c r="A372" t="s">
        <v>8219</v>
      </c>
      <c r="B372">
        <v>59</v>
      </c>
      <c r="D372" t="s">
        <v>8221</v>
      </c>
      <c r="E372">
        <v>0</v>
      </c>
    </row>
    <row r="373" spans="1:5" x14ac:dyDescent="0.3">
      <c r="A373" t="s">
        <v>8219</v>
      </c>
      <c r="B373">
        <v>62</v>
      </c>
      <c r="D373" t="s">
        <v>8221</v>
      </c>
      <c r="E373">
        <v>338</v>
      </c>
    </row>
    <row r="374" spans="1:5" x14ac:dyDescent="0.3">
      <c r="A374" t="s">
        <v>8219</v>
      </c>
      <c r="B374">
        <v>105</v>
      </c>
      <c r="D374" t="s">
        <v>8221</v>
      </c>
      <c r="E374">
        <v>4</v>
      </c>
    </row>
    <row r="375" spans="1:5" x14ac:dyDescent="0.3">
      <c r="A375" t="s">
        <v>8219</v>
      </c>
      <c r="B375">
        <v>26</v>
      </c>
      <c r="D375" t="s">
        <v>8221</v>
      </c>
      <c r="E375">
        <v>1</v>
      </c>
    </row>
    <row r="376" spans="1:5" x14ac:dyDescent="0.3">
      <c r="A376" t="s">
        <v>8219</v>
      </c>
      <c r="B376">
        <v>49</v>
      </c>
      <c r="D376" t="s">
        <v>8221</v>
      </c>
      <c r="E376">
        <v>28</v>
      </c>
    </row>
    <row r="377" spans="1:5" x14ac:dyDescent="0.3">
      <c r="A377" t="s">
        <v>8219</v>
      </c>
      <c r="B377">
        <v>68</v>
      </c>
      <c r="D377" t="s">
        <v>8221</v>
      </c>
      <c r="E377">
        <v>12</v>
      </c>
    </row>
    <row r="378" spans="1:5" x14ac:dyDescent="0.3">
      <c r="A378" t="s">
        <v>8219</v>
      </c>
      <c r="B378">
        <v>22</v>
      </c>
      <c r="D378" t="s">
        <v>8221</v>
      </c>
      <c r="E378">
        <v>16</v>
      </c>
    </row>
    <row r="379" spans="1:5" x14ac:dyDescent="0.3">
      <c r="A379" t="s">
        <v>8219</v>
      </c>
      <c r="B379">
        <v>18</v>
      </c>
      <c r="D379" t="s">
        <v>8221</v>
      </c>
      <c r="E379">
        <v>4</v>
      </c>
    </row>
    <row r="380" spans="1:5" x14ac:dyDescent="0.3">
      <c r="A380" t="s">
        <v>8219</v>
      </c>
      <c r="B380">
        <v>19</v>
      </c>
      <c r="D380" t="s">
        <v>8221</v>
      </c>
      <c r="E380">
        <v>4</v>
      </c>
    </row>
    <row r="381" spans="1:5" x14ac:dyDescent="0.3">
      <c r="A381" t="s">
        <v>8219</v>
      </c>
      <c r="B381">
        <v>99</v>
      </c>
      <c r="D381" t="s">
        <v>8221</v>
      </c>
      <c r="E381">
        <v>10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6</v>
      </c>
    </row>
    <row r="384" spans="1:5" x14ac:dyDescent="0.3">
      <c r="A384" t="s">
        <v>8219</v>
      </c>
      <c r="B384">
        <v>14</v>
      </c>
      <c r="D384" t="s">
        <v>8221</v>
      </c>
      <c r="E384">
        <v>0</v>
      </c>
    </row>
    <row r="385" spans="1:5" x14ac:dyDescent="0.3">
      <c r="A385" t="s">
        <v>8219</v>
      </c>
      <c r="B385">
        <v>35</v>
      </c>
      <c r="D385" t="s">
        <v>8221</v>
      </c>
      <c r="E385">
        <v>1</v>
      </c>
    </row>
    <row r="386" spans="1:5" x14ac:dyDescent="0.3">
      <c r="A386" t="s">
        <v>8219</v>
      </c>
      <c r="B386">
        <v>10</v>
      </c>
      <c r="D386" t="s">
        <v>8221</v>
      </c>
      <c r="E386">
        <v>0</v>
      </c>
    </row>
    <row r="387" spans="1:5" x14ac:dyDescent="0.3">
      <c r="A387" t="s">
        <v>8219</v>
      </c>
      <c r="B387">
        <v>29</v>
      </c>
      <c r="D387" t="s">
        <v>8221</v>
      </c>
      <c r="E387">
        <v>44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3</v>
      </c>
    </row>
    <row r="390" spans="1:5" x14ac:dyDescent="0.3">
      <c r="A390" t="s">
        <v>8219</v>
      </c>
      <c r="B390">
        <v>34</v>
      </c>
      <c r="D390" t="s">
        <v>8221</v>
      </c>
      <c r="E390">
        <v>0</v>
      </c>
    </row>
    <row r="391" spans="1:5" x14ac:dyDescent="0.3">
      <c r="A391" t="s">
        <v>8219</v>
      </c>
      <c r="B391">
        <v>14</v>
      </c>
      <c r="D391" t="s">
        <v>8221</v>
      </c>
      <c r="E391">
        <v>52</v>
      </c>
    </row>
    <row r="392" spans="1:5" x14ac:dyDescent="0.3">
      <c r="A392" t="s">
        <v>8219</v>
      </c>
      <c r="B392">
        <v>156</v>
      </c>
      <c r="D392" t="s">
        <v>8221</v>
      </c>
      <c r="E392">
        <v>0</v>
      </c>
    </row>
    <row r="393" spans="1:5" x14ac:dyDescent="0.3">
      <c r="A393" t="s">
        <v>8219</v>
      </c>
      <c r="B393">
        <v>128</v>
      </c>
      <c r="D393" t="s">
        <v>8221</v>
      </c>
      <c r="E393">
        <v>1</v>
      </c>
    </row>
    <row r="394" spans="1:5" x14ac:dyDescent="0.3">
      <c r="A394" t="s">
        <v>8219</v>
      </c>
      <c r="B394">
        <v>60</v>
      </c>
      <c r="D394" t="s">
        <v>8221</v>
      </c>
      <c r="E394">
        <v>1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9</v>
      </c>
    </row>
    <row r="397" spans="1:5" x14ac:dyDescent="0.3">
      <c r="A397" t="s">
        <v>8219</v>
      </c>
      <c r="B397">
        <v>184</v>
      </c>
      <c r="D397" t="s">
        <v>8221</v>
      </c>
      <c r="E397">
        <v>5</v>
      </c>
    </row>
    <row r="398" spans="1:5" x14ac:dyDescent="0.3">
      <c r="A398" t="s">
        <v>8219</v>
      </c>
      <c r="B398">
        <v>90</v>
      </c>
      <c r="D398" t="s">
        <v>8221</v>
      </c>
      <c r="E398">
        <v>57</v>
      </c>
    </row>
    <row r="399" spans="1:5" x14ac:dyDescent="0.3">
      <c r="A399" t="s">
        <v>8219</v>
      </c>
      <c r="B399">
        <v>71</v>
      </c>
      <c r="D399" t="s">
        <v>8221</v>
      </c>
      <c r="E399">
        <v>3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6</v>
      </c>
    </row>
    <row r="402" spans="1:5" x14ac:dyDescent="0.3">
      <c r="A402" t="s">
        <v>8219</v>
      </c>
      <c r="B402">
        <v>56</v>
      </c>
      <c r="D402" t="s">
        <v>8221</v>
      </c>
      <c r="E402">
        <v>48</v>
      </c>
    </row>
    <row r="403" spans="1:5" x14ac:dyDescent="0.3">
      <c r="A403" t="s">
        <v>8219</v>
      </c>
      <c r="B403">
        <v>51</v>
      </c>
      <c r="D403" t="s">
        <v>8221</v>
      </c>
      <c r="E403">
        <v>2</v>
      </c>
    </row>
    <row r="404" spans="1:5" x14ac:dyDescent="0.3">
      <c r="A404" t="s">
        <v>8219</v>
      </c>
      <c r="B404">
        <v>75</v>
      </c>
      <c r="D404" t="s">
        <v>8221</v>
      </c>
      <c r="E404">
        <v>4</v>
      </c>
    </row>
    <row r="405" spans="1:5" x14ac:dyDescent="0.3">
      <c r="A405" t="s">
        <v>8219</v>
      </c>
      <c r="B405">
        <v>38</v>
      </c>
      <c r="D405" t="s">
        <v>8221</v>
      </c>
      <c r="E405">
        <v>5</v>
      </c>
    </row>
    <row r="406" spans="1:5" x14ac:dyDescent="0.3">
      <c r="A406" t="s">
        <v>8219</v>
      </c>
      <c r="B406">
        <v>18</v>
      </c>
      <c r="D406" t="s">
        <v>8221</v>
      </c>
      <c r="E406">
        <v>79</v>
      </c>
    </row>
    <row r="407" spans="1:5" x14ac:dyDescent="0.3">
      <c r="A407" t="s">
        <v>8219</v>
      </c>
      <c r="B407">
        <v>54</v>
      </c>
      <c r="D407" t="s">
        <v>8221</v>
      </c>
      <c r="E407">
        <v>2</v>
      </c>
    </row>
    <row r="408" spans="1:5" x14ac:dyDescent="0.3">
      <c r="A408" t="s">
        <v>8219</v>
      </c>
      <c r="B408">
        <v>71</v>
      </c>
      <c r="D408" t="s">
        <v>8221</v>
      </c>
      <c r="E408">
        <v>11</v>
      </c>
    </row>
    <row r="409" spans="1:5" x14ac:dyDescent="0.3">
      <c r="A409" t="s">
        <v>8219</v>
      </c>
      <c r="B409">
        <v>57</v>
      </c>
      <c r="D409" t="s">
        <v>8221</v>
      </c>
      <c r="E409">
        <v>11</v>
      </c>
    </row>
    <row r="410" spans="1:5" x14ac:dyDescent="0.3">
      <c r="A410" t="s">
        <v>8219</v>
      </c>
      <c r="B410">
        <v>43</v>
      </c>
      <c r="D410" t="s">
        <v>8221</v>
      </c>
      <c r="E410">
        <v>1</v>
      </c>
    </row>
    <row r="411" spans="1:5" x14ac:dyDescent="0.3">
      <c r="A411" t="s">
        <v>8219</v>
      </c>
      <c r="B411">
        <v>52</v>
      </c>
      <c r="D411" t="s">
        <v>8221</v>
      </c>
      <c r="E411">
        <v>3</v>
      </c>
    </row>
    <row r="412" spans="1:5" x14ac:dyDescent="0.3">
      <c r="A412" t="s">
        <v>8219</v>
      </c>
      <c r="B412">
        <v>27</v>
      </c>
      <c r="D412" t="s">
        <v>8221</v>
      </c>
      <c r="E412">
        <v>5</v>
      </c>
    </row>
    <row r="413" spans="1:5" x14ac:dyDescent="0.3">
      <c r="A413" t="s">
        <v>8219</v>
      </c>
      <c r="B413">
        <v>12</v>
      </c>
      <c r="D413" t="s">
        <v>8221</v>
      </c>
      <c r="E413">
        <v>12</v>
      </c>
    </row>
    <row r="414" spans="1:5" x14ac:dyDescent="0.3">
      <c r="A414" t="s">
        <v>8219</v>
      </c>
      <c r="B414">
        <v>33</v>
      </c>
      <c r="D414" t="s">
        <v>8221</v>
      </c>
      <c r="E414">
        <v>2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21</v>
      </c>
    </row>
    <row r="417" spans="1:5" x14ac:dyDescent="0.3">
      <c r="A417" t="s">
        <v>8219</v>
      </c>
      <c r="B417">
        <v>43</v>
      </c>
      <c r="D417" t="s">
        <v>8221</v>
      </c>
      <c r="E417">
        <v>0</v>
      </c>
    </row>
    <row r="418" spans="1:5" x14ac:dyDescent="0.3">
      <c r="A418" t="s">
        <v>8219</v>
      </c>
      <c r="B418">
        <v>205</v>
      </c>
      <c r="D418" t="s">
        <v>8221</v>
      </c>
      <c r="E418">
        <v>45</v>
      </c>
    </row>
    <row r="419" spans="1:5" x14ac:dyDescent="0.3">
      <c r="A419" t="s">
        <v>8219</v>
      </c>
      <c r="B419">
        <v>23</v>
      </c>
      <c r="D419" t="s">
        <v>8221</v>
      </c>
      <c r="E419">
        <v>29</v>
      </c>
    </row>
    <row r="420" spans="1:5" x14ac:dyDescent="0.3">
      <c r="A420" t="s">
        <v>8219</v>
      </c>
      <c r="B420">
        <v>19</v>
      </c>
      <c r="D420" t="s">
        <v>8221</v>
      </c>
      <c r="E420">
        <v>2</v>
      </c>
    </row>
    <row r="421" spans="1:5" x14ac:dyDescent="0.3">
      <c r="A421" t="s">
        <v>8219</v>
      </c>
      <c r="B421">
        <v>14</v>
      </c>
      <c r="D421" t="s">
        <v>8221</v>
      </c>
      <c r="E421">
        <v>30</v>
      </c>
    </row>
    <row r="422" spans="1:5" x14ac:dyDescent="0.3">
      <c r="A422" t="s">
        <v>8219</v>
      </c>
      <c r="B422">
        <v>38</v>
      </c>
      <c r="D422" t="s">
        <v>8221</v>
      </c>
      <c r="E422">
        <v>8</v>
      </c>
    </row>
    <row r="423" spans="1:5" x14ac:dyDescent="0.3">
      <c r="A423" t="s">
        <v>8219</v>
      </c>
      <c r="B423">
        <v>78</v>
      </c>
      <c r="D423" t="s">
        <v>8221</v>
      </c>
      <c r="E423">
        <v>1</v>
      </c>
    </row>
    <row r="424" spans="1:5" x14ac:dyDescent="0.3">
      <c r="A424" t="s">
        <v>8219</v>
      </c>
      <c r="B424">
        <v>69</v>
      </c>
      <c r="D424" t="s">
        <v>8221</v>
      </c>
      <c r="E424">
        <v>14</v>
      </c>
    </row>
    <row r="425" spans="1:5" x14ac:dyDescent="0.3">
      <c r="A425" t="s">
        <v>8219</v>
      </c>
      <c r="B425">
        <v>33</v>
      </c>
      <c r="D425" t="s">
        <v>8221</v>
      </c>
      <c r="E425">
        <v>24</v>
      </c>
    </row>
    <row r="426" spans="1:5" x14ac:dyDescent="0.3">
      <c r="A426" t="s">
        <v>8219</v>
      </c>
      <c r="B426">
        <v>54</v>
      </c>
      <c r="D426" t="s">
        <v>8221</v>
      </c>
      <c r="E426">
        <v>2</v>
      </c>
    </row>
    <row r="427" spans="1:5" x14ac:dyDescent="0.3">
      <c r="A427" t="s">
        <v>8219</v>
      </c>
      <c r="B427">
        <v>99</v>
      </c>
      <c r="D427" t="s">
        <v>8221</v>
      </c>
      <c r="E427">
        <v>21</v>
      </c>
    </row>
    <row r="428" spans="1:5" x14ac:dyDescent="0.3">
      <c r="A428" t="s">
        <v>8219</v>
      </c>
      <c r="B428">
        <v>49</v>
      </c>
      <c r="D428" t="s">
        <v>8221</v>
      </c>
      <c r="E428">
        <v>7</v>
      </c>
    </row>
    <row r="429" spans="1:5" x14ac:dyDescent="0.3">
      <c r="A429" t="s">
        <v>8219</v>
      </c>
      <c r="B429">
        <v>11</v>
      </c>
      <c r="D429" t="s">
        <v>8221</v>
      </c>
      <c r="E429">
        <v>0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32</v>
      </c>
    </row>
    <row r="432" spans="1:5" x14ac:dyDescent="0.3">
      <c r="A432" t="s">
        <v>8219</v>
      </c>
      <c r="B432">
        <v>32</v>
      </c>
      <c r="D432" t="s">
        <v>8221</v>
      </c>
      <c r="E432">
        <v>4</v>
      </c>
    </row>
    <row r="433" spans="1:5" x14ac:dyDescent="0.3">
      <c r="A433" t="s">
        <v>8219</v>
      </c>
      <c r="B433">
        <v>20</v>
      </c>
      <c r="D433" t="s">
        <v>8221</v>
      </c>
      <c r="E433">
        <v>9</v>
      </c>
    </row>
    <row r="434" spans="1:5" x14ac:dyDescent="0.3">
      <c r="A434" t="s">
        <v>8219</v>
      </c>
      <c r="B434">
        <v>154</v>
      </c>
      <c r="D434" t="s">
        <v>8221</v>
      </c>
      <c r="E434">
        <v>17</v>
      </c>
    </row>
    <row r="435" spans="1:5" x14ac:dyDescent="0.3">
      <c r="A435" t="s">
        <v>8219</v>
      </c>
      <c r="B435">
        <v>41</v>
      </c>
      <c r="D435" t="s">
        <v>8221</v>
      </c>
      <c r="E435">
        <v>5</v>
      </c>
    </row>
    <row r="436" spans="1:5" x14ac:dyDescent="0.3">
      <c r="A436" t="s">
        <v>8219</v>
      </c>
      <c r="B436">
        <v>75</v>
      </c>
      <c r="D436" t="s">
        <v>8221</v>
      </c>
      <c r="E436">
        <v>53</v>
      </c>
    </row>
    <row r="437" spans="1:5" x14ac:dyDescent="0.3">
      <c r="A437" t="s">
        <v>8219</v>
      </c>
      <c r="B437">
        <v>40</v>
      </c>
      <c r="D437" t="s">
        <v>8221</v>
      </c>
      <c r="E437">
        <v>7</v>
      </c>
    </row>
    <row r="438" spans="1:5" x14ac:dyDescent="0.3">
      <c r="A438" t="s">
        <v>8219</v>
      </c>
      <c r="B438">
        <v>46</v>
      </c>
      <c r="D438" t="s">
        <v>8221</v>
      </c>
      <c r="E438">
        <v>72</v>
      </c>
    </row>
    <row r="439" spans="1:5" x14ac:dyDescent="0.3">
      <c r="A439" t="s">
        <v>8219</v>
      </c>
      <c r="B439">
        <v>62</v>
      </c>
      <c r="D439" t="s">
        <v>8221</v>
      </c>
      <c r="E439">
        <v>0</v>
      </c>
    </row>
    <row r="440" spans="1:5" x14ac:dyDescent="0.3">
      <c r="A440" t="s">
        <v>8219</v>
      </c>
      <c r="B440">
        <v>61</v>
      </c>
      <c r="D440" t="s">
        <v>8221</v>
      </c>
      <c r="E440">
        <v>2</v>
      </c>
    </row>
    <row r="441" spans="1:5" x14ac:dyDescent="0.3">
      <c r="A441" t="s">
        <v>8219</v>
      </c>
      <c r="B441">
        <v>96</v>
      </c>
      <c r="D441" t="s">
        <v>8221</v>
      </c>
      <c r="E441">
        <v>8</v>
      </c>
    </row>
    <row r="442" spans="1:5" x14ac:dyDescent="0.3">
      <c r="A442" t="s">
        <v>8219</v>
      </c>
      <c r="B442">
        <v>190</v>
      </c>
      <c r="D442" t="s">
        <v>8221</v>
      </c>
      <c r="E442">
        <v>2</v>
      </c>
    </row>
    <row r="443" spans="1:5" x14ac:dyDescent="0.3">
      <c r="A443" t="s">
        <v>8219</v>
      </c>
      <c r="B443">
        <v>94</v>
      </c>
      <c r="D443" t="s">
        <v>8221</v>
      </c>
      <c r="E443">
        <v>0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4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6</v>
      </c>
    </row>
    <row r="448" spans="1:5" x14ac:dyDescent="0.3">
      <c r="A448" t="s">
        <v>8219</v>
      </c>
      <c r="B448">
        <v>47</v>
      </c>
      <c r="D448" t="s">
        <v>8221</v>
      </c>
      <c r="E448">
        <v>0</v>
      </c>
    </row>
    <row r="449" spans="1:5" x14ac:dyDescent="0.3">
      <c r="A449" t="s">
        <v>8219</v>
      </c>
      <c r="B449">
        <v>1</v>
      </c>
      <c r="D449" t="s">
        <v>8221</v>
      </c>
      <c r="E449">
        <v>0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8</v>
      </c>
    </row>
    <row r="452" spans="1:5" x14ac:dyDescent="0.3">
      <c r="A452" t="s">
        <v>8219</v>
      </c>
      <c r="B452">
        <v>133</v>
      </c>
      <c r="D452" t="s">
        <v>8221</v>
      </c>
      <c r="E452">
        <v>5</v>
      </c>
    </row>
    <row r="453" spans="1:5" x14ac:dyDescent="0.3">
      <c r="A453" t="s">
        <v>8219</v>
      </c>
      <c r="B453">
        <v>70</v>
      </c>
      <c r="D453" t="s">
        <v>8221</v>
      </c>
      <c r="E453">
        <v>0</v>
      </c>
    </row>
    <row r="454" spans="1:5" x14ac:dyDescent="0.3">
      <c r="A454" t="s">
        <v>8219</v>
      </c>
      <c r="B454">
        <v>62</v>
      </c>
      <c r="D454" t="s">
        <v>8221</v>
      </c>
      <c r="E454">
        <v>2</v>
      </c>
    </row>
    <row r="455" spans="1:5" x14ac:dyDescent="0.3">
      <c r="A455" t="s">
        <v>8219</v>
      </c>
      <c r="B455">
        <v>10</v>
      </c>
      <c r="D455" t="s">
        <v>8221</v>
      </c>
      <c r="E455">
        <v>24</v>
      </c>
    </row>
    <row r="456" spans="1:5" x14ac:dyDescent="0.3">
      <c r="A456" t="s">
        <v>8219</v>
      </c>
      <c r="B456">
        <v>499</v>
      </c>
      <c r="D456" t="s">
        <v>8221</v>
      </c>
      <c r="E456">
        <v>0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0</v>
      </c>
    </row>
    <row r="459" spans="1:5" x14ac:dyDescent="0.3">
      <c r="A459" t="s">
        <v>8219</v>
      </c>
      <c r="B459">
        <v>24</v>
      </c>
      <c r="D459" t="s">
        <v>8221</v>
      </c>
      <c r="E459">
        <v>1</v>
      </c>
    </row>
    <row r="460" spans="1:5" x14ac:dyDescent="0.3">
      <c r="A460" t="s">
        <v>8219</v>
      </c>
      <c r="B460">
        <v>76</v>
      </c>
      <c r="D460" t="s">
        <v>8221</v>
      </c>
      <c r="E460">
        <v>10</v>
      </c>
    </row>
    <row r="461" spans="1:5" x14ac:dyDescent="0.3">
      <c r="A461" t="s">
        <v>8219</v>
      </c>
      <c r="B461">
        <v>98</v>
      </c>
      <c r="D461" t="s">
        <v>8221</v>
      </c>
      <c r="E461">
        <v>1</v>
      </c>
    </row>
    <row r="462" spans="1:5" x14ac:dyDescent="0.3">
      <c r="A462" t="s">
        <v>8219</v>
      </c>
      <c r="B462">
        <v>30</v>
      </c>
      <c r="D462" t="s">
        <v>8221</v>
      </c>
      <c r="E462">
        <v>0</v>
      </c>
    </row>
    <row r="463" spans="1:5" x14ac:dyDescent="0.3">
      <c r="A463" t="s">
        <v>8219</v>
      </c>
      <c r="B463">
        <v>478</v>
      </c>
      <c r="D463" t="s">
        <v>8221</v>
      </c>
      <c r="E463">
        <v>20</v>
      </c>
    </row>
    <row r="464" spans="1:5" x14ac:dyDescent="0.3">
      <c r="A464" t="s">
        <v>8219</v>
      </c>
      <c r="B464">
        <v>74</v>
      </c>
      <c r="D464" t="s">
        <v>8221</v>
      </c>
      <c r="E464">
        <v>30</v>
      </c>
    </row>
    <row r="465" spans="1:5" x14ac:dyDescent="0.3">
      <c r="A465" t="s">
        <v>8219</v>
      </c>
      <c r="B465">
        <v>131</v>
      </c>
      <c r="D465" t="s">
        <v>8221</v>
      </c>
      <c r="E465">
        <v>6</v>
      </c>
    </row>
    <row r="466" spans="1:5" x14ac:dyDescent="0.3">
      <c r="A466" t="s">
        <v>8219</v>
      </c>
      <c r="B466">
        <v>61</v>
      </c>
      <c r="D466" t="s">
        <v>8221</v>
      </c>
      <c r="E466">
        <v>15</v>
      </c>
    </row>
    <row r="467" spans="1:5" x14ac:dyDescent="0.3">
      <c r="A467" t="s">
        <v>8219</v>
      </c>
      <c r="B467">
        <v>1071</v>
      </c>
      <c r="D467" t="s">
        <v>8221</v>
      </c>
      <c r="E467">
        <v>5</v>
      </c>
    </row>
    <row r="468" spans="1:5" x14ac:dyDescent="0.3">
      <c r="A468" t="s">
        <v>8219</v>
      </c>
      <c r="B468">
        <v>122</v>
      </c>
      <c r="D468" t="s">
        <v>8221</v>
      </c>
      <c r="E468">
        <v>0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28</v>
      </c>
    </row>
    <row r="471" spans="1:5" x14ac:dyDescent="0.3">
      <c r="A471" t="s">
        <v>8219</v>
      </c>
      <c r="B471">
        <v>141</v>
      </c>
      <c r="D471" t="s">
        <v>8221</v>
      </c>
      <c r="E471">
        <v>0</v>
      </c>
    </row>
    <row r="472" spans="1:5" x14ac:dyDescent="0.3">
      <c r="A472" t="s">
        <v>8219</v>
      </c>
      <c r="B472">
        <v>159</v>
      </c>
      <c r="D472" t="s">
        <v>8221</v>
      </c>
      <c r="E472">
        <v>5</v>
      </c>
    </row>
    <row r="473" spans="1:5" x14ac:dyDescent="0.3">
      <c r="A473" t="s">
        <v>8219</v>
      </c>
      <c r="B473">
        <v>99</v>
      </c>
      <c r="D473" t="s">
        <v>8221</v>
      </c>
      <c r="E473">
        <v>7</v>
      </c>
    </row>
    <row r="474" spans="1:5" x14ac:dyDescent="0.3">
      <c r="A474" t="s">
        <v>8219</v>
      </c>
      <c r="B474">
        <v>96</v>
      </c>
      <c r="D474" t="s">
        <v>8221</v>
      </c>
      <c r="E474">
        <v>30</v>
      </c>
    </row>
    <row r="475" spans="1:5" x14ac:dyDescent="0.3">
      <c r="A475" t="s">
        <v>8219</v>
      </c>
      <c r="B475">
        <v>27</v>
      </c>
      <c r="D475" t="s">
        <v>8221</v>
      </c>
      <c r="E475">
        <v>2</v>
      </c>
    </row>
    <row r="476" spans="1:5" x14ac:dyDescent="0.3">
      <c r="A476" t="s">
        <v>8219</v>
      </c>
      <c r="B476">
        <v>166</v>
      </c>
      <c r="D476" t="s">
        <v>8221</v>
      </c>
      <c r="E476">
        <v>30</v>
      </c>
    </row>
    <row r="477" spans="1:5" x14ac:dyDescent="0.3">
      <c r="A477" t="s">
        <v>8219</v>
      </c>
      <c r="B477">
        <v>76</v>
      </c>
      <c r="D477" t="s">
        <v>8221</v>
      </c>
      <c r="E477">
        <v>2</v>
      </c>
    </row>
    <row r="478" spans="1:5" x14ac:dyDescent="0.3">
      <c r="A478" t="s">
        <v>8219</v>
      </c>
      <c r="B478">
        <v>211</v>
      </c>
      <c r="D478" t="s">
        <v>8221</v>
      </c>
      <c r="E478">
        <v>0</v>
      </c>
    </row>
    <row r="479" spans="1:5" x14ac:dyDescent="0.3">
      <c r="A479" t="s">
        <v>8219</v>
      </c>
      <c r="B479">
        <v>21</v>
      </c>
      <c r="D479" t="s">
        <v>8221</v>
      </c>
      <c r="E479">
        <v>2</v>
      </c>
    </row>
    <row r="480" spans="1:5" x14ac:dyDescent="0.3">
      <c r="A480" t="s">
        <v>8219</v>
      </c>
      <c r="B480">
        <v>61</v>
      </c>
      <c r="D480" t="s">
        <v>8221</v>
      </c>
      <c r="E480">
        <v>1</v>
      </c>
    </row>
    <row r="481" spans="1:5" x14ac:dyDescent="0.3">
      <c r="A481" t="s">
        <v>8219</v>
      </c>
      <c r="B481">
        <v>30</v>
      </c>
      <c r="D481" t="s">
        <v>8221</v>
      </c>
      <c r="E481">
        <v>2</v>
      </c>
    </row>
    <row r="482" spans="1:5" x14ac:dyDescent="0.3">
      <c r="A482" t="s">
        <v>8219</v>
      </c>
      <c r="B482">
        <v>375</v>
      </c>
      <c r="D482" t="s">
        <v>8221</v>
      </c>
      <c r="E482">
        <v>14</v>
      </c>
    </row>
    <row r="483" spans="1:5" x14ac:dyDescent="0.3">
      <c r="A483" t="s">
        <v>8219</v>
      </c>
      <c r="B483">
        <v>111</v>
      </c>
      <c r="D483" t="s">
        <v>8221</v>
      </c>
      <c r="E483">
        <v>31</v>
      </c>
    </row>
    <row r="484" spans="1:5" x14ac:dyDescent="0.3">
      <c r="A484" t="s">
        <v>8219</v>
      </c>
      <c r="B484">
        <v>123</v>
      </c>
      <c r="D484" t="s">
        <v>8221</v>
      </c>
      <c r="E484">
        <v>16</v>
      </c>
    </row>
    <row r="485" spans="1:5" x14ac:dyDescent="0.3">
      <c r="A485" t="s">
        <v>8219</v>
      </c>
      <c r="B485">
        <v>70</v>
      </c>
      <c r="D485" t="s">
        <v>8221</v>
      </c>
      <c r="E485">
        <v>12</v>
      </c>
    </row>
    <row r="486" spans="1:5" x14ac:dyDescent="0.3">
      <c r="A486" t="s">
        <v>8219</v>
      </c>
      <c r="B486">
        <v>85</v>
      </c>
      <c r="D486" t="s">
        <v>8221</v>
      </c>
      <c r="E486">
        <v>96</v>
      </c>
    </row>
    <row r="487" spans="1:5" x14ac:dyDescent="0.3">
      <c r="A487" t="s">
        <v>8219</v>
      </c>
      <c r="B487">
        <v>86</v>
      </c>
      <c r="D487" t="s">
        <v>8221</v>
      </c>
      <c r="E487">
        <v>16</v>
      </c>
    </row>
    <row r="488" spans="1:5" x14ac:dyDescent="0.3">
      <c r="A488" t="s">
        <v>8219</v>
      </c>
      <c r="B488">
        <v>13</v>
      </c>
      <c r="D488" t="s">
        <v>8221</v>
      </c>
      <c r="E488">
        <v>5</v>
      </c>
    </row>
    <row r="489" spans="1:5" x14ac:dyDescent="0.3">
      <c r="A489" t="s">
        <v>8219</v>
      </c>
      <c r="B489">
        <v>33</v>
      </c>
      <c r="D489" t="s">
        <v>8221</v>
      </c>
      <c r="E489">
        <v>0</v>
      </c>
    </row>
    <row r="490" spans="1:5" x14ac:dyDescent="0.3">
      <c r="A490" t="s">
        <v>8219</v>
      </c>
      <c r="B490">
        <v>15</v>
      </c>
      <c r="D490" t="s">
        <v>8221</v>
      </c>
      <c r="E490">
        <v>8</v>
      </c>
    </row>
    <row r="491" spans="1:5" x14ac:dyDescent="0.3">
      <c r="A491" t="s">
        <v>8219</v>
      </c>
      <c r="B491">
        <v>273</v>
      </c>
      <c r="D491" t="s">
        <v>8221</v>
      </c>
      <c r="E491">
        <v>7</v>
      </c>
    </row>
    <row r="492" spans="1:5" x14ac:dyDescent="0.3">
      <c r="A492" t="s">
        <v>8219</v>
      </c>
      <c r="B492">
        <v>714</v>
      </c>
      <c r="D492" t="s">
        <v>8221</v>
      </c>
      <c r="E492">
        <v>24</v>
      </c>
    </row>
    <row r="493" spans="1:5" x14ac:dyDescent="0.3">
      <c r="A493" t="s">
        <v>8219</v>
      </c>
      <c r="B493">
        <v>170</v>
      </c>
      <c r="D493" t="s">
        <v>8221</v>
      </c>
      <c r="E493">
        <v>121</v>
      </c>
    </row>
    <row r="494" spans="1:5" x14ac:dyDescent="0.3">
      <c r="A494" t="s">
        <v>8219</v>
      </c>
      <c r="B494">
        <v>512</v>
      </c>
      <c r="D494" t="s">
        <v>8221</v>
      </c>
      <c r="E494">
        <v>196</v>
      </c>
    </row>
    <row r="495" spans="1:5" x14ac:dyDescent="0.3">
      <c r="A495" t="s">
        <v>8219</v>
      </c>
      <c r="B495">
        <v>314</v>
      </c>
      <c r="D495" t="s">
        <v>8221</v>
      </c>
      <c r="E495">
        <v>5</v>
      </c>
    </row>
    <row r="496" spans="1:5" x14ac:dyDescent="0.3">
      <c r="A496" t="s">
        <v>8219</v>
      </c>
      <c r="B496">
        <v>167</v>
      </c>
      <c r="D496" t="s">
        <v>8221</v>
      </c>
      <c r="E496">
        <v>73</v>
      </c>
    </row>
    <row r="497" spans="1:5" x14ac:dyDescent="0.3">
      <c r="A497" t="s">
        <v>8219</v>
      </c>
      <c r="B497">
        <v>9</v>
      </c>
      <c r="D497" t="s">
        <v>8221</v>
      </c>
      <c r="E497">
        <v>93</v>
      </c>
    </row>
    <row r="498" spans="1:5" x14ac:dyDescent="0.3">
      <c r="A498" t="s">
        <v>8219</v>
      </c>
      <c r="B498">
        <v>103</v>
      </c>
      <c r="D498" t="s">
        <v>8221</v>
      </c>
      <c r="E498">
        <v>17</v>
      </c>
    </row>
    <row r="499" spans="1:5" x14ac:dyDescent="0.3">
      <c r="A499" t="s">
        <v>8219</v>
      </c>
      <c r="B499">
        <v>111</v>
      </c>
      <c r="D499" t="s">
        <v>8221</v>
      </c>
      <c r="E499">
        <v>7</v>
      </c>
    </row>
    <row r="500" spans="1:5" x14ac:dyDescent="0.3">
      <c r="A500" t="s">
        <v>8219</v>
      </c>
      <c r="B500">
        <v>271</v>
      </c>
      <c r="D500" t="s">
        <v>8221</v>
      </c>
      <c r="E500">
        <v>17</v>
      </c>
    </row>
    <row r="501" spans="1:5" x14ac:dyDescent="0.3">
      <c r="A501" t="s">
        <v>8219</v>
      </c>
      <c r="B501">
        <v>101</v>
      </c>
      <c r="D501" t="s">
        <v>8221</v>
      </c>
      <c r="E501">
        <v>171</v>
      </c>
    </row>
    <row r="502" spans="1:5" x14ac:dyDescent="0.3">
      <c r="A502" t="s">
        <v>8219</v>
      </c>
      <c r="B502">
        <v>57</v>
      </c>
      <c r="D502" t="s">
        <v>8221</v>
      </c>
      <c r="E502">
        <v>188</v>
      </c>
    </row>
    <row r="503" spans="1:5" x14ac:dyDescent="0.3">
      <c r="A503" t="s">
        <v>8219</v>
      </c>
      <c r="B503">
        <v>62</v>
      </c>
      <c r="D503" t="s">
        <v>8221</v>
      </c>
      <c r="E503">
        <v>110</v>
      </c>
    </row>
    <row r="504" spans="1:5" x14ac:dyDescent="0.3">
      <c r="A504" t="s">
        <v>8219</v>
      </c>
      <c r="B504">
        <v>32</v>
      </c>
      <c r="D504" t="s">
        <v>8221</v>
      </c>
      <c r="E504">
        <v>37</v>
      </c>
    </row>
    <row r="505" spans="1:5" x14ac:dyDescent="0.3">
      <c r="A505" t="s">
        <v>8219</v>
      </c>
      <c r="B505">
        <v>141</v>
      </c>
      <c r="D505" t="s">
        <v>8221</v>
      </c>
      <c r="E505">
        <v>9</v>
      </c>
    </row>
    <row r="506" spans="1:5" x14ac:dyDescent="0.3">
      <c r="A506" t="s">
        <v>8219</v>
      </c>
      <c r="B506">
        <v>75</v>
      </c>
      <c r="D506" t="s">
        <v>8221</v>
      </c>
      <c r="E506">
        <v>29</v>
      </c>
    </row>
    <row r="507" spans="1:5" x14ac:dyDescent="0.3">
      <c r="A507" t="s">
        <v>8219</v>
      </c>
      <c r="B507">
        <v>46</v>
      </c>
      <c r="D507" t="s">
        <v>8221</v>
      </c>
      <c r="E507">
        <v>6</v>
      </c>
    </row>
    <row r="508" spans="1:5" x14ac:dyDescent="0.3">
      <c r="A508" t="s">
        <v>8219</v>
      </c>
      <c r="B508">
        <v>103</v>
      </c>
      <c r="D508" t="s">
        <v>8221</v>
      </c>
      <c r="E508">
        <v>30</v>
      </c>
    </row>
    <row r="509" spans="1:5" x14ac:dyDescent="0.3">
      <c r="A509" t="s">
        <v>8219</v>
      </c>
      <c r="B509">
        <v>6</v>
      </c>
      <c r="D509" t="s">
        <v>8221</v>
      </c>
      <c r="E509">
        <v>81</v>
      </c>
    </row>
    <row r="510" spans="1:5" x14ac:dyDescent="0.3">
      <c r="A510" t="s">
        <v>8219</v>
      </c>
      <c r="B510">
        <v>83</v>
      </c>
      <c r="D510" t="s">
        <v>8221</v>
      </c>
      <c r="E510">
        <v>4</v>
      </c>
    </row>
    <row r="511" spans="1:5" x14ac:dyDescent="0.3">
      <c r="A511" t="s">
        <v>8219</v>
      </c>
      <c r="B511">
        <v>108</v>
      </c>
      <c r="D511" t="s">
        <v>8221</v>
      </c>
      <c r="E511">
        <v>11</v>
      </c>
    </row>
    <row r="512" spans="1:5" x14ac:dyDescent="0.3">
      <c r="A512" t="s">
        <v>8219</v>
      </c>
      <c r="B512">
        <v>25</v>
      </c>
      <c r="D512" t="s">
        <v>8221</v>
      </c>
      <c r="E512">
        <v>14</v>
      </c>
    </row>
    <row r="513" spans="1:5" x14ac:dyDescent="0.3">
      <c r="A513" t="s">
        <v>8219</v>
      </c>
      <c r="B513">
        <v>549</v>
      </c>
      <c r="D513" t="s">
        <v>8221</v>
      </c>
      <c r="E513">
        <v>5</v>
      </c>
    </row>
    <row r="514" spans="1:5" x14ac:dyDescent="0.3">
      <c r="A514" t="s">
        <v>8219</v>
      </c>
      <c r="B514">
        <v>222</v>
      </c>
      <c r="D514" t="s">
        <v>8221</v>
      </c>
      <c r="E514">
        <v>45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24</v>
      </c>
    </row>
    <row r="518" spans="1:5" x14ac:dyDescent="0.3">
      <c r="A518" t="s">
        <v>8219</v>
      </c>
      <c r="B518">
        <v>140</v>
      </c>
      <c r="D518" t="s">
        <v>8221</v>
      </c>
      <c r="E518">
        <v>18</v>
      </c>
    </row>
    <row r="519" spans="1:5" x14ac:dyDescent="0.3">
      <c r="A519" t="s">
        <v>8219</v>
      </c>
      <c r="B519">
        <v>103</v>
      </c>
      <c r="D519" t="s">
        <v>8221</v>
      </c>
      <c r="E519">
        <v>12</v>
      </c>
    </row>
    <row r="520" spans="1:5" x14ac:dyDescent="0.3">
      <c r="A520" t="s">
        <v>8219</v>
      </c>
      <c r="B520">
        <v>138</v>
      </c>
      <c r="D520" t="s">
        <v>8221</v>
      </c>
      <c r="E520">
        <v>123</v>
      </c>
    </row>
    <row r="521" spans="1:5" x14ac:dyDescent="0.3">
      <c r="A521" t="s">
        <v>8219</v>
      </c>
      <c r="B521">
        <v>191</v>
      </c>
      <c r="D521" t="s">
        <v>8221</v>
      </c>
      <c r="E521">
        <v>96</v>
      </c>
    </row>
    <row r="522" spans="1:5" x14ac:dyDescent="0.3">
      <c r="A522" t="s">
        <v>8219</v>
      </c>
      <c r="B522">
        <v>45</v>
      </c>
      <c r="D522" t="s">
        <v>8221</v>
      </c>
      <c r="E522">
        <v>31</v>
      </c>
    </row>
    <row r="523" spans="1:5" x14ac:dyDescent="0.3">
      <c r="A523" t="s">
        <v>8219</v>
      </c>
      <c r="B523">
        <v>17</v>
      </c>
      <c r="D523" t="s">
        <v>8221</v>
      </c>
      <c r="E523">
        <v>4</v>
      </c>
    </row>
    <row r="524" spans="1:5" x14ac:dyDescent="0.3">
      <c r="A524" t="s">
        <v>8219</v>
      </c>
      <c r="B524">
        <v>31</v>
      </c>
      <c r="D524" t="s">
        <v>8221</v>
      </c>
      <c r="E524">
        <v>3</v>
      </c>
    </row>
    <row r="525" spans="1:5" x14ac:dyDescent="0.3">
      <c r="A525" t="s">
        <v>8219</v>
      </c>
      <c r="B525">
        <v>50</v>
      </c>
      <c r="D525" t="s">
        <v>8221</v>
      </c>
      <c r="E525">
        <v>179</v>
      </c>
    </row>
    <row r="526" spans="1:5" x14ac:dyDescent="0.3">
      <c r="A526" t="s">
        <v>8219</v>
      </c>
      <c r="B526">
        <v>59</v>
      </c>
      <c r="D526" t="s">
        <v>8221</v>
      </c>
      <c r="E526">
        <v>3</v>
      </c>
    </row>
    <row r="527" spans="1:5" x14ac:dyDescent="0.3">
      <c r="A527" t="s">
        <v>8219</v>
      </c>
      <c r="B527">
        <v>81</v>
      </c>
      <c r="D527" t="s">
        <v>8221</v>
      </c>
      <c r="E527">
        <v>23</v>
      </c>
    </row>
    <row r="528" spans="1:5" x14ac:dyDescent="0.3">
      <c r="A528" t="s">
        <v>8219</v>
      </c>
      <c r="B528">
        <v>508</v>
      </c>
      <c r="D528" t="s">
        <v>8221</v>
      </c>
      <c r="E528">
        <v>23</v>
      </c>
    </row>
    <row r="529" spans="1:5" x14ac:dyDescent="0.3">
      <c r="A529" t="s">
        <v>8219</v>
      </c>
      <c r="B529">
        <v>74</v>
      </c>
      <c r="D529" t="s">
        <v>8221</v>
      </c>
      <c r="E529">
        <v>41</v>
      </c>
    </row>
    <row r="530" spans="1:5" x14ac:dyDescent="0.3">
      <c r="A530" t="s">
        <v>8219</v>
      </c>
      <c r="B530">
        <v>141</v>
      </c>
      <c r="D530" t="s">
        <v>8221</v>
      </c>
      <c r="E530">
        <v>0</v>
      </c>
    </row>
    <row r="531" spans="1:5" x14ac:dyDescent="0.3">
      <c r="A531" t="s">
        <v>8219</v>
      </c>
      <c r="B531">
        <v>711</v>
      </c>
      <c r="D531" t="s">
        <v>8221</v>
      </c>
      <c r="E531">
        <v>32</v>
      </c>
    </row>
    <row r="532" spans="1:5" x14ac:dyDescent="0.3">
      <c r="A532" t="s">
        <v>8219</v>
      </c>
      <c r="B532">
        <v>141</v>
      </c>
      <c r="D532" t="s">
        <v>8221</v>
      </c>
      <c r="E532">
        <v>2</v>
      </c>
    </row>
    <row r="533" spans="1:5" x14ac:dyDescent="0.3">
      <c r="A533" t="s">
        <v>8219</v>
      </c>
      <c r="B533">
        <v>109</v>
      </c>
      <c r="D533" t="s">
        <v>8221</v>
      </c>
      <c r="E533">
        <v>7</v>
      </c>
    </row>
    <row r="534" spans="1:5" x14ac:dyDescent="0.3">
      <c r="A534" t="s">
        <v>8219</v>
      </c>
      <c r="B534">
        <v>361</v>
      </c>
      <c r="D534" t="s">
        <v>8221</v>
      </c>
      <c r="E534">
        <v>4</v>
      </c>
    </row>
    <row r="535" spans="1:5" x14ac:dyDescent="0.3">
      <c r="A535" t="s">
        <v>8219</v>
      </c>
      <c r="B535">
        <v>176</v>
      </c>
      <c r="D535" t="s">
        <v>8221</v>
      </c>
      <c r="E535">
        <v>196</v>
      </c>
    </row>
    <row r="536" spans="1:5" x14ac:dyDescent="0.3">
      <c r="A536" t="s">
        <v>8219</v>
      </c>
      <c r="B536">
        <v>670</v>
      </c>
      <c r="D536" t="s">
        <v>8221</v>
      </c>
      <c r="E536">
        <v>11</v>
      </c>
    </row>
    <row r="537" spans="1:5" x14ac:dyDescent="0.3">
      <c r="A537" t="s">
        <v>8219</v>
      </c>
      <c r="B537">
        <v>96</v>
      </c>
      <c r="D537" t="s">
        <v>8221</v>
      </c>
      <c r="E537">
        <v>9</v>
      </c>
    </row>
    <row r="538" spans="1:5" x14ac:dyDescent="0.3">
      <c r="A538" t="s">
        <v>8219</v>
      </c>
      <c r="B538">
        <v>74</v>
      </c>
      <c r="D538" t="s">
        <v>8221</v>
      </c>
      <c r="E538">
        <v>5</v>
      </c>
    </row>
    <row r="539" spans="1:5" x14ac:dyDescent="0.3">
      <c r="A539" t="s">
        <v>8219</v>
      </c>
      <c r="B539">
        <v>52</v>
      </c>
      <c r="D539" t="s">
        <v>8221</v>
      </c>
      <c r="E539">
        <v>8</v>
      </c>
    </row>
    <row r="540" spans="1:5" x14ac:dyDescent="0.3">
      <c r="A540" t="s">
        <v>8219</v>
      </c>
      <c r="B540">
        <v>105</v>
      </c>
      <c r="D540" t="s">
        <v>8221</v>
      </c>
      <c r="E540">
        <v>229</v>
      </c>
    </row>
    <row r="541" spans="1:5" x14ac:dyDescent="0.3">
      <c r="A541" t="s">
        <v>8219</v>
      </c>
      <c r="B541">
        <v>41</v>
      </c>
      <c r="D541" t="s">
        <v>8221</v>
      </c>
      <c r="E541">
        <v>40</v>
      </c>
    </row>
    <row r="542" spans="1:5" x14ac:dyDescent="0.3">
      <c r="A542" t="s">
        <v>8219</v>
      </c>
      <c r="B542">
        <v>34</v>
      </c>
      <c r="D542" t="s">
        <v>8220</v>
      </c>
      <c r="E542">
        <v>6</v>
      </c>
    </row>
    <row r="543" spans="1:5" x14ac:dyDescent="0.3">
      <c r="A543" t="s">
        <v>8219</v>
      </c>
      <c r="B543">
        <v>66</v>
      </c>
      <c r="D543" t="s">
        <v>8220</v>
      </c>
      <c r="E543">
        <v>4</v>
      </c>
    </row>
    <row r="544" spans="1:5" x14ac:dyDescent="0.3">
      <c r="A544" t="s">
        <v>8219</v>
      </c>
      <c r="B544">
        <v>50</v>
      </c>
      <c r="D544" t="s">
        <v>8220</v>
      </c>
      <c r="E544">
        <v>22</v>
      </c>
    </row>
    <row r="545" spans="1:5" x14ac:dyDescent="0.3">
      <c r="A545" t="s">
        <v>8219</v>
      </c>
      <c r="B545">
        <v>159</v>
      </c>
      <c r="D545" t="s">
        <v>8220</v>
      </c>
      <c r="E545">
        <v>15</v>
      </c>
    </row>
    <row r="546" spans="1:5" x14ac:dyDescent="0.3">
      <c r="A546" t="s">
        <v>8219</v>
      </c>
      <c r="B546">
        <v>182</v>
      </c>
      <c r="D546" t="s">
        <v>8220</v>
      </c>
      <c r="E546">
        <v>95</v>
      </c>
    </row>
    <row r="547" spans="1:5" x14ac:dyDescent="0.3">
      <c r="A547" t="s">
        <v>8219</v>
      </c>
      <c r="B547">
        <v>206</v>
      </c>
      <c r="D547" t="s">
        <v>8220</v>
      </c>
      <c r="E547">
        <v>161</v>
      </c>
    </row>
    <row r="548" spans="1:5" x14ac:dyDescent="0.3">
      <c r="A548" t="s">
        <v>8219</v>
      </c>
      <c r="B548">
        <v>169</v>
      </c>
      <c r="D548" t="s">
        <v>8220</v>
      </c>
      <c r="E548">
        <v>8</v>
      </c>
    </row>
    <row r="549" spans="1:5" x14ac:dyDescent="0.3">
      <c r="A549" t="s">
        <v>8219</v>
      </c>
      <c r="B549">
        <v>31</v>
      </c>
      <c r="D549" t="s">
        <v>8220</v>
      </c>
      <c r="E549">
        <v>76</v>
      </c>
    </row>
    <row r="550" spans="1:5" x14ac:dyDescent="0.3">
      <c r="A550" t="s">
        <v>8219</v>
      </c>
      <c r="B550">
        <v>28</v>
      </c>
      <c r="D550" t="s">
        <v>8220</v>
      </c>
      <c r="E550">
        <v>1</v>
      </c>
    </row>
    <row r="551" spans="1:5" x14ac:dyDescent="0.3">
      <c r="A551" t="s">
        <v>8219</v>
      </c>
      <c r="B551">
        <v>54</v>
      </c>
      <c r="D551" t="s">
        <v>8220</v>
      </c>
      <c r="E551">
        <v>101</v>
      </c>
    </row>
    <row r="552" spans="1:5" x14ac:dyDescent="0.3">
      <c r="A552" t="s">
        <v>8219</v>
      </c>
      <c r="B552">
        <v>467</v>
      </c>
      <c r="D552" t="s">
        <v>8220</v>
      </c>
      <c r="E552">
        <v>4</v>
      </c>
    </row>
    <row r="553" spans="1:5" x14ac:dyDescent="0.3">
      <c r="A553" t="s">
        <v>8219</v>
      </c>
      <c r="B553">
        <v>389</v>
      </c>
      <c r="D553" t="s">
        <v>8220</v>
      </c>
      <c r="E553">
        <v>1</v>
      </c>
    </row>
    <row r="554" spans="1:5" x14ac:dyDescent="0.3">
      <c r="A554" t="s">
        <v>8219</v>
      </c>
      <c r="B554">
        <v>68</v>
      </c>
      <c r="D554" t="s">
        <v>8220</v>
      </c>
      <c r="E554">
        <v>775</v>
      </c>
    </row>
    <row r="555" spans="1:5" x14ac:dyDescent="0.3">
      <c r="A555" t="s">
        <v>8219</v>
      </c>
      <c r="B555">
        <v>413</v>
      </c>
      <c r="D555" t="s">
        <v>8220</v>
      </c>
      <c r="E555">
        <v>90</v>
      </c>
    </row>
    <row r="556" spans="1:5" x14ac:dyDescent="0.3">
      <c r="A556" t="s">
        <v>8219</v>
      </c>
      <c r="B556">
        <v>190</v>
      </c>
      <c r="D556" t="s">
        <v>8220</v>
      </c>
      <c r="E556">
        <v>16</v>
      </c>
    </row>
    <row r="557" spans="1:5" x14ac:dyDescent="0.3">
      <c r="A557" t="s">
        <v>8219</v>
      </c>
      <c r="B557">
        <v>189</v>
      </c>
      <c r="D557" t="s">
        <v>8220</v>
      </c>
      <c r="E557">
        <v>6</v>
      </c>
    </row>
    <row r="558" spans="1:5" x14ac:dyDescent="0.3">
      <c r="A558" t="s">
        <v>8219</v>
      </c>
      <c r="B558">
        <v>130</v>
      </c>
      <c r="D558" t="s">
        <v>8220</v>
      </c>
      <c r="E558">
        <v>38</v>
      </c>
    </row>
    <row r="559" spans="1:5" x14ac:dyDescent="0.3">
      <c r="A559" t="s">
        <v>8219</v>
      </c>
      <c r="B559">
        <v>74</v>
      </c>
      <c r="D559" t="s">
        <v>8220</v>
      </c>
      <c r="E559">
        <v>355</v>
      </c>
    </row>
    <row r="560" spans="1:5" x14ac:dyDescent="0.3">
      <c r="A560" t="s">
        <v>8219</v>
      </c>
      <c r="B560">
        <v>274</v>
      </c>
      <c r="D560" t="s">
        <v>8220</v>
      </c>
      <c r="E560">
        <v>7</v>
      </c>
    </row>
    <row r="561" spans="1:5" x14ac:dyDescent="0.3">
      <c r="A561" t="s">
        <v>8219</v>
      </c>
      <c r="B561">
        <v>22</v>
      </c>
      <c r="D561" t="s">
        <v>8220</v>
      </c>
      <c r="E561">
        <v>400</v>
      </c>
    </row>
    <row r="562" spans="1:5" x14ac:dyDescent="0.3">
      <c r="A562" t="s">
        <v>8219</v>
      </c>
      <c r="B562">
        <v>31</v>
      </c>
      <c r="D562" t="s">
        <v>8220</v>
      </c>
      <c r="E562">
        <v>1</v>
      </c>
    </row>
    <row r="563" spans="1:5" x14ac:dyDescent="0.3">
      <c r="A563" t="s">
        <v>8219</v>
      </c>
      <c r="B563">
        <v>63</v>
      </c>
      <c r="D563" t="s">
        <v>8220</v>
      </c>
      <c r="E563">
        <v>0</v>
      </c>
    </row>
    <row r="564" spans="1:5" x14ac:dyDescent="0.3">
      <c r="A564" t="s">
        <v>8219</v>
      </c>
      <c r="B564">
        <v>20</v>
      </c>
      <c r="D564" t="s">
        <v>8220</v>
      </c>
      <c r="E564">
        <v>1</v>
      </c>
    </row>
    <row r="565" spans="1:5" x14ac:dyDescent="0.3">
      <c r="A565" t="s">
        <v>8219</v>
      </c>
      <c r="B565">
        <v>25</v>
      </c>
      <c r="D565" t="s">
        <v>8220</v>
      </c>
      <c r="E565">
        <v>292</v>
      </c>
    </row>
    <row r="566" spans="1:5" x14ac:dyDescent="0.3">
      <c r="A566" t="s">
        <v>8219</v>
      </c>
      <c r="B566">
        <v>61</v>
      </c>
      <c r="D566" t="s">
        <v>8220</v>
      </c>
      <c r="E566">
        <v>2</v>
      </c>
    </row>
    <row r="567" spans="1:5" x14ac:dyDescent="0.3">
      <c r="A567" t="s">
        <v>8219</v>
      </c>
      <c r="B567">
        <v>52</v>
      </c>
      <c r="D567" t="s">
        <v>8220</v>
      </c>
      <c r="E567">
        <v>8</v>
      </c>
    </row>
    <row r="568" spans="1:5" x14ac:dyDescent="0.3">
      <c r="A568" t="s">
        <v>8219</v>
      </c>
      <c r="B568">
        <v>86</v>
      </c>
      <c r="D568" t="s">
        <v>8220</v>
      </c>
      <c r="E568">
        <v>0</v>
      </c>
    </row>
    <row r="569" spans="1:5" x14ac:dyDescent="0.3">
      <c r="A569" t="s">
        <v>8219</v>
      </c>
      <c r="B569">
        <v>42</v>
      </c>
      <c r="D569" t="s">
        <v>8220</v>
      </c>
      <c r="E569">
        <v>1</v>
      </c>
    </row>
    <row r="570" spans="1:5" x14ac:dyDescent="0.3">
      <c r="A570" t="s">
        <v>8219</v>
      </c>
      <c r="B570">
        <v>52</v>
      </c>
      <c r="D570" t="s">
        <v>8220</v>
      </c>
      <c r="E570">
        <v>4</v>
      </c>
    </row>
    <row r="571" spans="1:5" x14ac:dyDescent="0.3">
      <c r="A571" t="s">
        <v>8219</v>
      </c>
      <c r="B571">
        <v>120</v>
      </c>
      <c r="D571" t="s">
        <v>8220</v>
      </c>
      <c r="E571">
        <v>0</v>
      </c>
    </row>
    <row r="572" spans="1:5" x14ac:dyDescent="0.3">
      <c r="A572" t="s">
        <v>8219</v>
      </c>
      <c r="B572">
        <v>22</v>
      </c>
      <c r="D572" t="s">
        <v>8220</v>
      </c>
      <c r="E572">
        <v>0</v>
      </c>
    </row>
    <row r="573" spans="1:5" x14ac:dyDescent="0.3">
      <c r="A573" t="s">
        <v>8219</v>
      </c>
      <c r="B573">
        <v>64</v>
      </c>
      <c r="D573" t="s">
        <v>8220</v>
      </c>
      <c r="E573">
        <v>0</v>
      </c>
    </row>
    <row r="574" spans="1:5" x14ac:dyDescent="0.3">
      <c r="A574" t="s">
        <v>8219</v>
      </c>
      <c r="B574">
        <v>23</v>
      </c>
      <c r="D574" t="s">
        <v>8220</v>
      </c>
      <c r="E574">
        <v>0</v>
      </c>
    </row>
    <row r="575" spans="1:5" x14ac:dyDescent="0.3">
      <c r="A575" t="s">
        <v>8219</v>
      </c>
      <c r="B575">
        <v>238</v>
      </c>
      <c r="D575" t="s">
        <v>8220</v>
      </c>
      <c r="E575">
        <v>1</v>
      </c>
    </row>
    <row r="576" spans="1:5" x14ac:dyDescent="0.3">
      <c r="A576" t="s">
        <v>8219</v>
      </c>
      <c r="B576">
        <v>33</v>
      </c>
      <c r="D576" t="s">
        <v>8220</v>
      </c>
      <c r="E576">
        <v>0</v>
      </c>
    </row>
    <row r="577" spans="1:5" x14ac:dyDescent="0.3">
      <c r="A577" t="s">
        <v>8219</v>
      </c>
      <c r="B577">
        <v>32</v>
      </c>
      <c r="D577" t="s">
        <v>8220</v>
      </c>
      <c r="E577">
        <v>0</v>
      </c>
    </row>
    <row r="578" spans="1:5" x14ac:dyDescent="0.3">
      <c r="A578" t="s">
        <v>8219</v>
      </c>
      <c r="B578">
        <v>24</v>
      </c>
      <c r="D578" t="s">
        <v>8220</v>
      </c>
      <c r="E578">
        <v>0</v>
      </c>
    </row>
    <row r="579" spans="1:5" x14ac:dyDescent="0.3">
      <c r="A579" t="s">
        <v>8219</v>
      </c>
      <c r="B579">
        <v>29</v>
      </c>
      <c r="D579" t="s">
        <v>8220</v>
      </c>
      <c r="E579">
        <v>0</v>
      </c>
    </row>
    <row r="580" spans="1:5" x14ac:dyDescent="0.3">
      <c r="A580" t="s">
        <v>8219</v>
      </c>
      <c r="B580">
        <v>50</v>
      </c>
      <c r="D580" t="s">
        <v>8220</v>
      </c>
      <c r="E580">
        <v>0</v>
      </c>
    </row>
    <row r="581" spans="1:5" x14ac:dyDescent="0.3">
      <c r="A581" t="s">
        <v>8219</v>
      </c>
      <c r="B581">
        <v>108</v>
      </c>
      <c r="D581" t="s">
        <v>8220</v>
      </c>
      <c r="E581">
        <v>0</v>
      </c>
    </row>
    <row r="582" spans="1:5" x14ac:dyDescent="0.3">
      <c r="A582" t="s">
        <v>8219</v>
      </c>
      <c r="B582">
        <v>139</v>
      </c>
      <c r="D582" t="s">
        <v>8220</v>
      </c>
      <c r="E582">
        <v>1</v>
      </c>
    </row>
    <row r="583" spans="1:5" x14ac:dyDescent="0.3">
      <c r="A583" t="s">
        <v>8219</v>
      </c>
      <c r="B583">
        <v>7</v>
      </c>
      <c r="D583" t="s">
        <v>8220</v>
      </c>
      <c r="E583">
        <v>0</v>
      </c>
    </row>
    <row r="584" spans="1:5" x14ac:dyDescent="0.3">
      <c r="A584" t="s">
        <v>8219</v>
      </c>
      <c r="B584">
        <v>149</v>
      </c>
      <c r="D584" t="s">
        <v>8220</v>
      </c>
      <c r="E584">
        <v>4</v>
      </c>
    </row>
    <row r="585" spans="1:5" x14ac:dyDescent="0.3">
      <c r="A585" t="s">
        <v>8219</v>
      </c>
      <c r="B585">
        <v>31</v>
      </c>
      <c r="D585" t="s">
        <v>8220</v>
      </c>
      <c r="E585">
        <v>0</v>
      </c>
    </row>
    <row r="586" spans="1:5" x14ac:dyDescent="0.3">
      <c r="A586" t="s">
        <v>8219</v>
      </c>
      <c r="B586">
        <v>26</v>
      </c>
      <c r="D586" t="s">
        <v>8221</v>
      </c>
      <c r="E586">
        <v>123</v>
      </c>
    </row>
    <row r="587" spans="1:5" x14ac:dyDescent="0.3">
      <c r="A587" t="s">
        <v>8219</v>
      </c>
      <c r="B587">
        <v>172</v>
      </c>
      <c r="D587" t="s">
        <v>8221</v>
      </c>
      <c r="E587">
        <v>5</v>
      </c>
    </row>
    <row r="588" spans="1:5" x14ac:dyDescent="0.3">
      <c r="A588" t="s">
        <v>8219</v>
      </c>
      <c r="B588">
        <v>78</v>
      </c>
      <c r="D588" t="s">
        <v>8221</v>
      </c>
      <c r="E588">
        <v>148</v>
      </c>
    </row>
    <row r="589" spans="1:5" x14ac:dyDescent="0.3">
      <c r="A589" t="s">
        <v>8219</v>
      </c>
      <c r="B589">
        <v>120</v>
      </c>
      <c r="D589" t="s">
        <v>8221</v>
      </c>
      <c r="E589">
        <v>10</v>
      </c>
    </row>
    <row r="590" spans="1:5" x14ac:dyDescent="0.3">
      <c r="A590" t="s">
        <v>8219</v>
      </c>
      <c r="B590">
        <v>227</v>
      </c>
      <c r="D590" t="s">
        <v>8221</v>
      </c>
      <c r="E590">
        <v>4</v>
      </c>
    </row>
    <row r="591" spans="1:5" x14ac:dyDescent="0.3">
      <c r="A591" t="s">
        <v>8219</v>
      </c>
      <c r="B591">
        <v>42</v>
      </c>
      <c r="D591" t="s">
        <v>8221</v>
      </c>
      <c r="E591">
        <v>21</v>
      </c>
    </row>
    <row r="592" spans="1:5" x14ac:dyDescent="0.3">
      <c r="A592" t="s">
        <v>8219</v>
      </c>
      <c r="B592">
        <v>64</v>
      </c>
      <c r="D592" t="s">
        <v>8221</v>
      </c>
      <c r="E592">
        <v>2</v>
      </c>
    </row>
    <row r="593" spans="1:5" x14ac:dyDescent="0.3">
      <c r="A593" t="s">
        <v>8219</v>
      </c>
      <c r="B593">
        <v>121</v>
      </c>
      <c r="D593" t="s">
        <v>8221</v>
      </c>
      <c r="E593">
        <v>0</v>
      </c>
    </row>
    <row r="594" spans="1:5" x14ac:dyDescent="0.3">
      <c r="A594" t="s">
        <v>8219</v>
      </c>
      <c r="B594">
        <v>87</v>
      </c>
      <c r="D594" t="s">
        <v>8221</v>
      </c>
      <c r="E594">
        <v>4</v>
      </c>
    </row>
    <row r="595" spans="1:5" x14ac:dyDescent="0.3">
      <c r="A595" t="s">
        <v>8219</v>
      </c>
      <c r="B595">
        <v>65</v>
      </c>
      <c r="D595" t="s">
        <v>8221</v>
      </c>
      <c r="E595">
        <v>1</v>
      </c>
    </row>
    <row r="596" spans="1:5" x14ac:dyDescent="0.3">
      <c r="A596" t="s">
        <v>8219</v>
      </c>
      <c r="B596">
        <v>49</v>
      </c>
      <c r="D596" t="s">
        <v>8221</v>
      </c>
      <c r="E596">
        <v>30</v>
      </c>
    </row>
    <row r="597" spans="1:5" x14ac:dyDescent="0.3">
      <c r="A597" t="s">
        <v>8219</v>
      </c>
      <c r="B597">
        <v>19</v>
      </c>
      <c r="D597" t="s">
        <v>8221</v>
      </c>
      <c r="E597">
        <v>3</v>
      </c>
    </row>
    <row r="598" spans="1:5" x14ac:dyDescent="0.3">
      <c r="A598" t="s">
        <v>8219</v>
      </c>
      <c r="B598">
        <v>81</v>
      </c>
      <c r="D598" t="s">
        <v>8221</v>
      </c>
      <c r="E598">
        <v>975</v>
      </c>
    </row>
    <row r="599" spans="1:5" x14ac:dyDescent="0.3">
      <c r="A599" t="s">
        <v>8219</v>
      </c>
      <c r="B599">
        <v>264</v>
      </c>
      <c r="D599" t="s">
        <v>8221</v>
      </c>
      <c r="E599">
        <v>167</v>
      </c>
    </row>
    <row r="600" spans="1:5" x14ac:dyDescent="0.3">
      <c r="A600" t="s">
        <v>8219</v>
      </c>
      <c r="B600">
        <v>25</v>
      </c>
      <c r="D600" t="s">
        <v>8221</v>
      </c>
      <c r="E600">
        <v>5</v>
      </c>
    </row>
    <row r="601" spans="1:5" x14ac:dyDescent="0.3">
      <c r="A601" t="s">
        <v>8219</v>
      </c>
      <c r="B601">
        <v>5</v>
      </c>
      <c r="D601" t="s">
        <v>8221</v>
      </c>
      <c r="E601">
        <v>18</v>
      </c>
    </row>
    <row r="602" spans="1:5" x14ac:dyDescent="0.3">
      <c r="A602" t="s">
        <v>8219</v>
      </c>
      <c r="B602">
        <v>144</v>
      </c>
      <c r="D602" t="s">
        <v>8221</v>
      </c>
      <c r="E602">
        <v>98</v>
      </c>
    </row>
    <row r="603" spans="1:5" x14ac:dyDescent="0.3">
      <c r="A603" t="s">
        <v>8219</v>
      </c>
      <c r="B603">
        <v>92</v>
      </c>
      <c r="D603" t="s">
        <v>8221</v>
      </c>
      <c r="E603">
        <v>4</v>
      </c>
    </row>
    <row r="604" spans="1:5" x14ac:dyDescent="0.3">
      <c r="A604" t="s">
        <v>8219</v>
      </c>
      <c r="B604">
        <v>147</v>
      </c>
      <c r="D604" t="s">
        <v>8221</v>
      </c>
      <c r="E604">
        <v>3</v>
      </c>
    </row>
    <row r="605" spans="1:5" x14ac:dyDescent="0.3">
      <c r="A605" t="s">
        <v>8219</v>
      </c>
      <c r="B605">
        <v>90</v>
      </c>
      <c r="D605" t="s">
        <v>8221</v>
      </c>
      <c r="E605">
        <v>1</v>
      </c>
    </row>
    <row r="606" spans="1:5" x14ac:dyDescent="0.3">
      <c r="A606" t="s">
        <v>8219</v>
      </c>
      <c r="B606">
        <v>87</v>
      </c>
      <c r="D606" t="s">
        <v>8221</v>
      </c>
      <c r="E606">
        <v>0</v>
      </c>
    </row>
    <row r="607" spans="1:5" x14ac:dyDescent="0.3">
      <c r="A607" t="s">
        <v>8219</v>
      </c>
      <c r="B607">
        <v>406</v>
      </c>
      <c r="D607" t="s">
        <v>8221</v>
      </c>
      <c r="E607">
        <v>9</v>
      </c>
    </row>
    <row r="608" spans="1:5" x14ac:dyDescent="0.3">
      <c r="A608" t="s">
        <v>8219</v>
      </c>
      <c r="B608">
        <v>20</v>
      </c>
      <c r="D608" t="s">
        <v>8221</v>
      </c>
      <c r="E608">
        <v>2</v>
      </c>
    </row>
    <row r="609" spans="1:5" x14ac:dyDescent="0.3">
      <c r="A609" t="s">
        <v>8219</v>
      </c>
      <c r="B609">
        <v>70</v>
      </c>
      <c r="D609" t="s">
        <v>8221</v>
      </c>
      <c r="E609">
        <v>0</v>
      </c>
    </row>
    <row r="610" spans="1:5" x14ac:dyDescent="0.3">
      <c r="A610" t="s">
        <v>8219</v>
      </c>
      <c r="B610">
        <v>16</v>
      </c>
      <c r="D610" t="s">
        <v>8221</v>
      </c>
      <c r="E610">
        <v>147</v>
      </c>
    </row>
    <row r="611" spans="1:5" x14ac:dyDescent="0.3">
      <c r="A611" t="s">
        <v>8219</v>
      </c>
      <c r="B611">
        <v>52</v>
      </c>
      <c r="D611" t="s">
        <v>8221</v>
      </c>
      <c r="E611">
        <v>49</v>
      </c>
    </row>
    <row r="612" spans="1:5" x14ac:dyDescent="0.3">
      <c r="A612" t="s">
        <v>8219</v>
      </c>
      <c r="B612">
        <v>66</v>
      </c>
      <c r="D612" t="s">
        <v>8221</v>
      </c>
      <c r="E612">
        <v>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7</v>
      </c>
    </row>
    <row r="615" spans="1:5" x14ac:dyDescent="0.3">
      <c r="A615" t="s">
        <v>8219</v>
      </c>
      <c r="B615">
        <v>31</v>
      </c>
      <c r="D615" t="s">
        <v>8221</v>
      </c>
      <c r="E615">
        <v>4</v>
      </c>
    </row>
    <row r="616" spans="1:5" x14ac:dyDescent="0.3">
      <c r="A616" t="s">
        <v>8219</v>
      </c>
      <c r="B616">
        <v>133</v>
      </c>
      <c r="D616" t="s">
        <v>8221</v>
      </c>
      <c r="E616">
        <v>27</v>
      </c>
    </row>
    <row r="617" spans="1:5" x14ac:dyDescent="0.3">
      <c r="A617" t="s">
        <v>8219</v>
      </c>
      <c r="B617">
        <v>151</v>
      </c>
      <c r="D617" t="s">
        <v>8221</v>
      </c>
      <c r="E617">
        <v>94</v>
      </c>
    </row>
    <row r="618" spans="1:5" x14ac:dyDescent="0.3">
      <c r="A618" t="s">
        <v>8219</v>
      </c>
      <c r="B618">
        <v>5</v>
      </c>
      <c r="D618" t="s">
        <v>8221</v>
      </c>
      <c r="E618">
        <v>29</v>
      </c>
    </row>
    <row r="619" spans="1:5" x14ac:dyDescent="0.3">
      <c r="A619" t="s">
        <v>8219</v>
      </c>
      <c r="B619">
        <v>73</v>
      </c>
      <c r="D619" t="s">
        <v>8221</v>
      </c>
      <c r="E619">
        <v>7</v>
      </c>
    </row>
    <row r="620" spans="1:5" x14ac:dyDescent="0.3">
      <c r="A620" t="s">
        <v>8219</v>
      </c>
      <c r="B620">
        <v>148</v>
      </c>
      <c r="D620" t="s">
        <v>8221</v>
      </c>
      <c r="E620">
        <v>22</v>
      </c>
    </row>
    <row r="621" spans="1:5" x14ac:dyDescent="0.3">
      <c r="A621" t="s">
        <v>8219</v>
      </c>
      <c r="B621">
        <v>93</v>
      </c>
      <c r="D621" t="s">
        <v>8221</v>
      </c>
      <c r="E621">
        <v>1</v>
      </c>
    </row>
    <row r="622" spans="1:5" x14ac:dyDescent="0.3">
      <c r="A622" t="s">
        <v>8219</v>
      </c>
      <c r="B622">
        <v>63</v>
      </c>
      <c r="D622" t="s">
        <v>8221</v>
      </c>
      <c r="E622">
        <v>10</v>
      </c>
    </row>
    <row r="623" spans="1:5" x14ac:dyDescent="0.3">
      <c r="A623" t="s">
        <v>8219</v>
      </c>
      <c r="B623">
        <v>134</v>
      </c>
      <c r="D623" t="s">
        <v>8221</v>
      </c>
      <c r="E623">
        <v>6</v>
      </c>
    </row>
    <row r="624" spans="1:5" x14ac:dyDescent="0.3">
      <c r="A624" t="s">
        <v>8219</v>
      </c>
      <c r="B624">
        <v>14</v>
      </c>
      <c r="D624" t="s">
        <v>8221</v>
      </c>
      <c r="E624">
        <v>24</v>
      </c>
    </row>
    <row r="625" spans="1:5" x14ac:dyDescent="0.3">
      <c r="A625" t="s">
        <v>8219</v>
      </c>
      <c r="B625">
        <v>78</v>
      </c>
      <c r="D625" t="s">
        <v>8221</v>
      </c>
      <c r="E625">
        <v>15</v>
      </c>
    </row>
    <row r="626" spans="1:5" x14ac:dyDescent="0.3">
      <c r="A626" t="s">
        <v>8219</v>
      </c>
      <c r="B626">
        <v>112</v>
      </c>
      <c r="D626" t="s">
        <v>8221</v>
      </c>
      <c r="E626">
        <v>37</v>
      </c>
    </row>
    <row r="627" spans="1:5" x14ac:dyDescent="0.3">
      <c r="A627" t="s">
        <v>8219</v>
      </c>
      <c r="B627">
        <v>34</v>
      </c>
      <c r="D627" t="s">
        <v>8221</v>
      </c>
      <c r="E627">
        <v>20</v>
      </c>
    </row>
    <row r="628" spans="1:5" x14ac:dyDescent="0.3">
      <c r="A628" t="s">
        <v>8219</v>
      </c>
      <c r="B628">
        <v>19</v>
      </c>
      <c r="D628" t="s">
        <v>8221</v>
      </c>
      <c r="E628">
        <v>7</v>
      </c>
    </row>
    <row r="629" spans="1:5" x14ac:dyDescent="0.3">
      <c r="A629" t="s">
        <v>8219</v>
      </c>
      <c r="B629">
        <v>13</v>
      </c>
      <c r="D629" t="s">
        <v>8221</v>
      </c>
      <c r="E629">
        <v>0</v>
      </c>
    </row>
    <row r="630" spans="1:5" x14ac:dyDescent="0.3">
      <c r="A630" t="s">
        <v>8219</v>
      </c>
      <c r="B630">
        <v>104</v>
      </c>
      <c r="D630" t="s">
        <v>8221</v>
      </c>
      <c r="E630">
        <v>21</v>
      </c>
    </row>
    <row r="631" spans="1:5" x14ac:dyDescent="0.3">
      <c r="A631" t="s">
        <v>8219</v>
      </c>
      <c r="B631">
        <v>52</v>
      </c>
      <c r="D631" t="s">
        <v>8221</v>
      </c>
      <c r="E631">
        <v>3</v>
      </c>
    </row>
    <row r="632" spans="1:5" x14ac:dyDescent="0.3">
      <c r="A632" t="s">
        <v>8219</v>
      </c>
      <c r="B632">
        <v>17</v>
      </c>
      <c r="D632" t="s">
        <v>8221</v>
      </c>
      <c r="E632">
        <v>11</v>
      </c>
    </row>
    <row r="633" spans="1:5" x14ac:dyDescent="0.3">
      <c r="A633" t="s">
        <v>8219</v>
      </c>
      <c r="B633">
        <v>82</v>
      </c>
      <c r="D633" t="s">
        <v>8221</v>
      </c>
      <c r="E633">
        <v>1</v>
      </c>
    </row>
    <row r="634" spans="1:5" x14ac:dyDescent="0.3">
      <c r="A634" t="s">
        <v>8219</v>
      </c>
      <c r="B634">
        <v>73</v>
      </c>
      <c r="D634" t="s">
        <v>8221</v>
      </c>
      <c r="E634">
        <v>312</v>
      </c>
    </row>
    <row r="635" spans="1:5" x14ac:dyDescent="0.3">
      <c r="A635" t="s">
        <v>8219</v>
      </c>
      <c r="B635">
        <v>158</v>
      </c>
      <c r="D635" t="s">
        <v>8221</v>
      </c>
      <c r="E635">
        <v>1</v>
      </c>
    </row>
    <row r="636" spans="1:5" x14ac:dyDescent="0.3">
      <c r="A636" t="s">
        <v>8219</v>
      </c>
      <c r="B636">
        <v>65</v>
      </c>
      <c r="D636" t="s">
        <v>8221</v>
      </c>
      <c r="E636">
        <v>3</v>
      </c>
    </row>
    <row r="637" spans="1:5" x14ac:dyDescent="0.3">
      <c r="A637" t="s">
        <v>8219</v>
      </c>
      <c r="B637">
        <v>184</v>
      </c>
      <c r="D637" t="s">
        <v>8221</v>
      </c>
      <c r="E637">
        <v>4</v>
      </c>
    </row>
    <row r="638" spans="1:5" x14ac:dyDescent="0.3">
      <c r="A638" t="s">
        <v>8219</v>
      </c>
      <c r="B638">
        <v>34</v>
      </c>
      <c r="D638" t="s">
        <v>8221</v>
      </c>
      <c r="E638">
        <v>10</v>
      </c>
    </row>
    <row r="639" spans="1:5" x14ac:dyDescent="0.3">
      <c r="A639" t="s">
        <v>8219</v>
      </c>
      <c r="B639">
        <v>240</v>
      </c>
      <c r="D639" t="s">
        <v>8221</v>
      </c>
      <c r="E639">
        <v>8</v>
      </c>
    </row>
    <row r="640" spans="1:5" x14ac:dyDescent="0.3">
      <c r="A640" t="s">
        <v>8219</v>
      </c>
      <c r="B640">
        <v>113</v>
      </c>
      <c r="D640" t="s">
        <v>8221</v>
      </c>
      <c r="E640">
        <v>3</v>
      </c>
    </row>
    <row r="641" spans="1:5" x14ac:dyDescent="0.3">
      <c r="A641" t="s">
        <v>8219</v>
      </c>
      <c r="B641">
        <v>66</v>
      </c>
      <c r="D641" t="s">
        <v>8221</v>
      </c>
      <c r="E641">
        <v>1</v>
      </c>
    </row>
    <row r="642" spans="1:5" x14ac:dyDescent="0.3">
      <c r="A642" t="s">
        <v>8219</v>
      </c>
      <c r="B642">
        <v>340</v>
      </c>
      <c r="D642" t="s">
        <v>8221</v>
      </c>
      <c r="E642">
        <v>0</v>
      </c>
    </row>
    <row r="643" spans="1:5" x14ac:dyDescent="0.3">
      <c r="A643" t="s">
        <v>8219</v>
      </c>
      <c r="B643">
        <v>150</v>
      </c>
      <c r="D643" t="s">
        <v>8221</v>
      </c>
      <c r="E643">
        <v>5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3</v>
      </c>
    </row>
    <row r="646" spans="1:5" x14ac:dyDescent="0.3">
      <c r="A646" t="s">
        <v>8219</v>
      </c>
      <c r="B646">
        <v>2602</v>
      </c>
      <c r="D646" t="s">
        <v>8221</v>
      </c>
      <c r="E646">
        <v>7</v>
      </c>
    </row>
    <row r="647" spans="1:5" x14ac:dyDescent="0.3">
      <c r="A647" t="s">
        <v>8219</v>
      </c>
      <c r="B647">
        <v>248</v>
      </c>
      <c r="D647" t="s">
        <v>8221</v>
      </c>
      <c r="E647">
        <v>0</v>
      </c>
    </row>
    <row r="648" spans="1:5" x14ac:dyDescent="0.3">
      <c r="A648" t="s">
        <v>8219</v>
      </c>
      <c r="B648">
        <v>600</v>
      </c>
      <c r="D648" t="s">
        <v>8221</v>
      </c>
      <c r="E648">
        <v>2</v>
      </c>
    </row>
    <row r="649" spans="1:5" x14ac:dyDescent="0.3">
      <c r="A649" t="s">
        <v>8219</v>
      </c>
      <c r="B649">
        <v>293</v>
      </c>
      <c r="D649" t="s">
        <v>8221</v>
      </c>
      <c r="E649">
        <v>23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2</v>
      </c>
    </row>
    <row r="652" spans="1:5" x14ac:dyDescent="0.3">
      <c r="A652" t="s">
        <v>8219</v>
      </c>
      <c r="B652">
        <v>343</v>
      </c>
      <c r="D652" t="s">
        <v>8221</v>
      </c>
      <c r="E652">
        <v>3</v>
      </c>
    </row>
    <row r="653" spans="1:5" x14ac:dyDescent="0.3">
      <c r="A653" t="s">
        <v>8219</v>
      </c>
      <c r="B653">
        <v>336</v>
      </c>
      <c r="D653" t="s">
        <v>8221</v>
      </c>
      <c r="E653">
        <v>0</v>
      </c>
    </row>
    <row r="654" spans="1:5" x14ac:dyDescent="0.3">
      <c r="A654" t="s">
        <v>8219</v>
      </c>
      <c r="B654">
        <v>47</v>
      </c>
      <c r="D654" t="s">
        <v>8221</v>
      </c>
      <c r="E654">
        <v>13</v>
      </c>
    </row>
    <row r="655" spans="1:5" x14ac:dyDescent="0.3">
      <c r="A655" t="s">
        <v>8219</v>
      </c>
      <c r="B655">
        <v>76</v>
      </c>
      <c r="D655" t="s">
        <v>8221</v>
      </c>
      <c r="E655">
        <v>1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1</v>
      </c>
    </row>
    <row r="658" spans="1:5" x14ac:dyDescent="0.3">
      <c r="A658" t="s">
        <v>8219</v>
      </c>
      <c r="B658">
        <v>369</v>
      </c>
      <c r="D658" t="s">
        <v>8221</v>
      </c>
      <c r="E658">
        <v>6</v>
      </c>
    </row>
    <row r="659" spans="1:5" x14ac:dyDescent="0.3">
      <c r="A659" t="s">
        <v>8219</v>
      </c>
      <c r="B659">
        <v>20242</v>
      </c>
      <c r="D659" t="s">
        <v>8221</v>
      </c>
      <c r="E659">
        <v>39</v>
      </c>
    </row>
    <row r="660" spans="1:5" x14ac:dyDescent="0.3">
      <c r="A660" t="s">
        <v>8219</v>
      </c>
      <c r="B660">
        <v>71</v>
      </c>
      <c r="D660" t="s">
        <v>8221</v>
      </c>
      <c r="E660">
        <v>4</v>
      </c>
    </row>
    <row r="661" spans="1:5" x14ac:dyDescent="0.3">
      <c r="A661" t="s">
        <v>8219</v>
      </c>
      <c r="B661">
        <v>635</v>
      </c>
      <c r="D661" t="s">
        <v>8221</v>
      </c>
      <c r="E661">
        <v>1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0</v>
      </c>
    </row>
    <row r="665" spans="1:5" x14ac:dyDescent="0.3">
      <c r="A665" t="s">
        <v>8219</v>
      </c>
      <c r="B665">
        <v>269</v>
      </c>
      <c r="D665" t="s">
        <v>8221</v>
      </c>
      <c r="E665">
        <v>8</v>
      </c>
    </row>
    <row r="666" spans="1:5" x14ac:dyDescent="0.3">
      <c r="A666" t="s">
        <v>8219</v>
      </c>
      <c r="B666">
        <v>345</v>
      </c>
      <c r="D666" t="s">
        <v>8221</v>
      </c>
      <c r="E666">
        <v>0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12</v>
      </c>
    </row>
    <row r="669" spans="1:5" x14ac:dyDescent="0.3">
      <c r="A669" t="s">
        <v>8219</v>
      </c>
      <c r="B669">
        <v>211</v>
      </c>
      <c r="D669" t="s">
        <v>8221</v>
      </c>
      <c r="E669">
        <v>0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2</v>
      </c>
    </row>
    <row r="672" spans="1:5" x14ac:dyDescent="0.3">
      <c r="A672" t="s">
        <v>8219</v>
      </c>
      <c r="B672">
        <v>206</v>
      </c>
      <c r="D672" t="s">
        <v>8221</v>
      </c>
      <c r="E672">
        <v>6</v>
      </c>
    </row>
    <row r="673" spans="1:5" x14ac:dyDescent="0.3">
      <c r="A673" t="s">
        <v>8219</v>
      </c>
      <c r="B673">
        <v>335</v>
      </c>
      <c r="D673" t="s">
        <v>8221</v>
      </c>
      <c r="E673">
        <v>0</v>
      </c>
    </row>
    <row r="674" spans="1:5" x14ac:dyDescent="0.3">
      <c r="A674" t="s">
        <v>8219</v>
      </c>
      <c r="B674">
        <v>215</v>
      </c>
      <c r="D674" t="s">
        <v>8221</v>
      </c>
      <c r="E674">
        <v>15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3</v>
      </c>
    </row>
    <row r="677" spans="1:5" x14ac:dyDescent="0.3">
      <c r="A677" t="s">
        <v>8219</v>
      </c>
      <c r="B677">
        <v>116</v>
      </c>
      <c r="D677" t="s">
        <v>8221</v>
      </c>
      <c r="E677">
        <v>8</v>
      </c>
    </row>
    <row r="678" spans="1:5" x14ac:dyDescent="0.3">
      <c r="A678" t="s">
        <v>8219</v>
      </c>
      <c r="B678">
        <v>615</v>
      </c>
      <c r="D678" t="s">
        <v>8221</v>
      </c>
      <c r="E678">
        <v>0</v>
      </c>
    </row>
    <row r="679" spans="1:5" x14ac:dyDescent="0.3">
      <c r="A679" t="s">
        <v>8219</v>
      </c>
      <c r="B679">
        <v>236</v>
      </c>
      <c r="D679" t="s">
        <v>8221</v>
      </c>
      <c r="E679">
        <v>3</v>
      </c>
    </row>
    <row r="680" spans="1:5" x14ac:dyDescent="0.3">
      <c r="A680" t="s">
        <v>8219</v>
      </c>
      <c r="B680">
        <v>145</v>
      </c>
      <c r="D680" t="s">
        <v>8221</v>
      </c>
      <c r="E680">
        <v>3</v>
      </c>
    </row>
    <row r="681" spans="1:5" x14ac:dyDescent="0.3">
      <c r="A681" t="s">
        <v>8219</v>
      </c>
      <c r="B681">
        <v>167</v>
      </c>
      <c r="D681" t="s">
        <v>8221</v>
      </c>
      <c r="E681">
        <v>0</v>
      </c>
    </row>
    <row r="682" spans="1:5" x14ac:dyDescent="0.3">
      <c r="A682" t="s">
        <v>8219</v>
      </c>
      <c r="B682">
        <v>235</v>
      </c>
      <c r="D682" t="s">
        <v>8221</v>
      </c>
      <c r="E682">
        <v>19</v>
      </c>
    </row>
    <row r="683" spans="1:5" x14ac:dyDescent="0.3">
      <c r="A683" t="s">
        <v>8219</v>
      </c>
      <c r="B683">
        <v>452</v>
      </c>
      <c r="D683" t="s">
        <v>8221</v>
      </c>
      <c r="E683">
        <v>0</v>
      </c>
    </row>
    <row r="684" spans="1:5" x14ac:dyDescent="0.3">
      <c r="A684" t="s">
        <v>8219</v>
      </c>
      <c r="B684">
        <v>241</v>
      </c>
      <c r="D684" t="s">
        <v>8221</v>
      </c>
      <c r="E684">
        <v>2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0</v>
      </c>
    </row>
    <row r="687" spans="1:5" x14ac:dyDescent="0.3">
      <c r="A687" t="s">
        <v>8219</v>
      </c>
      <c r="B687">
        <v>280</v>
      </c>
      <c r="D687" t="s">
        <v>8221</v>
      </c>
      <c r="E687">
        <v>25</v>
      </c>
    </row>
    <row r="688" spans="1:5" x14ac:dyDescent="0.3">
      <c r="A688" t="s">
        <v>8219</v>
      </c>
      <c r="B688">
        <v>70</v>
      </c>
      <c r="D688" t="s">
        <v>8221</v>
      </c>
      <c r="E688">
        <v>8</v>
      </c>
    </row>
    <row r="689" spans="1:5" x14ac:dyDescent="0.3">
      <c r="A689" t="s">
        <v>8219</v>
      </c>
      <c r="B689">
        <v>160</v>
      </c>
      <c r="D689" t="s">
        <v>8221</v>
      </c>
      <c r="E689">
        <v>16</v>
      </c>
    </row>
    <row r="690" spans="1:5" x14ac:dyDescent="0.3">
      <c r="A690" t="s">
        <v>8219</v>
      </c>
      <c r="B690">
        <v>141</v>
      </c>
      <c r="D690" t="s">
        <v>8221</v>
      </c>
      <c r="E690">
        <v>3</v>
      </c>
    </row>
    <row r="691" spans="1:5" x14ac:dyDescent="0.3">
      <c r="A691" t="s">
        <v>8219</v>
      </c>
      <c r="B691">
        <v>874</v>
      </c>
      <c r="D691" t="s">
        <v>8221</v>
      </c>
      <c r="E691">
        <v>3</v>
      </c>
    </row>
    <row r="692" spans="1:5" x14ac:dyDescent="0.3">
      <c r="A692" t="s">
        <v>8219</v>
      </c>
      <c r="B692">
        <v>73</v>
      </c>
      <c r="D692" t="s">
        <v>8221</v>
      </c>
      <c r="E692">
        <v>2</v>
      </c>
    </row>
    <row r="693" spans="1:5" x14ac:dyDescent="0.3">
      <c r="A693" t="s">
        <v>8219</v>
      </c>
      <c r="B693">
        <v>294</v>
      </c>
      <c r="D693" t="s">
        <v>8221</v>
      </c>
      <c r="E693">
        <v>1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1</v>
      </c>
    </row>
    <row r="696" spans="1:5" x14ac:dyDescent="0.3">
      <c r="A696" t="s">
        <v>8219</v>
      </c>
      <c r="B696">
        <v>110</v>
      </c>
      <c r="D696" t="s">
        <v>8221</v>
      </c>
      <c r="E696">
        <v>19</v>
      </c>
    </row>
    <row r="697" spans="1:5" x14ac:dyDescent="0.3">
      <c r="A697" t="s">
        <v>8219</v>
      </c>
      <c r="B697">
        <v>455</v>
      </c>
      <c r="D697" t="s">
        <v>8221</v>
      </c>
      <c r="E697">
        <v>9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0</v>
      </c>
    </row>
    <row r="700" spans="1:5" x14ac:dyDescent="0.3">
      <c r="A700" t="s">
        <v>8219</v>
      </c>
      <c r="B700">
        <v>284</v>
      </c>
      <c r="D700" t="s">
        <v>8221</v>
      </c>
      <c r="E700">
        <v>1</v>
      </c>
    </row>
    <row r="701" spans="1:5" x14ac:dyDescent="0.3">
      <c r="A701" t="s">
        <v>8219</v>
      </c>
      <c r="B701">
        <v>98</v>
      </c>
      <c r="D701" t="s">
        <v>8221</v>
      </c>
      <c r="E701">
        <v>5</v>
      </c>
    </row>
    <row r="702" spans="1:5" x14ac:dyDescent="0.3">
      <c r="A702" t="s">
        <v>8219</v>
      </c>
      <c r="B702">
        <v>56</v>
      </c>
      <c r="D702" t="s">
        <v>8221</v>
      </c>
      <c r="E702">
        <v>85</v>
      </c>
    </row>
    <row r="703" spans="1:5" x14ac:dyDescent="0.3">
      <c r="A703" t="s">
        <v>8219</v>
      </c>
      <c r="B703">
        <v>32</v>
      </c>
      <c r="D703" t="s">
        <v>8221</v>
      </c>
      <c r="E703">
        <v>3</v>
      </c>
    </row>
    <row r="704" spans="1:5" x14ac:dyDescent="0.3">
      <c r="A704" t="s">
        <v>8219</v>
      </c>
      <c r="B704">
        <v>30</v>
      </c>
      <c r="D704" t="s">
        <v>8221</v>
      </c>
      <c r="E704">
        <v>4</v>
      </c>
    </row>
    <row r="705" spans="1:5" x14ac:dyDescent="0.3">
      <c r="A705" t="s">
        <v>8219</v>
      </c>
      <c r="B705">
        <v>70</v>
      </c>
      <c r="D705" t="s">
        <v>8221</v>
      </c>
      <c r="E705">
        <v>3</v>
      </c>
    </row>
    <row r="706" spans="1:5" x14ac:dyDescent="0.3">
      <c r="A706" t="s">
        <v>8219</v>
      </c>
      <c r="B706">
        <v>44</v>
      </c>
      <c r="D706" t="s">
        <v>8220</v>
      </c>
      <c r="E706">
        <v>18</v>
      </c>
    </row>
    <row r="707" spans="1:5" x14ac:dyDescent="0.3">
      <c r="A707" t="s">
        <v>8219</v>
      </c>
      <c r="B707">
        <v>92</v>
      </c>
      <c r="D707" t="s">
        <v>8220</v>
      </c>
      <c r="E707">
        <v>3</v>
      </c>
    </row>
    <row r="708" spans="1:5" x14ac:dyDescent="0.3">
      <c r="A708" t="s">
        <v>8219</v>
      </c>
      <c r="B708">
        <v>205</v>
      </c>
      <c r="D708" t="s">
        <v>8220</v>
      </c>
      <c r="E708">
        <v>40</v>
      </c>
    </row>
    <row r="709" spans="1:5" x14ac:dyDescent="0.3">
      <c r="A709" t="s">
        <v>8219</v>
      </c>
      <c r="B709">
        <v>23</v>
      </c>
      <c r="D709" t="s">
        <v>8220</v>
      </c>
      <c r="E709">
        <v>0</v>
      </c>
    </row>
    <row r="710" spans="1:5" x14ac:dyDescent="0.3">
      <c r="A710" t="s">
        <v>8219</v>
      </c>
      <c r="B710">
        <v>4</v>
      </c>
      <c r="D710" t="s">
        <v>8220</v>
      </c>
      <c r="E710">
        <v>24</v>
      </c>
    </row>
    <row r="711" spans="1:5" x14ac:dyDescent="0.3">
      <c r="A711" t="s">
        <v>8219</v>
      </c>
      <c r="B711">
        <v>112</v>
      </c>
      <c r="D711" t="s">
        <v>8220</v>
      </c>
      <c r="E711">
        <v>1</v>
      </c>
    </row>
    <row r="712" spans="1:5" x14ac:dyDescent="0.3">
      <c r="A712" t="s">
        <v>8219</v>
      </c>
      <c r="B712">
        <v>27</v>
      </c>
      <c r="D712" t="s">
        <v>8220</v>
      </c>
      <c r="E712">
        <v>0</v>
      </c>
    </row>
    <row r="713" spans="1:5" x14ac:dyDescent="0.3">
      <c r="A713" t="s">
        <v>8219</v>
      </c>
      <c r="B713">
        <v>11</v>
      </c>
      <c r="D713" t="s">
        <v>8220</v>
      </c>
      <c r="E713">
        <v>0</v>
      </c>
    </row>
    <row r="714" spans="1:5" x14ac:dyDescent="0.3">
      <c r="A714" t="s">
        <v>8219</v>
      </c>
      <c r="B714">
        <v>26</v>
      </c>
      <c r="D714" t="s">
        <v>8220</v>
      </c>
      <c r="E714">
        <v>1</v>
      </c>
    </row>
    <row r="715" spans="1:5" x14ac:dyDescent="0.3">
      <c r="A715" t="s">
        <v>8219</v>
      </c>
      <c r="B715">
        <v>77</v>
      </c>
      <c r="D715" t="s">
        <v>8220</v>
      </c>
      <c r="E715">
        <v>6</v>
      </c>
    </row>
    <row r="716" spans="1:5" x14ac:dyDescent="0.3">
      <c r="A716" t="s">
        <v>8219</v>
      </c>
      <c r="B716">
        <v>136</v>
      </c>
      <c r="D716" t="s">
        <v>8220</v>
      </c>
      <c r="E716">
        <v>0</v>
      </c>
    </row>
    <row r="717" spans="1:5" x14ac:dyDescent="0.3">
      <c r="A717" t="s">
        <v>8219</v>
      </c>
      <c r="B717">
        <v>157</v>
      </c>
      <c r="D717" t="s">
        <v>8220</v>
      </c>
      <c r="E717">
        <v>6</v>
      </c>
    </row>
    <row r="718" spans="1:5" x14ac:dyDescent="0.3">
      <c r="A718" t="s">
        <v>8219</v>
      </c>
      <c r="B718">
        <v>158</v>
      </c>
      <c r="D718" t="s">
        <v>8220</v>
      </c>
      <c r="E718">
        <v>0</v>
      </c>
    </row>
    <row r="719" spans="1:5" x14ac:dyDescent="0.3">
      <c r="A719" t="s">
        <v>8219</v>
      </c>
      <c r="B719">
        <v>27</v>
      </c>
      <c r="D719" t="s">
        <v>8220</v>
      </c>
      <c r="E719">
        <v>0</v>
      </c>
    </row>
    <row r="720" spans="1:5" x14ac:dyDescent="0.3">
      <c r="A720" t="s">
        <v>8219</v>
      </c>
      <c r="B720">
        <v>23</v>
      </c>
      <c r="D720" t="s">
        <v>8220</v>
      </c>
      <c r="E720">
        <v>3</v>
      </c>
    </row>
    <row r="721" spans="1:5" x14ac:dyDescent="0.3">
      <c r="A721" t="s">
        <v>8219</v>
      </c>
      <c r="B721">
        <v>17</v>
      </c>
      <c r="D721" t="s">
        <v>8220</v>
      </c>
      <c r="E721">
        <v>0</v>
      </c>
    </row>
    <row r="722" spans="1:5" x14ac:dyDescent="0.3">
      <c r="A722" t="s">
        <v>8219</v>
      </c>
      <c r="B722">
        <v>37</v>
      </c>
      <c r="D722" t="s">
        <v>8220</v>
      </c>
      <c r="E722">
        <v>8</v>
      </c>
    </row>
    <row r="723" spans="1:5" x14ac:dyDescent="0.3">
      <c r="A723" t="s">
        <v>8219</v>
      </c>
      <c r="B723">
        <v>65</v>
      </c>
      <c r="D723" t="s">
        <v>8220</v>
      </c>
      <c r="E723">
        <v>34</v>
      </c>
    </row>
    <row r="724" spans="1:5" x14ac:dyDescent="0.3">
      <c r="A724" t="s">
        <v>8219</v>
      </c>
      <c r="B724">
        <v>18</v>
      </c>
      <c r="D724" t="s">
        <v>8220</v>
      </c>
      <c r="E724">
        <v>1</v>
      </c>
    </row>
    <row r="725" spans="1:5" x14ac:dyDescent="0.3">
      <c r="A725" t="s">
        <v>8219</v>
      </c>
      <c r="B725">
        <v>25</v>
      </c>
      <c r="D725" t="s">
        <v>8220</v>
      </c>
      <c r="E725">
        <v>38</v>
      </c>
    </row>
    <row r="726" spans="1:5" x14ac:dyDescent="0.3">
      <c r="A726" t="s">
        <v>8219</v>
      </c>
      <c r="B726">
        <v>104</v>
      </c>
      <c r="D726" t="s">
        <v>8220</v>
      </c>
      <c r="E726">
        <v>104</v>
      </c>
    </row>
    <row r="727" spans="1:5" x14ac:dyDescent="0.3">
      <c r="A727" t="s">
        <v>8219</v>
      </c>
      <c r="B727">
        <v>108</v>
      </c>
      <c r="D727" t="s">
        <v>8220</v>
      </c>
      <c r="E727">
        <v>86</v>
      </c>
    </row>
    <row r="728" spans="1:5" x14ac:dyDescent="0.3">
      <c r="A728" t="s">
        <v>8219</v>
      </c>
      <c r="B728">
        <v>38</v>
      </c>
      <c r="D728" t="s">
        <v>8220</v>
      </c>
      <c r="E728">
        <v>356</v>
      </c>
    </row>
    <row r="729" spans="1:5" x14ac:dyDescent="0.3">
      <c r="A729" t="s">
        <v>8219</v>
      </c>
      <c r="B729">
        <v>88</v>
      </c>
      <c r="D729" t="s">
        <v>8220</v>
      </c>
      <c r="E729">
        <v>45</v>
      </c>
    </row>
    <row r="730" spans="1:5" x14ac:dyDescent="0.3">
      <c r="A730" t="s">
        <v>8219</v>
      </c>
      <c r="B730">
        <v>82</v>
      </c>
      <c r="D730" t="s">
        <v>8220</v>
      </c>
      <c r="E730">
        <v>38</v>
      </c>
    </row>
    <row r="731" spans="1:5" x14ac:dyDescent="0.3">
      <c r="A731" t="s">
        <v>8219</v>
      </c>
      <c r="B731">
        <v>126</v>
      </c>
      <c r="D731" t="s">
        <v>8220</v>
      </c>
      <c r="E731">
        <v>35</v>
      </c>
    </row>
    <row r="732" spans="1:5" x14ac:dyDescent="0.3">
      <c r="A732" t="s">
        <v>8219</v>
      </c>
      <c r="B732">
        <v>133</v>
      </c>
      <c r="D732" t="s">
        <v>8220</v>
      </c>
      <c r="E732">
        <v>24</v>
      </c>
    </row>
    <row r="733" spans="1:5" x14ac:dyDescent="0.3">
      <c r="A733" t="s">
        <v>8219</v>
      </c>
      <c r="B733">
        <v>47</v>
      </c>
      <c r="D733" t="s">
        <v>8220</v>
      </c>
      <c r="E733">
        <v>100</v>
      </c>
    </row>
    <row r="734" spans="1:5" x14ac:dyDescent="0.3">
      <c r="A734" t="s">
        <v>8219</v>
      </c>
      <c r="B734">
        <v>58</v>
      </c>
      <c r="D734" t="s">
        <v>8220</v>
      </c>
      <c r="E734">
        <v>1</v>
      </c>
    </row>
    <row r="735" spans="1:5" x14ac:dyDescent="0.3">
      <c r="A735" t="s">
        <v>8219</v>
      </c>
      <c r="B735">
        <v>32</v>
      </c>
      <c r="D735" t="s">
        <v>8220</v>
      </c>
      <c r="E735">
        <v>122</v>
      </c>
    </row>
    <row r="736" spans="1:5" x14ac:dyDescent="0.3">
      <c r="A736" t="s">
        <v>8219</v>
      </c>
      <c r="B736">
        <v>37</v>
      </c>
      <c r="D736" t="s">
        <v>8220</v>
      </c>
      <c r="E736">
        <v>11</v>
      </c>
    </row>
    <row r="737" spans="1:5" x14ac:dyDescent="0.3">
      <c r="A737" t="s">
        <v>8219</v>
      </c>
      <c r="B737">
        <v>87</v>
      </c>
      <c r="D737" t="s">
        <v>8220</v>
      </c>
      <c r="E737">
        <v>248</v>
      </c>
    </row>
    <row r="738" spans="1:5" x14ac:dyDescent="0.3">
      <c r="A738" t="s">
        <v>8219</v>
      </c>
      <c r="B738">
        <v>15</v>
      </c>
      <c r="D738" t="s">
        <v>8220</v>
      </c>
      <c r="E738">
        <v>1</v>
      </c>
    </row>
    <row r="739" spans="1:5" x14ac:dyDescent="0.3">
      <c r="A739" t="s">
        <v>8219</v>
      </c>
      <c r="B739">
        <v>27</v>
      </c>
      <c r="D739" t="s">
        <v>8220</v>
      </c>
      <c r="E739">
        <v>19</v>
      </c>
    </row>
    <row r="740" spans="1:5" x14ac:dyDescent="0.3">
      <c r="A740" t="s">
        <v>8219</v>
      </c>
      <c r="B740">
        <v>19</v>
      </c>
      <c r="D740" t="s">
        <v>8220</v>
      </c>
      <c r="E740">
        <v>135</v>
      </c>
    </row>
    <row r="741" spans="1:5" x14ac:dyDescent="0.3">
      <c r="A741" t="s">
        <v>8219</v>
      </c>
      <c r="B741">
        <v>17</v>
      </c>
      <c r="D741" t="s">
        <v>8220</v>
      </c>
      <c r="E741">
        <v>9</v>
      </c>
    </row>
    <row r="742" spans="1:5" x14ac:dyDescent="0.3">
      <c r="A742" t="s">
        <v>8219</v>
      </c>
      <c r="B742">
        <v>26</v>
      </c>
      <c r="D742" t="s">
        <v>8220</v>
      </c>
      <c r="E742">
        <v>3</v>
      </c>
    </row>
    <row r="743" spans="1:5" x14ac:dyDescent="0.3">
      <c r="A743" t="s">
        <v>8219</v>
      </c>
      <c r="B743">
        <v>28</v>
      </c>
      <c r="D743" t="s">
        <v>8220</v>
      </c>
      <c r="E743">
        <v>7</v>
      </c>
    </row>
    <row r="744" spans="1:5" x14ac:dyDescent="0.3">
      <c r="A744" t="s">
        <v>8219</v>
      </c>
      <c r="B744">
        <v>37</v>
      </c>
      <c r="D744" t="s">
        <v>8220</v>
      </c>
      <c r="E744">
        <v>4</v>
      </c>
    </row>
    <row r="745" spans="1:5" x14ac:dyDescent="0.3">
      <c r="A745" t="s">
        <v>8219</v>
      </c>
      <c r="B745">
        <v>128</v>
      </c>
      <c r="D745" t="s">
        <v>8220</v>
      </c>
      <c r="E745">
        <v>44</v>
      </c>
    </row>
    <row r="746" spans="1:5" x14ac:dyDescent="0.3">
      <c r="A746" t="s">
        <v>8219</v>
      </c>
      <c r="B746">
        <v>10</v>
      </c>
      <c r="D746" t="s">
        <v>8220</v>
      </c>
      <c r="E746">
        <v>90</v>
      </c>
    </row>
    <row r="747" spans="1:5" x14ac:dyDescent="0.3">
      <c r="A747" t="s">
        <v>8219</v>
      </c>
      <c r="B747">
        <v>83</v>
      </c>
      <c r="D747" t="s">
        <v>8220</v>
      </c>
      <c r="E747">
        <v>8</v>
      </c>
    </row>
    <row r="748" spans="1:5" x14ac:dyDescent="0.3">
      <c r="A748" t="s">
        <v>8219</v>
      </c>
      <c r="B748">
        <v>46</v>
      </c>
      <c r="D748" t="s">
        <v>8220</v>
      </c>
      <c r="E748">
        <v>11</v>
      </c>
    </row>
    <row r="749" spans="1:5" x14ac:dyDescent="0.3">
      <c r="A749" t="s">
        <v>8219</v>
      </c>
      <c r="B749">
        <v>90</v>
      </c>
      <c r="D749" t="s">
        <v>8220</v>
      </c>
      <c r="E749">
        <v>41</v>
      </c>
    </row>
    <row r="750" spans="1:5" x14ac:dyDescent="0.3">
      <c r="A750" t="s">
        <v>8219</v>
      </c>
      <c r="B750">
        <v>81</v>
      </c>
      <c r="D750" t="s">
        <v>8220</v>
      </c>
      <c r="E750">
        <v>15</v>
      </c>
    </row>
    <row r="751" spans="1:5" x14ac:dyDescent="0.3">
      <c r="A751" t="s">
        <v>8219</v>
      </c>
      <c r="B751">
        <v>32</v>
      </c>
      <c r="D751" t="s">
        <v>8220</v>
      </c>
      <c r="E751">
        <v>9</v>
      </c>
    </row>
    <row r="752" spans="1:5" x14ac:dyDescent="0.3">
      <c r="A752" t="s">
        <v>8219</v>
      </c>
      <c r="B752">
        <v>20</v>
      </c>
      <c r="D752" t="s">
        <v>8220</v>
      </c>
      <c r="E752">
        <v>50</v>
      </c>
    </row>
    <row r="753" spans="1:5" x14ac:dyDescent="0.3">
      <c r="A753" t="s">
        <v>8219</v>
      </c>
      <c r="B753">
        <v>70</v>
      </c>
      <c r="D753" t="s">
        <v>8220</v>
      </c>
      <c r="E753">
        <v>34</v>
      </c>
    </row>
    <row r="754" spans="1:5" x14ac:dyDescent="0.3">
      <c r="A754" t="s">
        <v>8219</v>
      </c>
      <c r="B754">
        <v>168</v>
      </c>
      <c r="D754" t="s">
        <v>8220</v>
      </c>
      <c r="E754">
        <v>0</v>
      </c>
    </row>
    <row r="755" spans="1:5" x14ac:dyDescent="0.3">
      <c r="A755" t="s">
        <v>8219</v>
      </c>
      <c r="B755">
        <v>34</v>
      </c>
      <c r="D755" t="s">
        <v>8220</v>
      </c>
      <c r="E755">
        <v>0</v>
      </c>
    </row>
    <row r="756" spans="1:5" x14ac:dyDescent="0.3">
      <c r="A756" t="s">
        <v>8219</v>
      </c>
      <c r="B756">
        <v>48</v>
      </c>
      <c r="D756" t="s">
        <v>8220</v>
      </c>
      <c r="E756">
        <v>276</v>
      </c>
    </row>
    <row r="757" spans="1:5" x14ac:dyDescent="0.3">
      <c r="A757" t="s">
        <v>8219</v>
      </c>
      <c r="B757">
        <v>48</v>
      </c>
      <c r="D757" t="s">
        <v>8220</v>
      </c>
      <c r="E757">
        <v>16</v>
      </c>
    </row>
    <row r="758" spans="1:5" x14ac:dyDescent="0.3">
      <c r="A758" t="s">
        <v>8219</v>
      </c>
      <c r="B758">
        <v>221</v>
      </c>
      <c r="D758" t="s">
        <v>8220</v>
      </c>
      <c r="E758">
        <v>224</v>
      </c>
    </row>
    <row r="759" spans="1:5" x14ac:dyDescent="0.3">
      <c r="A759" t="s">
        <v>8219</v>
      </c>
      <c r="B759">
        <v>107</v>
      </c>
      <c r="D759" t="s">
        <v>8220</v>
      </c>
      <c r="E759">
        <v>140</v>
      </c>
    </row>
    <row r="760" spans="1:5" x14ac:dyDescent="0.3">
      <c r="A760" t="s">
        <v>8219</v>
      </c>
      <c r="B760">
        <v>45</v>
      </c>
      <c r="D760" t="s">
        <v>8220</v>
      </c>
      <c r="E760">
        <v>15</v>
      </c>
    </row>
    <row r="761" spans="1:5" x14ac:dyDescent="0.3">
      <c r="A761" t="s">
        <v>8219</v>
      </c>
      <c r="B761">
        <v>36</v>
      </c>
      <c r="D761" t="s">
        <v>8220</v>
      </c>
      <c r="E761">
        <v>37</v>
      </c>
    </row>
    <row r="762" spans="1:5" x14ac:dyDescent="0.3">
      <c r="A762" t="s">
        <v>8219</v>
      </c>
      <c r="B762">
        <v>101</v>
      </c>
      <c r="D762" t="s">
        <v>8220</v>
      </c>
      <c r="E762">
        <v>0</v>
      </c>
    </row>
    <row r="763" spans="1:5" x14ac:dyDescent="0.3">
      <c r="A763" t="s">
        <v>8219</v>
      </c>
      <c r="B763">
        <v>62</v>
      </c>
      <c r="D763" t="s">
        <v>8220</v>
      </c>
      <c r="E763">
        <v>46</v>
      </c>
    </row>
    <row r="764" spans="1:5" x14ac:dyDescent="0.3">
      <c r="A764" t="s">
        <v>8219</v>
      </c>
      <c r="B764">
        <v>32</v>
      </c>
      <c r="D764" t="s">
        <v>8220</v>
      </c>
      <c r="E764">
        <v>1</v>
      </c>
    </row>
    <row r="765" spans="1:5" x14ac:dyDescent="0.3">
      <c r="A765" t="s">
        <v>8219</v>
      </c>
      <c r="B765">
        <v>89</v>
      </c>
      <c r="D765" t="s">
        <v>8220</v>
      </c>
      <c r="E765">
        <v>323</v>
      </c>
    </row>
    <row r="766" spans="1:5" x14ac:dyDescent="0.3">
      <c r="A766" t="s">
        <v>8219</v>
      </c>
      <c r="B766">
        <v>93</v>
      </c>
      <c r="D766" t="s">
        <v>8221</v>
      </c>
      <c r="E766">
        <v>5</v>
      </c>
    </row>
    <row r="767" spans="1:5" x14ac:dyDescent="0.3">
      <c r="A767" t="s">
        <v>8219</v>
      </c>
      <c r="B767">
        <v>98</v>
      </c>
      <c r="D767" t="s">
        <v>8221</v>
      </c>
      <c r="E767">
        <v>17</v>
      </c>
    </row>
    <row r="768" spans="1:5" x14ac:dyDescent="0.3">
      <c r="A768" t="s">
        <v>8219</v>
      </c>
      <c r="B768">
        <v>82</v>
      </c>
      <c r="D768" t="s">
        <v>8221</v>
      </c>
      <c r="E768">
        <v>3</v>
      </c>
    </row>
    <row r="769" spans="1:5" x14ac:dyDescent="0.3">
      <c r="A769" t="s">
        <v>8219</v>
      </c>
      <c r="B769">
        <v>116</v>
      </c>
      <c r="D769" t="s">
        <v>8221</v>
      </c>
      <c r="E769">
        <v>2</v>
      </c>
    </row>
    <row r="770" spans="1:5" x14ac:dyDescent="0.3">
      <c r="A770" t="s">
        <v>8219</v>
      </c>
      <c r="B770">
        <v>52</v>
      </c>
      <c r="D770" t="s">
        <v>8221</v>
      </c>
      <c r="E770">
        <v>6</v>
      </c>
    </row>
    <row r="771" spans="1:5" x14ac:dyDescent="0.3">
      <c r="A771" t="s">
        <v>8219</v>
      </c>
      <c r="B771">
        <v>23</v>
      </c>
      <c r="D771" t="s">
        <v>8221</v>
      </c>
      <c r="E771">
        <v>0</v>
      </c>
    </row>
    <row r="772" spans="1:5" x14ac:dyDescent="0.3">
      <c r="A772" t="s">
        <v>8219</v>
      </c>
      <c r="B772">
        <v>77</v>
      </c>
      <c r="D772" t="s">
        <v>8221</v>
      </c>
      <c r="E772">
        <v>1</v>
      </c>
    </row>
    <row r="773" spans="1:5" x14ac:dyDescent="0.3">
      <c r="A773" t="s">
        <v>8219</v>
      </c>
      <c r="B773">
        <v>49</v>
      </c>
      <c r="D773" t="s">
        <v>8221</v>
      </c>
      <c r="E773">
        <v>3</v>
      </c>
    </row>
    <row r="774" spans="1:5" x14ac:dyDescent="0.3">
      <c r="A774" t="s">
        <v>8219</v>
      </c>
      <c r="B774">
        <v>59</v>
      </c>
      <c r="D774" t="s">
        <v>8221</v>
      </c>
      <c r="E774">
        <v>13</v>
      </c>
    </row>
    <row r="775" spans="1:5" x14ac:dyDescent="0.3">
      <c r="A775" t="s">
        <v>8219</v>
      </c>
      <c r="B775">
        <v>113</v>
      </c>
      <c r="D775" t="s">
        <v>8221</v>
      </c>
      <c r="E775">
        <v>1</v>
      </c>
    </row>
    <row r="776" spans="1:5" x14ac:dyDescent="0.3">
      <c r="A776" t="s">
        <v>8219</v>
      </c>
      <c r="B776">
        <v>34</v>
      </c>
      <c r="D776" t="s">
        <v>8221</v>
      </c>
      <c r="E776">
        <v>1</v>
      </c>
    </row>
    <row r="777" spans="1:5" x14ac:dyDescent="0.3">
      <c r="A777" t="s">
        <v>8219</v>
      </c>
      <c r="B777">
        <v>42</v>
      </c>
      <c r="D777" t="s">
        <v>8221</v>
      </c>
      <c r="E777">
        <v>9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2</v>
      </c>
    </row>
    <row r="780" spans="1:5" x14ac:dyDescent="0.3">
      <c r="A780" t="s">
        <v>8219</v>
      </c>
      <c r="B780">
        <v>56</v>
      </c>
      <c r="D780" t="s">
        <v>8221</v>
      </c>
      <c r="E780">
        <v>1</v>
      </c>
    </row>
    <row r="781" spans="1:5" x14ac:dyDescent="0.3">
      <c r="A781" t="s">
        <v>8219</v>
      </c>
      <c r="B781">
        <v>25</v>
      </c>
      <c r="D781" t="s">
        <v>8221</v>
      </c>
      <c r="E781">
        <v>10</v>
      </c>
    </row>
    <row r="782" spans="1:5" x14ac:dyDescent="0.3">
      <c r="A782" t="s">
        <v>8219</v>
      </c>
      <c r="B782">
        <v>52</v>
      </c>
      <c r="D782" t="s">
        <v>8221</v>
      </c>
      <c r="E782">
        <v>3</v>
      </c>
    </row>
    <row r="783" spans="1:5" x14ac:dyDescent="0.3">
      <c r="A783" t="s">
        <v>8219</v>
      </c>
      <c r="B783">
        <v>34</v>
      </c>
      <c r="D783" t="s">
        <v>8221</v>
      </c>
      <c r="E783">
        <v>2</v>
      </c>
    </row>
    <row r="784" spans="1:5" x14ac:dyDescent="0.3">
      <c r="A784" t="s">
        <v>8219</v>
      </c>
      <c r="B784">
        <v>67</v>
      </c>
      <c r="D784" t="s">
        <v>8221</v>
      </c>
      <c r="E784">
        <v>2</v>
      </c>
    </row>
    <row r="785" spans="1:5" x14ac:dyDescent="0.3">
      <c r="A785" t="s">
        <v>8219</v>
      </c>
      <c r="B785">
        <v>70</v>
      </c>
      <c r="D785" t="s">
        <v>8221</v>
      </c>
      <c r="E785">
        <v>1</v>
      </c>
    </row>
    <row r="786" spans="1:5" x14ac:dyDescent="0.3">
      <c r="A786" t="s">
        <v>8219</v>
      </c>
      <c r="B786">
        <v>89</v>
      </c>
      <c r="D786" t="s">
        <v>8221</v>
      </c>
      <c r="E786">
        <v>14</v>
      </c>
    </row>
    <row r="787" spans="1:5" x14ac:dyDescent="0.3">
      <c r="A787" t="s">
        <v>8219</v>
      </c>
      <c r="B787">
        <v>107</v>
      </c>
      <c r="D787" t="s">
        <v>8221</v>
      </c>
      <c r="E787">
        <v>0</v>
      </c>
    </row>
    <row r="788" spans="1:5" x14ac:dyDescent="0.3">
      <c r="A788" t="s">
        <v>8219</v>
      </c>
      <c r="B788">
        <v>159</v>
      </c>
      <c r="D788" t="s">
        <v>8221</v>
      </c>
      <c r="E788">
        <v>0</v>
      </c>
    </row>
    <row r="789" spans="1:5" x14ac:dyDescent="0.3">
      <c r="A789" t="s">
        <v>8219</v>
      </c>
      <c r="B789">
        <v>181</v>
      </c>
      <c r="D789" t="s">
        <v>8221</v>
      </c>
      <c r="E789">
        <v>4</v>
      </c>
    </row>
    <row r="790" spans="1:5" x14ac:dyDescent="0.3">
      <c r="A790" t="s">
        <v>8219</v>
      </c>
      <c r="B790">
        <v>131</v>
      </c>
      <c r="D790" t="s">
        <v>8221</v>
      </c>
      <c r="E790">
        <v>3</v>
      </c>
    </row>
    <row r="791" spans="1:5" x14ac:dyDescent="0.3">
      <c r="A791" t="s">
        <v>8219</v>
      </c>
      <c r="B791">
        <v>125</v>
      </c>
      <c r="D791" t="s">
        <v>8221</v>
      </c>
      <c r="E791">
        <v>0</v>
      </c>
    </row>
    <row r="792" spans="1:5" x14ac:dyDescent="0.3">
      <c r="A792" t="s">
        <v>8219</v>
      </c>
      <c r="B792">
        <v>61</v>
      </c>
      <c r="D792" t="s">
        <v>8221</v>
      </c>
      <c r="E792">
        <v>5</v>
      </c>
    </row>
    <row r="793" spans="1:5" x14ac:dyDescent="0.3">
      <c r="A793" t="s">
        <v>8219</v>
      </c>
      <c r="B793">
        <v>90</v>
      </c>
      <c r="D793" t="s">
        <v>8221</v>
      </c>
      <c r="E793">
        <v>47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10</v>
      </c>
    </row>
    <row r="796" spans="1:5" x14ac:dyDescent="0.3">
      <c r="A796" t="s">
        <v>8219</v>
      </c>
      <c r="B796">
        <v>4</v>
      </c>
      <c r="D796" t="s">
        <v>8221</v>
      </c>
      <c r="E796">
        <v>11</v>
      </c>
    </row>
    <row r="797" spans="1:5" x14ac:dyDescent="0.3">
      <c r="A797" t="s">
        <v>8219</v>
      </c>
      <c r="B797">
        <v>120</v>
      </c>
      <c r="D797" t="s">
        <v>8221</v>
      </c>
      <c r="E797">
        <v>2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22</v>
      </c>
    </row>
    <row r="800" spans="1:5" x14ac:dyDescent="0.3">
      <c r="A800" t="s">
        <v>8219</v>
      </c>
      <c r="B800">
        <v>49</v>
      </c>
      <c r="D800" t="s">
        <v>8221</v>
      </c>
      <c r="E800">
        <v>8</v>
      </c>
    </row>
    <row r="801" spans="1:5" x14ac:dyDescent="0.3">
      <c r="A801" t="s">
        <v>8219</v>
      </c>
      <c r="B801">
        <v>102</v>
      </c>
      <c r="D801" t="s">
        <v>8221</v>
      </c>
      <c r="E801">
        <v>6</v>
      </c>
    </row>
    <row r="802" spans="1:5" x14ac:dyDescent="0.3">
      <c r="A802" t="s">
        <v>8219</v>
      </c>
      <c r="B802">
        <v>3</v>
      </c>
      <c r="D802" t="s">
        <v>8221</v>
      </c>
      <c r="E802">
        <v>1</v>
      </c>
    </row>
    <row r="803" spans="1:5" x14ac:dyDescent="0.3">
      <c r="A803" t="s">
        <v>8219</v>
      </c>
      <c r="B803">
        <v>25</v>
      </c>
      <c r="D803" t="s">
        <v>8221</v>
      </c>
      <c r="E803">
        <v>3</v>
      </c>
    </row>
    <row r="804" spans="1:5" x14ac:dyDescent="0.3">
      <c r="A804" t="s">
        <v>8219</v>
      </c>
      <c r="B804">
        <v>118</v>
      </c>
      <c r="D804" t="s">
        <v>8221</v>
      </c>
      <c r="E804">
        <v>0</v>
      </c>
    </row>
    <row r="805" spans="1:5" x14ac:dyDescent="0.3">
      <c r="A805" t="s">
        <v>8219</v>
      </c>
      <c r="B805">
        <v>57</v>
      </c>
      <c r="D805" t="s">
        <v>8221</v>
      </c>
      <c r="E805">
        <v>0</v>
      </c>
    </row>
    <row r="806" spans="1:5" x14ac:dyDescent="0.3">
      <c r="A806" t="s">
        <v>8219</v>
      </c>
      <c r="B806">
        <v>11</v>
      </c>
      <c r="D806" t="s">
        <v>8221</v>
      </c>
      <c r="E806">
        <v>0</v>
      </c>
    </row>
    <row r="807" spans="1:5" x14ac:dyDescent="0.3">
      <c r="A807" t="s">
        <v>8219</v>
      </c>
      <c r="B807">
        <v>33</v>
      </c>
      <c r="D807" t="s">
        <v>8221</v>
      </c>
      <c r="E807">
        <v>0</v>
      </c>
    </row>
    <row r="808" spans="1:5" x14ac:dyDescent="0.3">
      <c r="A808" t="s">
        <v>8219</v>
      </c>
      <c r="B808">
        <v>40</v>
      </c>
      <c r="D808" t="s">
        <v>8221</v>
      </c>
      <c r="E808">
        <v>0</v>
      </c>
    </row>
    <row r="809" spans="1:5" x14ac:dyDescent="0.3">
      <c r="A809" t="s">
        <v>8219</v>
      </c>
      <c r="B809">
        <v>50</v>
      </c>
      <c r="D809" t="s">
        <v>8221</v>
      </c>
      <c r="E809">
        <v>3</v>
      </c>
    </row>
    <row r="810" spans="1:5" x14ac:dyDescent="0.3">
      <c r="A810" t="s">
        <v>8219</v>
      </c>
      <c r="B810">
        <v>38</v>
      </c>
      <c r="D810" t="s">
        <v>8221</v>
      </c>
      <c r="E810">
        <v>0</v>
      </c>
    </row>
    <row r="811" spans="1:5" x14ac:dyDescent="0.3">
      <c r="A811" t="s">
        <v>8219</v>
      </c>
      <c r="B811">
        <v>96</v>
      </c>
      <c r="D811" t="s">
        <v>8221</v>
      </c>
      <c r="E811">
        <v>0</v>
      </c>
    </row>
    <row r="812" spans="1:5" x14ac:dyDescent="0.3">
      <c r="A812" t="s">
        <v>8219</v>
      </c>
      <c r="B812">
        <v>48</v>
      </c>
      <c r="D812" t="s">
        <v>8221</v>
      </c>
      <c r="E812">
        <v>1</v>
      </c>
    </row>
    <row r="813" spans="1:5" x14ac:dyDescent="0.3">
      <c r="A813" t="s">
        <v>8219</v>
      </c>
      <c r="B813">
        <v>33</v>
      </c>
      <c r="D813" t="s">
        <v>8220</v>
      </c>
      <c r="E813">
        <v>2</v>
      </c>
    </row>
    <row r="814" spans="1:5" x14ac:dyDescent="0.3">
      <c r="A814" t="s">
        <v>8219</v>
      </c>
      <c r="B814">
        <v>226</v>
      </c>
      <c r="D814" t="s">
        <v>8220</v>
      </c>
      <c r="E814">
        <v>0</v>
      </c>
    </row>
    <row r="815" spans="1:5" x14ac:dyDescent="0.3">
      <c r="A815" t="s">
        <v>8219</v>
      </c>
      <c r="B815">
        <v>14</v>
      </c>
      <c r="D815" t="s">
        <v>8220</v>
      </c>
      <c r="E815">
        <v>0</v>
      </c>
    </row>
    <row r="816" spans="1:5" x14ac:dyDescent="0.3">
      <c r="A816" t="s">
        <v>8219</v>
      </c>
      <c r="B816">
        <v>20</v>
      </c>
      <c r="D816" t="s">
        <v>8220</v>
      </c>
      <c r="E816">
        <v>1</v>
      </c>
    </row>
    <row r="817" spans="1:5" x14ac:dyDescent="0.3">
      <c r="A817" t="s">
        <v>8219</v>
      </c>
      <c r="B817">
        <v>25</v>
      </c>
      <c r="D817" t="s">
        <v>8220</v>
      </c>
      <c r="E817">
        <v>7</v>
      </c>
    </row>
    <row r="818" spans="1:5" x14ac:dyDescent="0.3">
      <c r="A818" t="s">
        <v>8219</v>
      </c>
      <c r="B818">
        <v>90</v>
      </c>
      <c r="D818" t="s">
        <v>8220</v>
      </c>
      <c r="E818">
        <v>3</v>
      </c>
    </row>
    <row r="819" spans="1:5" x14ac:dyDescent="0.3">
      <c r="A819" t="s">
        <v>8219</v>
      </c>
      <c r="B819">
        <v>11</v>
      </c>
      <c r="D819" t="s">
        <v>8220</v>
      </c>
      <c r="E819">
        <v>0</v>
      </c>
    </row>
    <row r="820" spans="1:5" x14ac:dyDescent="0.3">
      <c r="A820" t="s">
        <v>8219</v>
      </c>
      <c r="B820">
        <v>55</v>
      </c>
      <c r="D820" t="s">
        <v>8220</v>
      </c>
      <c r="E820">
        <v>0</v>
      </c>
    </row>
    <row r="821" spans="1:5" x14ac:dyDescent="0.3">
      <c r="A821" t="s">
        <v>8219</v>
      </c>
      <c r="B821">
        <v>30</v>
      </c>
      <c r="D821" t="s">
        <v>8220</v>
      </c>
      <c r="E821">
        <v>0</v>
      </c>
    </row>
    <row r="822" spans="1:5" x14ac:dyDescent="0.3">
      <c r="A822" t="s">
        <v>8219</v>
      </c>
      <c r="B822">
        <v>28</v>
      </c>
      <c r="D822" t="s">
        <v>8220</v>
      </c>
      <c r="E822">
        <v>0</v>
      </c>
    </row>
    <row r="823" spans="1:5" x14ac:dyDescent="0.3">
      <c r="A823" t="s">
        <v>8219</v>
      </c>
      <c r="B823">
        <v>45</v>
      </c>
      <c r="D823" t="s">
        <v>8221</v>
      </c>
      <c r="E823">
        <v>6</v>
      </c>
    </row>
    <row r="824" spans="1:5" x14ac:dyDescent="0.3">
      <c r="A824" t="s">
        <v>8219</v>
      </c>
      <c r="B824">
        <v>13</v>
      </c>
      <c r="D824" t="s">
        <v>8221</v>
      </c>
      <c r="E824">
        <v>1</v>
      </c>
    </row>
    <row r="825" spans="1:5" x14ac:dyDescent="0.3">
      <c r="A825" t="s">
        <v>8219</v>
      </c>
      <c r="B825">
        <v>40</v>
      </c>
      <c r="D825" t="s">
        <v>8221</v>
      </c>
      <c r="E825">
        <v>2</v>
      </c>
    </row>
    <row r="826" spans="1:5" x14ac:dyDescent="0.3">
      <c r="A826" t="s">
        <v>8219</v>
      </c>
      <c r="B826">
        <v>21</v>
      </c>
      <c r="D826" t="s">
        <v>8221</v>
      </c>
      <c r="E826">
        <v>0</v>
      </c>
    </row>
    <row r="827" spans="1:5" x14ac:dyDescent="0.3">
      <c r="A827" t="s">
        <v>8219</v>
      </c>
      <c r="B827">
        <v>134</v>
      </c>
      <c r="D827" t="s">
        <v>8221</v>
      </c>
      <c r="E827">
        <v>3</v>
      </c>
    </row>
    <row r="828" spans="1:5" x14ac:dyDescent="0.3">
      <c r="A828" t="s">
        <v>8219</v>
      </c>
      <c r="B828">
        <v>20</v>
      </c>
      <c r="D828" t="s">
        <v>8221</v>
      </c>
      <c r="E828">
        <v>3</v>
      </c>
    </row>
    <row r="829" spans="1:5" x14ac:dyDescent="0.3">
      <c r="A829" t="s">
        <v>8219</v>
      </c>
      <c r="B829">
        <v>19</v>
      </c>
      <c r="D829" t="s">
        <v>8221</v>
      </c>
      <c r="E829">
        <v>0</v>
      </c>
    </row>
    <row r="830" spans="1:5" x14ac:dyDescent="0.3">
      <c r="A830" t="s">
        <v>8219</v>
      </c>
      <c r="B830">
        <v>209</v>
      </c>
      <c r="D830" t="s">
        <v>8221</v>
      </c>
      <c r="E830">
        <v>6</v>
      </c>
    </row>
    <row r="831" spans="1:5" x14ac:dyDescent="0.3">
      <c r="A831" t="s">
        <v>8219</v>
      </c>
      <c r="B831">
        <v>38</v>
      </c>
      <c r="D831" t="s">
        <v>8221</v>
      </c>
      <c r="E831">
        <v>0</v>
      </c>
    </row>
    <row r="832" spans="1:5" x14ac:dyDescent="0.3">
      <c r="A832" t="s">
        <v>8219</v>
      </c>
      <c r="B832">
        <v>24</v>
      </c>
      <c r="D832" t="s">
        <v>8221</v>
      </c>
      <c r="E832">
        <v>19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2</v>
      </c>
    </row>
    <row r="835" spans="1:5" x14ac:dyDescent="0.3">
      <c r="A835" t="s">
        <v>8219</v>
      </c>
      <c r="B835">
        <v>26</v>
      </c>
      <c r="D835" t="s">
        <v>8221</v>
      </c>
      <c r="E835">
        <v>0</v>
      </c>
    </row>
    <row r="836" spans="1:5" x14ac:dyDescent="0.3">
      <c r="A836" t="s">
        <v>8219</v>
      </c>
      <c r="B836">
        <v>131</v>
      </c>
      <c r="D836" t="s">
        <v>8221</v>
      </c>
      <c r="E836">
        <v>11</v>
      </c>
    </row>
    <row r="837" spans="1:5" x14ac:dyDescent="0.3">
      <c r="A837" t="s">
        <v>8219</v>
      </c>
      <c r="B837">
        <v>14</v>
      </c>
      <c r="D837" t="s">
        <v>8221</v>
      </c>
      <c r="E837">
        <v>0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1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1</v>
      </c>
    </row>
    <row r="842" spans="1:5" x14ac:dyDescent="0.3">
      <c r="A842" t="s">
        <v>8219</v>
      </c>
      <c r="B842">
        <v>149</v>
      </c>
      <c r="D842" t="s">
        <v>8221</v>
      </c>
      <c r="E842">
        <v>15</v>
      </c>
    </row>
    <row r="843" spans="1:5" x14ac:dyDescent="0.3">
      <c r="A843" t="s">
        <v>8219</v>
      </c>
      <c r="B843">
        <v>56</v>
      </c>
      <c r="D843" t="s">
        <v>8221</v>
      </c>
      <c r="E843">
        <v>2</v>
      </c>
    </row>
    <row r="844" spans="1:5" x14ac:dyDescent="0.3">
      <c r="A844" t="s">
        <v>8219</v>
      </c>
      <c r="B844">
        <v>19</v>
      </c>
      <c r="D844" t="s">
        <v>8221</v>
      </c>
      <c r="E844">
        <v>1</v>
      </c>
    </row>
    <row r="845" spans="1:5" x14ac:dyDescent="0.3">
      <c r="A845" t="s">
        <v>8219</v>
      </c>
      <c r="B845">
        <v>70</v>
      </c>
      <c r="D845" t="s">
        <v>8221</v>
      </c>
      <c r="E845">
        <v>1</v>
      </c>
    </row>
    <row r="846" spans="1:5" x14ac:dyDescent="0.3">
      <c r="A846" t="s">
        <v>8219</v>
      </c>
      <c r="B846">
        <v>81</v>
      </c>
      <c r="D846" t="s">
        <v>8221</v>
      </c>
      <c r="E846">
        <v>0</v>
      </c>
    </row>
    <row r="847" spans="1:5" x14ac:dyDescent="0.3">
      <c r="A847" t="s">
        <v>8219</v>
      </c>
      <c r="B847">
        <v>32</v>
      </c>
      <c r="D847" t="s">
        <v>8221</v>
      </c>
      <c r="E847">
        <v>1</v>
      </c>
    </row>
    <row r="848" spans="1:5" x14ac:dyDescent="0.3">
      <c r="A848" t="s">
        <v>8219</v>
      </c>
      <c r="B848">
        <v>26</v>
      </c>
      <c r="D848" t="s">
        <v>8221</v>
      </c>
      <c r="E848">
        <v>11</v>
      </c>
    </row>
    <row r="849" spans="1:5" x14ac:dyDescent="0.3">
      <c r="A849" t="s">
        <v>8219</v>
      </c>
      <c r="B849">
        <v>105</v>
      </c>
      <c r="D849" t="s">
        <v>8221</v>
      </c>
      <c r="E849">
        <v>0</v>
      </c>
    </row>
    <row r="850" spans="1:5" x14ac:dyDescent="0.3">
      <c r="A850" t="s">
        <v>8219</v>
      </c>
      <c r="B850">
        <v>29</v>
      </c>
      <c r="D850" t="s">
        <v>8221</v>
      </c>
      <c r="E850">
        <v>1</v>
      </c>
    </row>
    <row r="851" spans="1:5" x14ac:dyDescent="0.3">
      <c r="A851" t="s">
        <v>8219</v>
      </c>
      <c r="B851">
        <v>8</v>
      </c>
      <c r="D851" t="s">
        <v>8221</v>
      </c>
      <c r="E851">
        <v>6</v>
      </c>
    </row>
    <row r="852" spans="1:5" x14ac:dyDescent="0.3">
      <c r="A852" t="s">
        <v>8219</v>
      </c>
      <c r="B852">
        <v>89</v>
      </c>
      <c r="D852" t="s">
        <v>8221</v>
      </c>
      <c r="E852">
        <v>7</v>
      </c>
    </row>
    <row r="853" spans="1:5" x14ac:dyDescent="0.3">
      <c r="A853" t="s">
        <v>8219</v>
      </c>
      <c r="B853">
        <v>44</v>
      </c>
      <c r="D853" t="s">
        <v>8221</v>
      </c>
      <c r="E853">
        <v>0</v>
      </c>
    </row>
    <row r="854" spans="1:5" x14ac:dyDescent="0.3">
      <c r="A854" t="s">
        <v>8219</v>
      </c>
      <c r="B854">
        <v>246</v>
      </c>
      <c r="D854" t="s">
        <v>8221</v>
      </c>
      <c r="E854">
        <v>16</v>
      </c>
    </row>
    <row r="855" spans="1:5" x14ac:dyDescent="0.3">
      <c r="A855" t="s">
        <v>8219</v>
      </c>
      <c r="B855">
        <v>120</v>
      </c>
      <c r="D855" t="s">
        <v>8221</v>
      </c>
      <c r="E855">
        <v>0</v>
      </c>
    </row>
    <row r="856" spans="1:5" x14ac:dyDescent="0.3">
      <c r="A856" t="s">
        <v>8219</v>
      </c>
      <c r="B856">
        <v>26</v>
      </c>
      <c r="D856" t="s">
        <v>8221</v>
      </c>
      <c r="E856">
        <v>0</v>
      </c>
    </row>
    <row r="857" spans="1:5" x14ac:dyDescent="0.3">
      <c r="A857" t="s">
        <v>8219</v>
      </c>
      <c r="B857">
        <v>45</v>
      </c>
      <c r="D857" t="s">
        <v>8221</v>
      </c>
      <c r="E857">
        <v>0</v>
      </c>
    </row>
    <row r="858" spans="1:5" x14ac:dyDescent="0.3">
      <c r="A858" t="s">
        <v>8219</v>
      </c>
      <c r="B858">
        <v>20</v>
      </c>
      <c r="D858" t="s">
        <v>8221</v>
      </c>
      <c r="E858">
        <v>12</v>
      </c>
    </row>
    <row r="859" spans="1:5" x14ac:dyDescent="0.3">
      <c r="A859" t="s">
        <v>8219</v>
      </c>
      <c r="B859">
        <v>47</v>
      </c>
      <c r="D859" t="s">
        <v>8221</v>
      </c>
      <c r="E859">
        <v>1</v>
      </c>
    </row>
    <row r="860" spans="1:5" x14ac:dyDescent="0.3">
      <c r="A860" t="s">
        <v>8219</v>
      </c>
      <c r="B860">
        <v>13</v>
      </c>
      <c r="D860" t="s">
        <v>8221</v>
      </c>
      <c r="E860">
        <v>3</v>
      </c>
    </row>
    <row r="861" spans="1:5" x14ac:dyDescent="0.3">
      <c r="A861" t="s">
        <v>8219</v>
      </c>
      <c r="B861">
        <v>183</v>
      </c>
      <c r="D861" t="s">
        <v>8221</v>
      </c>
      <c r="E861">
        <v>1</v>
      </c>
    </row>
    <row r="862" spans="1:5" x14ac:dyDescent="0.3">
      <c r="A862" t="s">
        <v>8219</v>
      </c>
      <c r="B862">
        <v>21</v>
      </c>
      <c r="D862" t="s">
        <v>8221</v>
      </c>
      <c r="E862">
        <v>4</v>
      </c>
    </row>
    <row r="863" spans="1:5" x14ac:dyDescent="0.3">
      <c r="A863" t="s">
        <v>8219</v>
      </c>
      <c r="B863">
        <v>42</v>
      </c>
      <c r="D863" t="s">
        <v>8220</v>
      </c>
      <c r="E863">
        <v>1</v>
      </c>
    </row>
    <row r="864" spans="1:5" x14ac:dyDescent="0.3">
      <c r="A864" t="s">
        <v>8219</v>
      </c>
      <c r="B864">
        <v>54</v>
      </c>
      <c r="D864" t="s">
        <v>8220</v>
      </c>
      <c r="E864">
        <v>0</v>
      </c>
    </row>
    <row r="865" spans="1:5" x14ac:dyDescent="0.3">
      <c r="A865" t="s">
        <v>8219</v>
      </c>
      <c r="B865">
        <v>38</v>
      </c>
      <c r="D865" t="s">
        <v>8220</v>
      </c>
      <c r="E865">
        <v>2</v>
      </c>
    </row>
    <row r="866" spans="1:5" x14ac:dyDescent="0.3">
      <c r="A866" t="s">
        <v>8219</v>
      </c>
      <c r="B866">
        <v>64</v>
      </c>
      <c r="D866" t="s">
        <v>8220</v>
      </c>
      <c r="E866">
        <v>1</v>
      </c>
    </row>
    <row r="867" spans="1:5" x14ac:dyDescent="0.3">
      <c r="A867" t="s">
        <v>8219</v>
      </c>
      <c r="B867">
        <v>13</v>
      </c>
      <c r="D867" t="s">
        <v>8220</v>
      </c>
      <c r="E867">
        <v>1</v>
      </c>
    </row>
    <row r="868" spans="1:5" x14ac:dyDescent="0.3">
      <c r="A868" t="s">
        <v>8219</v>
      </c>
      <c r="B868">
        <v>33</v>
      </c>
      <c r="D868" t="s">
        <v>8220</v>
      </c>
      <c r="E868">
        <v>59</v>
      </c>
    </row>
    <row r="869" spans="1:5" x14ac:dyDescent="0.3">
      <c r="A869" t="s">
        <v>8219</v>
      </c>
      <c r="B869">
        <v>52</v>
      </c>
      <c r="D869" t="s">
        <v>8220</v>
      </c>
      <c r="E869">
        <v>13</v>
      </c>
    </row>
    <row r="870" spans="1:5" x14ac:dyDescent="0.3">
      <c r="A870" t="s">
        <v>8219</v>
      </c>
      <c r="B870">
        <v>107</v>
      </c>
      <c r="D870" t="s">
        <v>8220</v>
      </c>
      <c r="E870">
        <v>22</v>
      </c>
    </row>
    <row r="871" spans="1:5" x14ac:dyDescent="0.3">
      <c r="A871" t="s">
        <v>8219</v>
      </c>
      <c r="B871">
        <v>11</v>
      </c>
      <c r="D871" t="s">
        <v>8220</v>
      </c>
      <c r="E871">
        <v>0</v>
      </c>
    </row>
    <row r="872" spans="1:5" x14ac:dyDescent="0.3">
      <c r="A872" t="s">
        <v>8219</v>
      </c>
      <c r="B872">
        <v>34</v>
      </c>
      <c r="D872" t="s">
        <v>8220</v>
      </c>
      <c r="E872">
        <v>52</v>
      </c>
    </row>
    <row r="873" spans="1:5" x14ac:dyDescent="0.3">
      <c r="A873" t="s">
        <v>8219</v>
      </c>
      <c r="B873">
        <v>75</v>
      </c>
      <c r="D873" t="s">
        <v>8220</v>
      </c>
      <c r="E873">
        <v>4</v>
      </c>
    </row>
    <row r="874" spans="1:5" x14ac:dyDescent="0.3">
      <c r="A874" t="s">
        <v>8219</v>
      </c>
      <c r="B874">
        <v>26</v>
      </c>
      <c r="D874" t="s">
        <v>8220</v>
      </c>
      <c r="E874">
        <v>3</v>
      </c>
    </row>
    <row r="875" spans="1:5" x14ac:dyDescent="0.3">
      <c r="A875" t="s">
        <v>8219</v>
      </c>
      <c r="B875">
        <v>50</v>
      </c>
      <c r="D875" t="s">
        <v>8220</v>
      </c>
      <c r="E875">
        <v>3</v>
      </c>
    </row>
    <row r="876" spans="1:5" x14ac:dyDescent="0.3">
      <c r="A876" t="s">
        <v>8219</v>
      </c>
      <c r="B876">
        <v>80</v>
      </c>
      <c r="D876" t="s">
        <v>8220</v>
      </c>
      <c r="E876">
        <v>6</v>
      </c>
    </row>
    <row r="877" spans="1:5" x14ac:dyDescent="0.3">
      <c r="A877" t="s">
        <v>8219</v>
      </c>
      <c r="B877">
        <v>110</v>
      </c>
      <c r="D877" t="s">
        <v>8220</v>
      </c>
      <c r="E877">
        <v>35</v>
      </c>
    </row>
    <row r="878" spans="1:5" x14ac:dyDescent="0.3">
      <c r="A878" t="s">
        <v>8219</v>
      </c>
      <c r="B878">
        <v>77</v>
      </c>
      <c r="D878" t="s">
        <v>8220</v>
      </c>
      <c r="E878">
        <v>10</v>
      </c>
    </row>
    <row r="879" spans="1:5" x14ac:dyDescent="0.3">
      <c r="A879" t="s">
        <v>8219</v>
      </c>
      <c r="B879">
        <v>50</v>
      </c>
      <c r="D879" t="s">
        <v>8220</v>
      </c>
      <c r="E879">
        <v>2</v>
      </c>
    </row>
    <row r="880" spans="1:5" x14ac:dyDescent="0.3">
      <c r="A880" t="s">
        <v>8219</v>
      </c>
      <c r="B880">
        <v>145</v>
      </c>
      <c r="D880" t="s">
        <v>8220</v>
      </c>
      <c r="E880">
        <v>4</v>
      </c>
    </row>
    <row r="881" spans="1:5" x14ac:dyDescent="0.3">
      <c r="A881" t="s">
        <v>8219</v>
      </c>
      <c r="B881">
        <v>29</v>
      </c>
      <c r="D881" t="s">
        <v>8220</v>
      </c>
      <c r="E881">
        <v>2</v>
      </c>
    </row>
    <row r="882" spans="1:5" x14ac:dyDescent="0.3">
      <c r="A882" t="s">
        <v>8219</v>
      </c>
      <c r="B882">
        <v>114</v>
      </c>
      <c r="D882" t="s">
        <v>8220</v>
      </c>
      <c r="E882">
        <v>0</v>
      </c>
    </row>
    <row r="883" spans="1:5" x14ac:dyDescent="0.3">
      <c r="A883" t="s">
        <v>8219</v>
      </c>
      <c r="B883">
        <v>96</v>
      </c>
      <c r="D883" t="s">
        <v>8221</v>
      </c>
      <c r="E883">
        <v>1</v>
      </c>
    </row>
    <row r="884" spans="1:5" x14ac:dyDescent="0.3">
      <c r="A884" t="s">
        <v>8219</v>
      </c>
      <c r="B884">
        <v>31</v>
      </c>
      <c r="D884" t="s">
        <v>8221</v>
      </c>
      <c r="E884">
        <v>3</v>
      </c>
    </row>
    <row r="885" spans="1:5" x14ac:dyDescent="0.3">
      <c r="A885" t="s">
        <v>8219</v>
      </c>
      <c r="B885">
        <v>4883</v>
      </c>
      <c r="D885" t="s">
        <v>8221</v>
      </c>
      <c r="E885">
        <v>1</v>
      </c>
    </row>
    <row r="886" spans="1:5" x14ac:dyDescent="0.3">
      <c r="A886" t="s">
        <v>8219</v>
      </c>
      <c r="B886">
        <v>95</v>
      </c>
      <c r="D886" t="s">
        <v>8221</v>
      </c>
      <c r="E886">
        <v>0</v>
      </c>
    </row>
    <row r="887" spans="1:5" x14ac:dyDescent="0.3">
      <c r="A887" t="s">
        <v>8219</v>
      </c>
      <c r="B887">
        <v>2478</v>
      </c>
      <c r="D887" t="s">
        <v>8221</v>
      </c>
      <c r="E887">
        <v>12</v>
      </c>
    </row>
    <row r="888" spans="1:5" x14ac:dyDescent="0.3">
      <c r="A888" t="s">
        <v>8219</v>
      </c>
      <c r="B888">
        <v>1789</v>
      </c>
      <c r="D888" t="s">
        <v>8221</v>
      </c>
      <c r="E888">
        <v>0</v>
      </c>
    </row>
    <row r="889" spans="1:5" x14ac:dyDescent="0.3">
      <c r="A889" t="s">
        <v>8219</v>
      </c>
      <c r="B889">
        <v>680</v>
      </c>
      <c r="D889" t="s">
        <v>8221</v>
      </c>
      <c r="E889">
        <v>1</v>
      </c>
    </row>
    <row r="890" spans="1:5" x14ac:dyDescent="0.3">
      <c r="A890" t="s">
        <v>8219</v>
      </c>
      <c r="B890">
        <v>70</v>
      </c>
      <c r="D890" t="s">
        <v>8221</v>
      </c>
      <c r="E890">
        <v>0</v>
      </c>
    </row>
    <row r="891" spans="1:5" x14ac:dyDescent="0.3">
      <c r="A891" t="s">
        <v>8219</v>
      </c>
      <c r="B891">
        <v>23</v>
      </c>
      <c r="D891" t="s">
        <v>8221</v>
      </c>
      <c r="E891">
        <v>0</v>
      </c>
    </row>
    <row r="892" spans="1:5" x14ac:dyDescent="0.3">
      <c r="A892" t="s">
        <v>8219</v>
      </c>
      <c r="B892">
        <v>4245</v>
      </c>
      <c r="D892" t="s">
        <v>8221</v>
      </c>
      <c r="E892">
        <v>2</v>
      </c>
    </row>
    <row r="893" spans="1:5" x14ac:dyDescent="0.3">
      <c r="A893" t="s">
        <v>8219</v>
      </c>
      <c r="B893">
        <v>943</v>
      </c>
      <c r="D893" t="s">
        <v>8221</v>
      </c>
      <c r="E893">
        <v>92</v>
      </c>
    </row>
    <row r="894" spans="1:5" x14ac:dyDescent="0.3">
      <c r="A894" t="s">
        <v>8219</v>
      </c>
      <c r="B894">
        <v>1876</v>
      </c>
      <c r="D894" t="s">
        <v>8221</v>
      </c>
      <c r="E894">
        <v>0</v>
      </c>
    </row>
    <row r="895" spans="1:5" x14ac:dyDescent="0.3">
      <c r="A895" t="s">
        <v>8219</v>
      </c>
      <c r="B895">
        <v>834</v>
      </c>
      <c r="D895" t="s">
        <v>8221</v>
      </c>
      <c r="E895">
        <v>3</v>
      </c>
    </row>
    <row r="896" spans="1:5" x14ac:dyDescent="0.3">
      <c r="A896" t="s">
        <v>8219</v>
      </c>
      <c r="B896">
        <v>682</v>
      </c>
      <c r="D896" t="s">
        <v>8221</v>
      </c>
      <c r="E896">
        <v>10</v>
      </c>
    </row>
    <row r="897" spans="1:5" x14ac:dyDescent="0.3">
      <c r="A897" t="s">
        <v>8219</v>
      </c>
      <c r="B897">
        <v>147</v>
      </c>
      <c r="D897" t="s">
        <v>8221</v>
      </c>
      <c r="E897">
        <v>7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0</v>
      </c>
    </row>
    <row r="900" spans="1:5" x14ac:dyDescent="0.3">
      <c r="A900" t="s">
        <v>8219</v>
      </c>
      <c r="B900">
        <v>365</v>
      </c>
      <c r="D900" t="s">
        <v>8221</v>
      </c>
      <c r="E900">
        <v>1</v>
      </c>
    </row>
    <row r="901" spans="1:5" x14ac:dyDescent="0.3">
      <c r="A901" t="s">
        <v>8219</v>
      </c>
      <c r="B901">
        <v>660</v>
      </c>
      <c r="D901" t="s">
        <v>8221</v>
      </c>
      <c r="E901">
        <v>0</v>
      </c>
    </row>
    <row r="902" spans="1:5" x14ac:dyDescent="0.3">
      <c r="A902" t="s">
        <v>8219</v>
      </c>
      <c r="B902">
        <v>1356</v>
      </c>
      <c r="D902" t="s">
        <v>8221</v>
      </c>
      <c r="E902">
        <v>9</v>
      </c>
    </row>
    <row r="903" spans="1:5" x14ac:dyDescent="0.3">
      <c r="A903" t="s">
        <v>8219</v>
      </c>
      <c r="B903">
        <v>424</v>
      </c>
      <c r="D903" t="s">
        <v>8221</v>
      </c>
      <c r="E903">
        <v>2</v>
      </c>
    </row>
    <row r="904" spans="1:5" x14ac:dyDescent="0.3">
      <c r="A904" t="s">
        <v>8219</v>
      </c>
      <c r="B904">
        <v>33</v>
      </c>
      <c r="D904" t="s">
        <v>8221</v>
      </c>
      <c r="E904">
        <v>1</v>
      </c>
    </row>
    <row r="905" spans="1:5" x14ac:dyDescent="0.3">
      <c r="A905" t="s">
        <v>8219</v>
      </c>
      <c r="B905">
        <v>1633</v>
      </c>
      <c r="D905" t="s">
        <v>8221</v>
      </c>
      <c r="E905">
        <v>2</v>
      </c>
    </row>
    <row r="906" spans="1:5" x14ac:dyDescent="0.3">
      <c r="A906" t="s">
        <v>8219</v>
      </c>
      <c r="B906">
        <v>306</v>
      </c>
      <c r="D906" t="s">
        <v>8221</v>
      </c>
      <c r="E906">
        <v>11</v>
      </c>
    </row>
    <row r="907" spans="1:5" x14ac:dyDescent="0.3">
      <c r="A907" t="s">
        <v>8219</v>
      </c>
      <c r="B907">
        <v>205</v>
      </c>
      <c r="D907" t="s">
        <v>8221</v>
      </c>
      <c r="E907">
        <v>0</v>
      </c>
    </row>
    <row r="908" spans="1:5" x14ac:dyDescent="0.3">
      <c r="A908" t="s">
        <v>8219</v>
      </c>
      <c r="B908">
        <v>1281</v>
      </c>
      <c r="D908" t="s">
        <v>8221</v>
      </c>
      <c r="E908">
        <v>0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0</v>
      </c>
    </row>
    <row r="911" spans="1:5" x14ac:dyDescent="0.3">
      <c r="A911" t="s">
        <v>8219</v>
      </c>
      <c r="B911">
        <v>405</v>
      </c>
      <c r="D911" t="s">
        <v>8221</v>
      </c>
      <c r="E911">
        <v>4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2</v>
      </c>
    </row>
    <row r="914" spans="1:5" x14ac:dyDescent="0.3">
      <c r="A914" t="s">
        <v>8219</v>
      </c>
      <c r="B914">
        <v>701</v>
      </c>
      <c r="D914" t="s">
        <v>8221</v>
      </c>
      <c r="E914">
        <v>0</v>
      </c>
    </row>
    <row r="915" spans="1:5" x14ac:dyDescent="0.3">
      <c r="A915" t="s">
        <v>8219</v>
      </c>
      <c r="B915">
        <v>3863</v>
      </c>
      <c r="D915" t="s">
        <v>8221</v>
      </c>
      <c r="E915">
        <v>1</v>
      </c>
    </row>
    <row r="916" spans="1:5" x14ac:dyDescent="0.3">
      <c r="A916" t="s">
        <v>8219</v>
      </c>
      <c r="B916">
        <v>238</v>
      </c>
      <c r="D916" t="s">
        <v>8221</v>
      </c>
      <c r="E916">
        <v>17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3</v>
      </c>
    </row>
    <row r="919" spans="1:5" x14ac:dyDescent="0.3">
      <c r="A919" t="s">
        <v>8219</v>
      </c>
      <c r="B919">
        <v>253</v>
      </c>
      <c r="D919" t="s">
        <v>8221</v>
      </c>
      <c r="E919">
        <v>41</v>
      </c>
    </row>
    <row r="920" spans="1:5" x14ac:dyDescent="0.3">
      <c r="A920" t="s">
        <v>8219</v>
      </c>
      <c r="B920">
        <v>473</v>
      </c>
      <c r="D920" t="s">
        <v>8221</v>
      </c>
      <c r="E920">
        <v>2</v>
      </c>
    </row>
    <row r="921" spans="1:5" x14ac:dyDescent="0.3">
      <c r="A921" t="s">
        <v>8219</v>
      </c>
      <c r="B921">
        <v>821</v>
      </c>
      <c r="D921" t="s">
        <v>8221</v>
      </c>
      <c r="E921">
        <v>3</v>
      </c>
    </row>
    <row r="922" spans="1:5" x14ac:dyDescent="0.3">
      <c r="A922" t="s">
        <v>8219</v>
      </c>
      <c r="B922">
        <v>388</v>
      </c>
      <c r="D922" t="s">
        <v>8221</v>
      </c>
      <c r="E922">
        <v>8</v>
      </c>
    </row>
    <row r="923" spans="1:5" x14ac:dyDescent="0.3">
      <c r="A923" t="s">
        <v>8219</v>
      </c>
      <c r="B923">
        <v>813</v>
      </c>
      <c r="D923" t="s">
        <v>8221</v>
      </c>
      <c r="E923">
        <v>0</v>
      </c>
    </row>
    <row r="924" spans="1:5" x14ac:dyDescent="0.3">
      <c r="A924" t="s">
        <v>8219</v>
      </c>
      <c r="B924">
        <v>1945</v>
      </c>
      <c r="D924" t="s">
        <v>8221</v>
      </c>
      <c r="E924">
        <v>1</v>
      </c>
    </row>
    <row r="925" spans="1:5" x14ac:dyDescent="0.3">
      <c r="A925" t="s">
        <v>8219</v>
      </c>
      <c r="B925">
        <v>1637</v>
      </c>
      <c r="D925" t="s">
        <v>8221</v>
      </c>
      <c r="E925">
        <v>3</v>
      </c>
    </row>
    <row r="926" spans="1:5" x14ac:dyDescent="0.3">
      <c r="A926" t="s">
        <v>8219</v>
      </c>
      <c r="B926">
        <v>1375</v>
      </c>
      <c r="D926" t="s">
        <v>8221</v>
      </c>
      <c r="E926">
        <v>4</v>
      </c>
    </row>
    <row r="927" spans="1:5" x14ac:dyDescent="0.3">
      <c r="A927" t="s">
        <v>8219</v>
      </c>
      <c r="B927">
        <v>17</v>
      </c>
      <c r="D927" t="s">
        <v>8221</v>
      </c>
      <c r="E927">
        <v>9</v>
      </c>
    </row>
    <row r="928" spans="1:5" x14ac:dyDescent="0.3">
      <c r="A928" t="s">
        <v>8219</v>
      </c>
      <c r="B928">
        <v>354</v>
      </c>
      <c r="D928" t="s">
        <v>8221</v>
      </c>
      <c r="E928">
        <v>16</v>
      </c>
    </row>
    <row r="929" spans="1:5" x14ac:dyDescent="0.3">
      <c r="A929" t="s">
        <v>8219</v>
      </c>
      <c r="B929">
        <v>191</v>
      </c>
      <c r="D929" t="s">
        <v>8221</v>
      </c>
      <c r="E929">
        <v>1</v>
      </c>
    </row>
    <row r="930" spans="1:5" x14ac:dyDescent="0.3">
      <c r="A930" t="s">
        <v>8219</v>
      </c>
      <c r="B930">
        <v>303</v>
      </c>
      <c r="D930" t="s">
        <v>8221</v>
      </c>
      <c r="E930">
        <v>7</v>
      </c>
    </row>
    <row r="931" spans="1:5" x14ac:dyDescent="0.3">
      <c r="A931" t="s">
        <v>8219</v>
      </c>
      <c r="B931">
        <v>137</v>
      </c>
      <c r="D931" t="s">
        <v>8221</v>
      </c>
      <c r="E931">
        <v>0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0</v>
      </c>
    </row>
    <row r="935" spans="1:5" x14ac:dyDescent="0.3">
      <c r="A935" t="s">
        <v>8219</v>
      </c>
      <c r="B935">
        <v>971</v>
      </c>
      <c r="D935" t="s">
        <v>8221</v>
      </c>
      <c r="E935">
        <v>0</v>
      </c>
    </row>
    <row r="936" spans="1:5" x14ac:dyDescent="0.3">
      <c r="A936" t="s">
        <v>8219</v>
      </c>
      <c r="B936">
        <v>183</v>
      </c>
      <c r="D936" t="s">
        <v>8221</v>
      </c>
      <c r="E936">
        <v>1</v>
      </c>
    </row>
    <row r="937" spans="1:5" x14ac:dyDescent="0.3">
      <c r="A937" t="s">
        <v>8219</v>
      </c>
      <c r="B937">
        <v>4562</v>
      </c>
      <c r="D937" t="s">
        <v>8221</v>
      </c>
      <c r="E937">
        <v>2</v>
      </c>
    </row>
    <row r="938" spans="1:5" x14ac:dyDescent="0.3">
      <c r="A938" t="s">
        <v>8219</v>
      </c>
      <c r="B938">
        <v>26457</v>
      </c>
      <c r="D938" t="s">
        <v>8221</v>
      </c>
      <c r="E938">
        <v>1</v>
      </c>
    </row>
    <row r="939" spans="1:5" x14ac:dyDescent="0.3">
      <c r="A939" t="s">
        <v>8219</v>
      </c>
      <c r="B939">
        <v>162</v>
      </c>
      <c r="D939" t="s">
        <v>8221</v>
      </c>
      <c r="E939">
        <v>15</v>
      </c>
    </row>
    <row r="940" spans="1:5" x14ac:dyDescent="0.3">
      <c r="A940" t="s">
        <v>8219</v>
      </c>
      <c r="B940">
        <v>479</v>
      </c>
      <c r="D940" t="s">
        <v>8221</v>
      </c>
      <c r="E940">
        <v>1</v>
      </c>
    </row>
    <row r="941" spans="1:5" x14ac:dyDescent="0.3">
      <c r="A941" t="s">
        <v>8219</v>
      </c>
      <c r="B941">
        <v>426</v>
      </c>
      <c r="D941" t="s">
        <v>8221</v>
      </c>
      <c r="E941">
        <v>1</v>
      </c>
    </row>
    <row r="942" spans="1:5" x14ac:dyDescent="0.3">
      <c r="A942" t="s">
        <v>8219</v>
      </c>
      <c r="B942">
        <v>450</v>
      </c>
      <c r="D942" t="s">
        <v>8221</v>
      </c>
      <c r="E942">
        <v>0</v>
      </c>
    </row>
    <row r="943" spans="1:5" x14ac:dyDescent="0.3">
      <c r="A943" t="s">
        <v>8219</v>
      </c>
      <c r="B943">
        <v>1780</v>
      </c>
      <c r="D943" t="s">
        <v>8221</v>
      </c>
      <c r="E943">
        <v>39</v>
      </c>
    </row>
    <row r="944" spans="1:5" x14ac:dyDescent="0.3">
      <c r="A944" t="s">
        <v>8219</v>
      </c>
      <c r="B944">
        <v>122</v>
      </c>
      <c r="D944" t="s">
        <v>8221</v>
      </c>
      <c r="E944">
        <v>103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39</v>
      </c>
    </row>
    <row r="947" spans="1:5" x14ac:dyDescent="0.3">
      <c r="A947" t="s">
        <v>8219</v>
      </c>
      <c r="B947">
        <v>353</v>
      </c>
      <c r="D947" t="s">
        <v>8221</v>
      </c>
      <c r="E947">
        <v>15</v>
      </c>
    </row>
    <row r="948" spans="1:5" x14ac:dyDescent="0.3">
      <c r="A948" t="s">
        <v>8219</v>
      </c>
      <c r="B948">
        <v>105</v>
      </c>
      <c r="D948" t="s">
        <v>8221</v>
      </c>
      <c r="E948">
        <v>22</v>
      </c>
    </row>
    <row r="949" spans="1:5" x14ac:dyDescent="0.3">
      <c r="A949" t="s">
        <v>8219</v>
      </c>
      <c r="B949">
        <v>729</v>
      </c>
      <c r="D949" t="s">
        <v>8221</v>
      </c>
      <c r="E949">
        <v>92</v>
      </c>
    </row>
    <row r="950" spans="1:5" x14ac:dyDescent="0.3">
      <c r="A950" t="s">
        <v>8219</v>
      </c>
      <c r="B950">
        <v>454</v>
      </c>
      <c r="D950" t="s">
        <v>8221</v>
      </c>
      <c r="E950">
        <v>25</v>
      </c>
    </row>
    <row r="951" spans="1:5" x14ac:dyDescent="0.3">
      <c r="A951" t="s">
        <v>8219</v>
      </c>
      <c r="B951">
        <v>539</v>
      </c>
      <c r="D951" t="s">
        <v>8221</v>
      </c>
      <c r="E951">
        <v>19</v>
      </c>
    </row>
    <row r="952" spans="1:5" x14ac:dyDescent="0.3">
      <c r="A952" t="s">
        <v>8219</v>
      </c>
      <c r="B952">
        <v>79</v>
      </c>
      <c r="D952" t="s">
        <v>8221</v>
      </c>
      <c r="E952">
        <v>19</v>
      </c>
    </row>
    <row r="953" spans="1:5" x14ac:dyDescent="0.3">
      <c r="A953" t="s">
        <v>8219</v>
      </c>
      <c r="B953">
        <v>94</v>
      </c>
      <c r="D953" t="s">
        <v>8221</v>
      </c>
      <c r="E953">
        <v>13</v>
      </c>
    </row>
    <row r="954" spans="1:5" x14ac:dyDescent="0.3">
      <c r="A954" t="s">
        <v>8219</v>
      </c>
      <c r="B954">
        <v>625</v>
      </c>
      <c r="D954" t="s">
        <v>8221</v>
      </c>
      <c r="E954">
        <v>124</v>
      </c>
    </row>
    <row r="955" spans="1:5" x14ac:dyDescent="0.3">
      <c r="A955" t="s">
        <v>8219</v>
      </c>
      <c r="B955">
        <v>508</v>
      </c>
      <c r="D955" t="s">
        <v>8221</v>
      </c>
      <c r="E955">
        <v>4</v>
      </c>
    </row>
    <row r="956" spans="1:5" x14ac:dyDescent="0.3">
      <c r="A956" t="s">
        <v>8219</v>
      </c>
      <c r="B956">
        <v>531</v>
      </c>
      <c r="D956" t="s">
        <v>8221</v>
      </c>
      <c r="E956">
        <v>10</v>
      </c>
    </row>
    <row r="957" spans="1:5" x14ac:dyDescent="0.3">
      <c r="A957" t="s">
        <v>8219</v>
      </c>
      <c r="B957">
        <v>158</v>
      </c>
      <c r="D957" t="s">
        <v>8221</v>
      </c>
      <c r="E957">
        <v>15</v>
      </c>
    </row>
    <row r="958" spans="1:5" x14ac:dyDescent="0.3">
      <c r="A958" t="s">
        <v>8219</v>
      </c>
      <c r="B958">
        <v>508</v>
      </c>
      <c r="D958" t="s">
        <v>8221</v>
      </c>
      <c r="E958">
        <v>38</v>
      </c>
    </row>
    <row r="959" spans="1:5" x14ac:dyDescent="0.3">
      <c r="A959" t="s">
        <v>8219</v>
      </c>
      <c r="B959">
        <v>644</v>
      </c>
      <c r="D959" t="s">
        <v>8221</v>
      </c>
      <c r="E959">
        <v>152</v>
      </c>
    </row>
    <row r="960" spans="1:5" x14ac:dyDescent="0.3">
      <c r="A960" t="s">
        <v>8219</v>
      </c>
      <c r="B960">
        <v>848</v>
      </c>
      <c r="D960" t="s">
        <v>8221</v>
      </c>
      <c r="E960">
        <v>24</v>
      </c>
    </row>
    <row r="961" spans="1:5" x14ac:dyDescent="0.3">
      <c r="A961" t="s">
        <v>8219</v>
      </c>
      <c r="B961">
        <v>429</v>
      </c>
      <c r="D961" t="s">
        <v>8221</v>
      </c>
      <c r="E961">
        <v>76</v>
      </c>
    </row>
    <row r="962" spans="1:5" x14ac:dyDescent="0.3">
      <c r="A962" t="s">
        <v>8219</v>
      </c>
      <c r="B962">
        <v>204</v>
      </c>
      <c r="D962" t="s">
        <v>8221</v>
      </c>
      <c r="E962">
        <v>185</v>
      </c>
    </row>
    <row r="963" spans="1:5" x14ac:dyDescent="0.3">
      <c r="A963" t="s">
        <v>8219</v>
      </c>
      <c r="B963">
        <v>379</v>
      </c>
      <c r="D963" t="s">
        <v>8221</v>
      </c>
      <c r="E963">
        <v>33</v>
      </c>
    </row>
    <row r="964" spans="1:5" x14ac:dyDescent="0.3">
      <c r="A964" t="s">
        <v>8219</v>
      </c>
      <c r="B964">
        <v>271</v>
      </c>
      <c r="D964" t="s">
        <v>8221</v>
      </c>
      <c r="E964">
        <v>108</v>
      </c>
    </row>
    <row r="965" spans="1:5" x14ac:dyDescent="0.3">
      <c r="A965" t="s">
        <v>8219</v>
      </c>
      <c r="B965">
        <v>120</v>
      </c>
      <c r="D965" t="s">
        <v>8221</v>
      </c>
      <c r="E965">
        <v>29</v>
      </c>
    </row>
    <row r="966" spans="1:5" x14ac:dyDescent="0.3">
      <c r="A966" t="s">
        <v>8219</v>
      </c>
      <c r="B966">
        <v>140</v>
      </c>
      <c r="D966" t="s">
        <v>8221</v>
      </c>
      <c r="E966">
        <v>24</v>
      </c>
    </row>
    <row r="967" spans="1:5" x14ac:dyDescent="0.3">
      <c r="A967" t="s">
        <v>8219</v>
      </c>
      <c r="B967">
        <v>193</v>
      </c>
      <c r="D967" t="s">
        <v>8221</v>
      </c>
      <c r="E967">
        <v>4</v>
      </c>
    </row>
    <row r="968" spans="1:5" x14ac:dyDescent="0.3">
      <c r="A968" t="s">
        <v>8219</v>
      </c>
      <c r="B968">
        <v>180</v>
      </c>
      <c r="D968" t="s">
        <v>8221</v>
      </c>
      <c r="E968">
        <v>4</v>
      </c>
    </row>
    <row r="969" spans="1:5" x14ac:dyDescent="0.3">
      <c r="A969" t="s">
        <v>8219</v>
      </c>
      <c r="B969">
        <v>263</v>
      </c>
      <c r="D969" t="s">
        <v>8221</v>
      </c>
      <c r="E969">
        <v>15</v>
      </c>
    </row>
    <row r="970" spans="1:5" x14ac:dyDescent="0.3">
      <c r="A970" t="s">
        <v>8219</v>
      </c>
      <c r="B970">
        <v>217</v>
      </c>
      <c r="D970" t="s">
        <v>8221</v>
      </c>
      <c r="E970">
        <v>4</v>
      </c>
    </row>
    <row r="971" spans="1:5" x14ac:dyDescent="0.3">
      <c r="A971" t="s">
        <v>8219</v>
      </c>
      <c r="B971">
        <v>443</v>
      </c>
      <c r="D971" t="s">
        <v>8221</v>
      </c>
      <c r="E971">
        <v>139</v>
      </c>
    </row>
    <row r="972" spans="1:5" x14ac:dyDescent="0.3">
      <c r="A972" t="s">
        <v>8219</v>
      </c>
      <c r="B972">
        <v>1373</v>
      </c>
      <c r="D972" t="s">
        <v>8221</v>
      </c>
      <c r="E972">
        <v>2</v>
      </c>
    </row>
    <row r="973" spans="1:5" x14ac:dyDescent="0.3">
      <c r="A973" t="s">
        <v>8219</v>
      </c>
      <c r="B973">
        <v>742</v>
      </c>
      <c r="D973" t="s">
        <v>8221</v>
      </c>
      <c r="E973">
        <v>18</v>
      </c>
    </row>
    <row r="974" spans="1:5" x14ac:dyDescent="0.3">
      <c r="A974" t="s">
        <v>8219</v>
      </c>
      <c r="B974">
        <v>170</v>
      </c>
      <c r="D974" t="s">
        <v>8221</v>
      </c>
      <c r="E974">
        <v>81</v>
      </c>
    </row>
    <row r="975" spans="1:5" x14ac:dyDescent="0.3">
      <c r="A975" t="s">
        <v>8219</v>
      </c>
      <c r="B975">
        <v>242</v>
      </c>
      <c r="D975" t="s">
        <v>8221</v>
      </c>
      <c r="E975">
        <v>86</v>
      </c>
    </row>
    <row r="976" spans="1:5" x14ac:dyDescent="0.3">
      <c r="A976" t="s">
        <v>8219</v>
      </c>
      <c r="B976">
        <v>541</v>
      </c>
      <c r="D976" t="s">
        <v>8221</v>
      </c>
      <c r="E976">
        <v>140</v>
      </c>
    </row>
    <row r="977" spans="1:5" x14ac:dyDescent="0.3">
      <c r="A977" t="s">
        <v>8219</v>
      </c>
      <c r="B977">
        <v>121</v>
      </c>
      <c r="D977" t="s">
        <v>8221</v>
      </c>
      <c r="E977">
        <v>37</v>
      </c>
    </row>
    <row r="978" spans="1:5" x14ac:dyDescent="0.3">
      <c r="A978" t="s">
        <v>8219</v>
      </c>
      <c r="B978">
        <v>621</v>
      </c>
      <c r="D978" t="s">
        <v>8221</v>
      </c>
      <c r="E978">
        <v>6</v>
      </c>
    </row>
    <row r="979" spans="1:5" x14ac:dyDescent="0.3">
      <c r="A979" t="s">
        <v>8219</v>
      </c>
      <c r="B979">
        <v>101</v>
      </c>
      <c r="D979" t="s">
        <v>8221</v>
      </c>
      <c r="E979">
        <v>113</v>
      </c>
    </row>
    <row r="980" spans="1:5" x14ac:dyDescent="0.3">
      <c r="A980" t="s">
        <v>8219</v>
      </c>
      <c r="B980">
        <v>554</v>
      </c>
      <c r="D980" t="s">
        <v>8221</v>
      </c>
      <c r="E980">
        <v>37</v>
      </c>
    </row>
    <row r="981" spans="1:5" x14ac:dyDescent="0.3">
      <c r="A981" t="s">
        <v>8219</v>
      </c>
      <c r="B981">
        <v>666</v>
      </c>
      <c r="D981" t="s">
        <v>8221</v>
      </c>
      <c r="E981">
        <v>18</v>
      </c>
    </row>
    <row r="982" spans="1:5" x14ac:dyDescent="0.3">
      <c r="A982" t="s">
        <v>8219</v>
      </c>
      <c r="B982">
        <v>410</v>
      </c>
      <c r="D982" t="s">
        <v>8221</v>
      </c>
      <c r="E982">
        <v>75</v>
      </c>
    </row>
    <row r="983" spans="1:5" x14ac:dyDescent="0.3">
      <c r="A983" t="s">
        <v>8219</v>
      </c>
      <c r="B983">
        <v>375</v>
      </c>
      <c r="D983" t="s">
        <v>8221</v>
      </c>
      <c r="E983">
        <v>52</v>
      </c>
    </row>
    <row r="984" spans="1:5" x14ac:dyDescent="0.3">
      <c r="A984" t="s">
        <v>8219</v>
      </c>
      <c r="B984">
        <v>1364</v>
      </c>
      <c r="D984" t="s">
        <v>8221</v>
      </c>
      <c r="E984">
        <v>122</v>
      </c>
    </row>
    <row r="985" spans="1:5" x14ac:dyDescent="0.3">
      <c r="A985" t="s">
        <v>8219</v>
      </c>
      <c r="B985">
        <v>35</v>
      </c>
      <c r="D985" t="s">
        <v>8221</v>
      </c>
      <c r="E985">
        <v>8</v>
      </c>
    </row>
    <row r="986" spans="1:5" x14ac:dyDescent="0.3">
      <c r="A986" t="s">
        <v>8219</v>
      </c>
      <c r="B986">
        <v>203</v>
      </c>
      <c r="D986" t="s">
        <v>8221</v>
      </c>
      <c r="E986">
        <v>8</v>
      </c>
    </row>
    <row r="987" spans="1:5" x14ac:dyDescent="0.3">
      <c r="A987" t="s">
        <v>8219</v>
      </c>
      <c r="B987">
        <v>49</v>
      </c>
      <c r="D987" t="s">
        <v>8221</v>
      </c>
      <c r="E987">
        <v>96</v>
      </c>
    </row>
    <row r="988" spans="1:5" x14ac:dyDescent="0.3">
      <c r="A988" t="s">
        <v>8219</v>
      </c>
      <c r="B988">
        <v>5812</v>
      </c>
      <c r="D988" t="s">
        <v>8221</v>
      </c>
      <c r="E988">
        <v>9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26</v>
      </c>
    </row>
    <row r="991" spans="1:5" x14ac:dyDescent="0.3">
      <c r="A991" t="s">
        <v>8219</v>
      </c>
      <c r="B991">
        <v>10</v>
      </c>
      <c r="D991" t="s">
        <v>8221</v>
      </c>
      <c r="E991">
        <v>23</v>
      </c>
    </row>
    <row r="992" spans="1:5" x14ac:dyDescent="0.3">
      <c r="A992" t="s">
        <v>8219</v>
      </c>
      <c r="B992">
        <v>76</v>
      </c>
      <c r="D992" t="s">
        <v>8221</v>
      </c>
      <c r="E992">
        <v>0</v>
      </c>
    </row>
    <row r="993" spans="1:5" x14ac:dyDescent="0.3">
      <c r="A993" t="s">
        <v>8219</v>
      </c>
      <c r="B993">
        <v>263</v>
      </c>
      <c r="D993" t="s">
        <v>8221</v>
      </c>
      <c r="E993">
        <v>140</v>
      </c>
    </row>
    <row r="994" spans="1:5" x14ac:dyDescent="0.3">
      <c r="A994" t="s">
        <v>8219</v>
      </c>
      <c r="B994">
        <v>1530</v>
      </c>
      <c r="D994" t="s">
        <v>8221</v>
      </c>
      <c r="E994">
        <v>0</v>
      </c>
    </row>
    <row r="995" spans="1:5" x14ac:dyDescent="0.3">
      <c r="A995" t="s">
        <v>8219</v>
      </c>
      <c r="B995">
        <v>278</v>
      </c>
      <c r="D995" t="s">
        <v>8221</v>
      </c>
      <c r="E995">
        <v>6</v>
      </c>
    </row>
    <row r="996" spans="1:5" x14ac:dyDescent="0.3">
      <c r="A996" t="s">
        <v>8219</v>
      </c>
      <c r="B996">
        <v>350</v>
      </c>
      <c r="D996" t="s">
        <v>8221</v>
      </c>
      <c r="E996">
        <v>100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8</v>
      </c>
    </row>
    <row r="1000" spans="1:5" x14ac:dyDescent="0.3">
      <c r="A1000" t="s">
        <v>8219</v>
      </c>
      <c r="B1000">
        <v>8359</v>
      </c>
      <c r="D1000" t="s">
        <v>8221</v>
      </c>
      <c r="E1000">
        <v>0</v>
      </c>
    </row>
    <row r="1001" spans="1:5" x14ac:dyDescent="0.3">
      <c r="A1001" t="s">
        <v>8219</v>
      </c>
      <c r="B1001">
        <v>188</v>
      </c>
      <c r="D1001" t="s">
        <v>8221</v>
      </c>
      <c r="E1001">
        <v>16</v>
      </c>
    </row>
    <row r="1002" spans="1:5" x14ac:dyDescent="0.3">
      <c r="A1002" t="s">
        <v>8219</v>
      </c>
      <c r="B1002">
        <v>48</v>
      </c>
      <c r="D1002" t="s">
        <v>8221</v>
      </c>
      <c r="E1002">
        <v>2</v>
      </c>
    </row>
    <row r="1003" spans="1:5" x14ac:dyDescent="0.3">
      <c r="A1003" t="s">
        <v>8219</v>
      </c>
      <c r="B1003">
        <v>607</v>
      </c>
      <c r="D1003" t="s">
        <v>8221</v>
      </c>
      <c r="E1003">
        <v>48</v>
      </c>
    </row>
    <row r="1004" spans="1:5" x14ac:dyDescent="0.3">
      <c r="A1004" t="s">
        <v>8219</v>
      </c>
      <c r="B1004">
        <v>50</v>
      </c>
      <c r="D1004" t="s">
        <v>8221</v>
      </c>
      <c r="E1004">
        <v>2</v>
      </c>
    </row>
    <row r="1005" spans="1:5" x14ac:dyDescent="0.3">
      <c r="A1005" t="s">
        <v>8219</v>
      </c>
      <c r="B1005">
        <v>55</v>
      </c>
      <c r="D1005" t="s">
        <v>8221</v>
      </c>
      <c r="E1005">
        <v>2</v>
      </c>
    </row>
    <row r="1006" spans="1:5" x14ac:dyDescent="0.3">
      <c r="A1006" t="s">
        <v>8219</v>
      </c>
      <c r="B1006">
        <v>38</v>
      </c>
      <c r="D1006" t="s">
        <v>8221</v>
      </c>
      <c r="E1006">
        <v>1</v>
      </c>
    </row>
    <row r="1007" spans="1:5" x14ac:dyDescent="0.3">
      <c r="A1007" t="s">
        <v>8219</v>
      </c>
      <c r="B1007">
        <v>25</v>
      </c>
      <c r="D1007" t="s">
        <v>8221</v>
      </c>
      <c r="E1007">
        <v>17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11</v>
      </c>
    </row>
    <row r="1010" spans="1:5" x14ac:dyDescent="0.3">
      <c r="A1010" t="s">
        <v>8219</v>
      </c>
      <c r="B1010">
        <v>35</v>
      </c>
      <c r="D1010" t="s">
        <v>8221</v>
      </c>
      <c r="E1010">
        <v>95</v>
      </c>
    </row>
    <row r="1011" spans="1:5" x14ac:dyDescent="0.3">
      <c r="A1011" t="s">
        <v>8219</v>
      </c>
      <c r="B1011">
        <v>25</v>
      </c>
      <c r="D1011" t="s">
        <v>8221</v>
      </c>
      <c r="E1011">
        <v>13</v>
      </c>
    </row>
    <row r="1012" spans="1:5" x14ac:dyDescent="0.3">
      <c r="A1012" t="s">
        <v>8219</v>
      </c>
      <c r="B1012">
        <v>75</v>
      </c>
      <c r="D1012" t="s">
        <v>8221</v>
      </c>
      <c r="E1012">
        <v>2</v>
      </c>
    </row>
    <row r="1013" spans="1:5" x14ac:dyDescent="0.3">
      <c r="A1013" t="s">
        <v>8219</v>
      </c>
      <c r="B1013">
        <v>62</v>
      </c>
      <c r="D1013" t="s">
        <v>8221</v>
      </c>
      <c r="E1013">
        <v>2</v>
      </c>
    </row>
    <row r="1014" spans="1:5" x14ac:dyDescent="0.3">
      <c r="A1014" t="s">
        <v>8219</v>
      </c>
      <c r="B1014">
        <v>160</v>
      </c>
      <c r="D1014" t="s">
        <v>8221</v>
      </c>
      <c r="E1014">
        <v>3</v>
      </c>
    </row>
    <row r="1015" spans="1:5" x14ac:dyDescent="0.3">
      <c r="A1015" t="s">
        <v>8219</v>
      </c>
      <c r="B1015">
        <v>246</v>
      </c>
      <c r="D1015" t="s">
        <v>8221</v>
      </c>
      <c r="E1015">
        <v>0</v>
      </c>
    </row>
    <row r="1016" spans="1:5" x14ac:dyDescent="0.3">
      <c r="A1016" t="s">
        <v>8219</v>
      </c>
      <c r="B1016">
        <v>55</v>
      </c>
      <c r="D1016" t="s">
        <v>8221</v>
      </c>
      <c r="E1016">
        <v>0</v>
      </c>
    </row>
    <row r="1017" spans="1:5" x14ac:dyDescent="0.3">
      <c r="A1017" t="s">
        <v>8219</v>
      </c>
      <c r="B1017">
        <v>23</v>
      </c>
      <c r="D1017" t="s">
        <v>8221</v>
      </c>
      <c r="E1017">
        <v>0</v>
      </c>
    </row>
    <row r="1018" spans="1:5" x14ac:dyDescent="0.3">
      <c r="A1018" t="s">
        <v>8219</v>
      </c>
      <c r="B1018">
        <v>72</v>
      </c>
      <c r="D1018" t="s">
        <v>8221</v>
      </c>
      <c r="E1018">
        <v>2</v>
      </c>
    </row>
    <row r="1019" spans="1:5" x14ac:dyDescent="0.3">
      <c r="A1019" t="s">
        <v>8219</v>
      </c>
      <c r="B1019">
        <v>22</v>
      </c>
      <c r="D1019" t="s">
        <v>8221</v>
      </c>
      <c r="E1019">
        <v>24</v>
      </c>
    </row>
    <row r="1020" spans="1:5" x14ac:dyDescent="0.3">
      <c r="A1020" t="s">
        <v>8219</v>
      </c>
      <c r="B1020">
        <v>14</v>
      </c>
      <c r="D1020" t="s">
        <v>8221</v>
      </c>
      <c r="E1020">
        <v>25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41</v>
      </c>
    </row>
    <row r="1023" spans="1:5" x14ac:dyDescent="0.3">
      <c r="A1023" t="s">
        <v>8219</v>
      </c>
      <c r="B1023">
        <v>63</v>
      </c>
      <c r="D1023" t="s">
        <v>8221</v>
      </c>
      <c r="E1023">
        <v>2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99</v>
      </c>
    </row>
    <row r="1026" spans="1:5" x14ac:dyDescent="0.3">
      <c r="A1026" t="s">
        <v>8219</v>
      </c>
      <c r="B1026">
        <v>38</v>
      </c>
      <c r="D1026" t="s">
        <v>8221</v>
      </c>
      <c r="E1026">
        <v>4</v>
      </c>
    </row>
    <row r="1027" spans="1:5" x14ac:dyDescent="0.3">
      <c r="A1027" t="s">
        <v>8219</v>
      </c>
      <c r="B1027">
        <v>115</v>
      </c>
      <c r="D1027" t="s">
        <v>8221</v>
      </c>
      <c r="E1027">
        <v>4</v>
      </c>
    </row>
    <row r="1028" spans="1:5" x14ac:dyDescent="0.3">
      <c r="A1028" t="s">
        <v>8219</v>
      </c>
      <c r="B1028">
        <v>37</v>
      </c>
      <c r="D1028" t="s">
        <v>8221</v>
      </c>
      <c r="E1028">
        <v>38</v>
      </c>
    </row>
    <row r="1029" spans="1:5" x14ac:dyDescent="0.3">
      <c r="A1029" t="s">
        <v>8219</v>
      </c>
      <c r="B1029">
        <v>99</v>
      </c>
      <c r="D1029" t="s">
        <v>8221</v>
      </c>
      <c r="E1029">
        <v>285</v>
      </c>
    </row>
    <row r="1030" spans="1:5" x14ac:dyDescent="0.3">
      <c r="A1030" t="s">
        <v>8219</v>
      </c>
      <c r="B1030">
        <v>44</v>
      </c>
      <c r="D1030" t="s">
        <v>8221</v>
      </c>
      <c r="E1030">
        <v>1</v>
      </c>
    </row>
    <row r="1031" spans="1:5" x14ac:dyDescent="0.3">
      <c r="A1031" t="s">
        <v>8219</v>
      </c>
      <c r="B1031">
        <v>58</v>
      </c>
      <c r="D1031" t="s">
        <v>8221</v>
      </c>
      <c r="E1031">
        <v>42</v>
      </c>
    </row>
    <row r="1032" spans="1:5" x14ac:dyDescent="0.3">
      <c r="A1032" t="s">
        <v>8219</v>
      </c>
      <c r="B1032">
        <v>191</v>
      </c>
      <c r="D1032" t="s">
        <v>8221</v>
      </c>
      <c r="E1032">
        <v>26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4</v>
      </c>
    </row>
    <row r="1035" spans="1:5" x14ac:dyDescent="0.3">
      <c r="A1035" t="s">
        <v>8219</v>
      </c>
      <c r="B1035">
        <v>39</v>
      </c>
      <c r="D1035" t="s">
        <v>8221</v>
      </c>
      <c r="E1035">
        <v>6</v>
      </c>
    </row>
    <row r="1036" spans="1:5" x14ac:dyDescent="0.3">
      <c r="A1036" t="s">
        <v>8219</v>
      </c>
      <c r="B1036">
        <v>11</v>
      </c>
      <c r="D1036" t="s">
        <v>8221</v>
      </c>
      <c r="E1036">
        <v>70</v>
      </c>
    </row>
    <row r="1037" spans="1:5" x14ac:dyDescent="0.3">
      <c r="A1037" t="s">
        <v>8219</v>
      </c>
      <c r="B1037">
        <v>107</v>
      </c>
      <c r="D1037" t="s">
        <v>8221</v>
      </c>
      <c r="E1037">
        <v>9</v>
      </c>
    </row>
    <row r="1038" spans="1:5" x14ac:dyDescent="0.3">
      <c r="A1038" t="s">
        <v>8219</v>
      </c>
      <c r="B1038">
        <v>147</v>
      </c>
      <c r="D1038" t="s">
        <v>8221</v>
      </c>
      <c r="E1038">
        <v>8</v>
      </c>
    </row>
    <row r="1039" spans="1:5" x14ac:dyDescent="0.3">
      <c r="A1039" t="s">
        <v>8219</v>
      </c>
      <c r="B1039">
        <v>36</v>
      </c>
      <c r="D1039" t="s">
        <v>8221</v>
      </c>
      <c r="E1039">
        <v>105</v>
      </c>
    </row>
    <row r="1040" spans="1:5" x14ac:dyDescent="0.3">
      <c r="A1040" t="s">
        <v>8219</v>
      </c>
      <c r="B1040">
        <v>92</v>
      </c>
      <c r="D1040" t="s">
        <v>8221</v>
      </c>
      <c r="E1040">
        <v>12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16</v>
      </c>
    </row>
    <row r="1043" spans="1:5" x14ac:dyDescent="0.3">
      <c r="A1043" t="s">
        <v>8219</v>
      </c>
      <c r="B1043">
        <v>22</v>
      </c>
      <c r="D1043" t="s">
        <v>8221</v>
      </c>
      <c r="E1043">
        <v>7</v>
      </c>
    </row>
    <row r="1044" spans="1:5" x14ac:dyDescent="0.3">
      <c r="A1044" t="s">
        <v>8219</v>
      </c>
      <c r="B1044">
        <v>69</v>
      </c>
      <c r="D1044" t="s">
        <v>8221</v>
      </c>
      <c r="E1044">
        <v>4</v>
      </c>
    </row>
    <row r="1045" spans="1:5" x14ac:dyDescent="0.3">
      <c r="A1045" t="s">
        <v>8219</v>
      </c>
      <c r="B1045">
        <v>13</v>
      </c>
      <c r="D1045" t="s">
        <v>8221</v>
      </c>
      <c r="E1045">
        <v>1</v>
      </c>
    </row>
    <row r="1046" spans="1:5" x14ac:dyDescent="0.3">
      <c r="A1046" t="s">
        <v>8219</v>
      </c>
      <c r="B1046">
        <v>58</v>
      </c>
      <c r="D1046" t="s">
        <v>8221</v>
      </c>
      <c r="E1046">
        <v>28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</v>
      </c>
    </row>
    <row r="1049" spans="1:5" x14ac:dyDescent="0.3">
      <c r="A1049" t="s">
        <v>8219</v>
      </c>
      <c r="B1049">
        <v>117</v>
      </c>
      <c r="D1049" t="s">
        <v>8221</v>
      </c>
      <c r="E1049">
        <v>5</v>
      </c>
    </row>
    <row r="1050" spans="1:5" x14ac:dyDescent="0.3">
      <c r="A1050" t="s">
        <v>8219</v>
      </c>
      <c r="B1050">
        <v>32</v>
      </c>
      <c r="D1050" t="s">
        <v>8221</v>
      </c>
      <c r="E1050">
        <v>3</v>
      </c>
    </row>
    <row r="1051" spans="1:5" x14ac:dyDescent="0.3">
      <c r="A1051" t="s">
        <v>8219</v>
      </c>
      <c r="B1051">
        <v>8</v>
      </c>
      <c r="D1051" t="s">
        <v>8221</v>
      </c>
      <c r="E1051">
        <v>2</v>
      </c>
    </row>
    <row r="1052" spans="1:5" x14ac:dyDescent="0.3">
      <c r="A1052" t="s">
        <v>8219</v>
      </c>
      <c r="B1052">
        <v>340</v>
      </c>
      <c r="D1052" t="s">
        <v>8221</v>
      </c>
      <c r="E1052">
        <v>0</v>
      </c>
    </row>
    <row r="1053" spans="1:5" x14ac:dyDescent="0.3">
      <c r="A1053" t="s">
        <v>8219</v>
      </c>
      <c r="B1053">
        <v>7</v>
      </c>
      <c r="D1053" t="s">
        <v>8221</v>
      </c>
      <c r="E1053">
        <v>0</v>
      </c>
    </row>
    <row r="1054" spans="1:5" x14ac:dyDescent="0.3">
      <c r="A1054" t="s">
        <v>8219</v>
      </c>
      <c r="B1054">
        <v>19</v>
      </c>
      <c r="D1054" t="s">
        <v>8221</v>
      </c>
      <c r="E1054">
        <v>3</v>
      </c>
    </row>
    <row r="1055" spans="1:5" x14ac:dyDescent="0.3">
      <c r="A1055" t="s">
        <v>8219</v>
      </c>
      <c r="B1055">
        <v>47</v>
      </c>
      <c r="D1055" t="s">
        <v>8221</v>
      </c>
      <c r="E1055">
        <v>0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3</v>
      </c>
    </row>
    <row r="1058" spans="1:5" x14ac:dyDescent="0.3">
      <c r="A1058" t="s">
        <v>8219</v>
      </c>
      <c r="B1058">
        <v>63</v>
      </c>
      <c r="D1058" t="s">
        <v>8221</v>
      </c>
      <c r="E1058">
        <v>7</v>
      </c>
    </row>
    <row r="1059" spans="1:5" x14ac:dyDescent="0.3">
      <c r="A1059" t="s">
        <v>8219</v>
      </c>
      <c r="B1059">
        <v>26</v>
      </c>
      <c r="D1059" t="s">
        <v>8221</v>
      </c>
      <c r="E1059">
        <v>25</v>
      </c>
    </row>
    <row r="1060" spans="1:5" x14ac:dyDescent="0.3">
      <c r="A1060" t="s">
        <v>8219</v>
      </c>
      <c r="B1060">
        <v>71</v>
      </c>
      <c r="D1060" t="s">
        <v>8221</v>
      </c>
      <c r="E1060">
        <v>10</v>
      </c>
    </row>
    <row r="1061" spans="1:5" x14ac:dyDescent="0.3">
      <c r="A1061" t="s">
        <v>8219</v>
      </c>
      <c r="B1061">
        <v>38</v>
      </c>
      <c r="D1061" t="s">
        <v>8221</v>
      </c>
      <c r="E1061">
        <v>3</v>
      </c>
    </row>
    <row r="1062" spans="1:5" x14ac:dyDescent="0.3">
      <c r="A1062" t="s">
        <v>8219</v>
      </c>
      <c r="B1062">
        <v>859</v>
      </c>
      <c r="D1062" t="s">
        <v>8221</v>
      </c>
      <c r="E1062">
        <v>5</v>
      </c>
    </row>
    <row r="1063" spans="1:5" x14ac:dyDescent="0.3">
      <c r="A1063" t="s">
        <v>8219</v>
      </c>
      <c r="B1063">
        <v>21</v>
      </c>
      <c r="D1063" t="s">
        <v>8221</v>
      </c>
      <c r="E1063">
        <v>5</v>
      </c>
    </row>
    <row r="1064" spans="1:5" x14ac:dyDescent="0.3">
      <c r="A1064" t="s">
        <v>8219</v>
      </c>
      <c r="B1064">
        <v>78</v>
      </c>
      <c r="D1064" t="s">
        <v>8221</v>
      </c>
      <c r="E1064">
        <v>27</v>
      </c>
    </row>
    <row r="1065" spans="1:5" x14ac:dyDescent="0.3">
      <c r="A1065" t="s">
        <v>8219</v>
      </c>
      <c r="B1065">
        <v>53</v>
      </c>
      <c r="D1065" t="s">
        <v>8221</v>
      </c>
      <c r="E1065">
        <v>2</v>
      </c>
    </row>
    <row r="1066" spans="1:5" x14ac:dyDescent="0.3">
      <c r="A1066" t="s">
        <v>8219</v>
      </c>
      <c r="B1066">
        <v>356</v>
      </c>
      <c r="D1066" t="s">
        <v>8221</v>
      </c>
      <c r="E1066">
        <v>236</v>
      </c>
    </row>
    <row r="1067" spans="1:5" x14ac:dyDescent="0.3">
      <c r="A1067" t="s">
        <v>8219</v>
      </c>
      <c r="B1067">
        <v>279</v>
      </c>
      <c r="D1067" t="s">
        <v>8221</v>
      </c>
      <c r="E1067">
        <v>1</v>
      </c>
    </row>
    <row r="1068" spans="1:5" x14ac:dyDescent="0.3">
      <c r="A1068" t="s">
        <v>8219</v>
      </c>
      <c r="B1068">
        <v>266</v>
      </c>
      <c r="D1068" t="s">
        <v>8221</v>
      </c>
      <c r="E1068">
        <v>12</v>
      </c>
    </row>
    <row r="1069" spans="1:5" x14ac:dyDescent="0.3">
      <c r="A1069" t="s">
        <v>8219</v>
      </c>
      <c r="B1069">
        <v>623</v>
      </c>
      <c r="D1069" t="s">
        <v>8221</v>
      </c>
      <c r="E1069">
        <v>4</v>
      </c>
    </row>
    <row r="1070" spans="1:5" x14ac:dyDescent="0.3">
      <c r="A1070" t="s">
        <v>8219</v>
      </c>
      <c r="B1070">
        <v>392</v>
      </c>
      <c r="D1070" t="s">
        <v>8221</v>
      </c>
      <c r="E1070">
        <v>3</v>
      </c>
    </row>
    <row r="1071" spans="1:5" x14ac:dyDescent="0.3">
      <c r="A1071" t="s">
        <v>8219</v>
      </c>
      <c r="B1071">
        <v>3562</v>
      </c>
      <c r="D1071" t="s">
        <v>8221</v>
      </c>
      <c r="E1071">
        <v>99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22</v>
      </c>
    </row>
    <row r="1075" spans="1:5" x14ac:dyDescent="0.3">
      <c r="A1075" t="s">
        <v>8219</v>
      </c>
      <c r="B1075">
        <v>25</v>
      </c>
      <c r="D1075" t="s">
        <v>8221</v>
      </c>
      <c r="E1075">
        <v>4</v>
      </c>
    </row>
    <row r="1076" spans="1:5" x14ac:dyDescent="0.3">
      <c r="A1076" t="s">
        <v>8219</v>
      </c>
      <c r="B1076">
        <v>3238</v>
      </c>
      <c r="D1076" t="s">
        <v>8221</v>
      </c>
      <c r="E1076">
        <v>534</v>
      </c>
    </row>
    <row r="1077" spans="1:5" x14ac:dyDescent="0.3">
      <c r="A1077" t="s">
        <v>8219</v>
      </c>
      <c r="B1077">
        <v>897</v>
      </c>
      <c r="D1077" t="s">
        <v>8221</v>
      </c>
      <c r="E1077">
        <v>12</v>
      </c>
    </row>
    <row r="1078" spans="1:5" x14ac:dyDescent="0.3">
      <c r="A1078" t="s">
        <v>8219</v>
      </c>
      <c r="B1078">
        <v>878</v>
      </c>
      <c r="D1078" t="s">
        <v>8221</v>
      </c>
      <c r="E1078">
        <v>56</v>
      </c>
    </row>
    <row r="1079" spans="1:5" x14ac:dyDescent="0.3">
      <c r="A1079" t="s">
        <v>8219</v>
      </c>
      <c r="B1079">
        <v>115</v>
      </c>
      <c r="D1079" t="s">
        <v>8221</v>
      </c>
      <c r="E1079">
        <v>11</v>
      </c>
    </row>
    <row r="1080" spans="1:5" x14ac:dyDescent="0.3">
      <c r="A1080" t="s">
        <v>8219</v>
      </c>
      <c r="B1080">
        <v>234</v>
      </c>
      <c r="D1080" t="s">
        <v>8221</v>
      </c>
      <c r="E1080">
        <v>0</v>
      </c>
    </row>
    <row r="1081" spans="1:5" x14ac:dyDescent="0.3">
      <c r="A1081" t="s">
        <v>8219</v>
      </c>
      <c r="B1081">
        <v>4330</v>
      </c>
      <c r="D1081" t="s">
        <v>8221</v>
      </c>
      <c r="E1081">
        <v>12</v>
      </c>
    </row>
    <row r="1082" spans="1:5" x14ac:dyDescent="0.3">
      <c r="A1082" t="s">
        <v>8219</v>
      </c>
      <c r="B1082">
        <v>651</v>
      </c>
      <c r="D1082" t="s">
        <v>8221</v>
      </c>
      <c r="E1082">
        <v>5</v>
      </c>
    </row>
    <row r="1083" spans="1:5" x14ac:dyDescent="0.3">
      <c r="A1083" t="s">
        <v>8219</v>
      </c>
      <c r="B1083">
        <v>251</v>
      </c>
      <c r="D1083" t="s">
        <v>8221</v>
      </c>
      <c r="E1083">
        <v>24</v>
      </c>
    </row>
    <row r="1084" spans="1:5" x14ac:dyDescent="0.3">
      <c r="A1084" t="s">
        <v>8219</v>
      </c>
      <c r="B1084">
        <v>263</v>
      </c>
      <c r="D1084" t="s">
        <v>8221</v>
      </c>
      <c r="E1084">
        <v>89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55</v>
      </c>
    </row>
    <row r="1087" spans="1:5" x14ac:dyDescent="0.3">
      <c r="A1087" t="s">
        <v>8219</v>
      </c>
      <c r="B1087">
        <v>50</v>
      </c>
      <c r="D1087" t="s">
        <v>8221</v>
      </c>
      <c r="E1087">
        <v>2</v>
      </c>
    </row>
    <row r="1088" spans="1:5" x14ac:dyDescent="0.3">
      <c r="A1088" t="s">
        <v>8219</v>
      </c>
      <c r="B1088">
        <v>73</v>
      </c>
      <c r="D1088" t="s">
        <v>8221</v>
      </c>
      <c r="E1088">
        <v>0</v>
      </c>
    </row>
    <row r="1089" spans="1:5" x14ac:dyDescent="0.3">
      <c r="A1089" t="s">
        <v>8219</v>
      </c>
      <c r="B1089">
        <v>27</v>
      </c>
      <c r="D1089" t="s">
        <v>8221</v>
      </c>
      <c r="E1089">
        <v>4</v>
      </c>
    </row>
    <row r="1090" spans="1:5" x14ac:dyDescent="0.3">
      <c r="A1090" t="s">
        <v>8219</v>
      </c>
      <c r="B1090">
        <v>34</v>
      </c>
      <c r="D1090" t="s">
        <v>8221</v>
      </c>
      <c r="E1090">
        <v>6</v>
      </c>
    </row>
    <row r="1091" spans="1:5" x14ac:dyDescent="0.3">
      <c r="A1091" t="s">
        <v>8219</v>
      </c>
      <c r="B1091">
        <v>7</v>
      </c>
      <c r="D1091" t="s">
        <v>8221</v>
      </c>
      <c r="E1091">
        <v>4</v>
      </c>
    </row>
    <row r="1092" spans="1:5" x14ac:dyDescent="0.3">
      <c r="A1092" t="s">
        <v>8219</v>
      </c>
      <c r="B1092">
        <v>24</v>
      </c>
      <c r="D1092" t="s">
        <v>8221</v>
      </c>
      <c r="E1092">
        <v>4</v>
      </c>
    </row>
    <row r="1093" spans="1:5" x14ac:dyDescent="0.3">
      <c r="A1093" t="s">
        <v>8219</v>
      </c>
      <c r="B1093">
        <v>15</v>
      </c>
      <c r="D1093" t="s">
        <v>8221</v>
      </c>
      <c r="E1093">
        <v>2</v>
      </c>
    </row>
    <row r="1094" spans="1:5" x14ac:dyDescent="0.3">
      <c r="A1094" t="s">
        <v>8219</v>
      </c>
      <c r="B1094">
        <v>72</v>
      </c>
      <c r="D1094" t="s">
        <v>8221</v>
      </c>
      <c r="E1094">
        <v>5</v>
      </c>
    </row>
    <row r="1095" spans="1:5" x14ac:dyDescent="0.3">
      <c r="A1095" t="s">
        <v>8219</v>
      </c>
      <c r="B1095">
        <v>120</v>
      </c>
      <c r="D1095" t="s">
        <v>8221</v>
      </c>
      <c r="E1095">
        <v>83</v>
      </c>
    </row>
    <row r="1096" spans="1:5" x14ac:dyDescent="0.3">
      <c r="A1096" t="s">
        <v>8219</v>
      </c>
      <c r="B1096">
        <v>123</v>
      </c>
      <c r="D1096" t="s">
        <v>8221</v>
      </c>
      <c r="E1096">
        <v>57</v>
      </c>
    </row>
    <row r="1097" spans="1:5" x14ac:dyDescent="0.3">
      <c r="A1097" t="s">
        <v>8219</v>
      </c>
      <c r="B1097">
        <v>1</v>
      </c>
      <c r="D1097" t="s">
        <v>8221</v>
      </c>
      <c r="E1097">
        <v>311</v>
      </c>
    </row>
    <row r="1098" spans="1:5" x14ac:dyDescent="0.3">
      <c r="A1098" t="s">
        <v>8219</v>
      </c>
      <c r="B1098">
        <v>24</v>
      </c>
      <c r="D1098" t="s">
        <v>8221</v>
      </c>
      <c r="E1098">
        <v>2</v>
      </c>
    </row>
    <row r="1099" spans="1:5" x14ac:dyDescent="0.3">
      <c r="A1099" t="s">
        <v>8219</v>
      </c>
      <c r="B1099">
        <v>33</v>
      </c>
      <c r="D1099" t="s">
        <v>8221</v>
      </c>
      <c r="E1099">
        <v>16</v>
      </c>
    </row>
    <row r="1100" spans="1:5" x14ac:dyDescent="0.3">
      <c r="A1100" t="s">
        <v>8219</v>
      </c>
      <c r="B1100">
        <v>14</v>
      </c>
      <c r="D1100" t="s">
        <v>8220</v>
      </c>
      <c r="E1100">
        <v>0</v>
      </c>
    </row>
    <row r="1101" spans="1:5" x14ac:dyDescent="0.3">
      <c r="A1101" t="s">
        <v>8219</v>
      </c>
      <c r="B1101">
        <v>9</v>
      </c>
      <c r="D1101" t="s">
        <v>8220</v>
      </c>
      <c r="E1101">
        <v>0</v>
      </c>
    </row>
    <row r="1102" spans="1:5" x14ac:dyDescent="0.3">
      <c r="A1102" t="s">
        <v>8219</v>
      </c>
      <c r="B1102">
        <v>76</v>
      </c>
      <c r="D1102" t="s">
        <v>8220</v>
      </c>
      <c r="E1102">
        <v>1</v>
      </c>
    </row>
    <row r="1103" spans="1:5" x14ac:dyDescent="0.3">
      <c r="A1103" t="s">
        <v>8219</v>
      </c>
      <c r="B1103">
        <v>19</v>
      </c>
      <c r="D1103" t="s">
        <v>8220</v>
      </c>
      <c r="E1103">
        <v>1</v>
      </c>
    </row>
    <row r="1104" spans="1:5" x14ac:dyDescent="0.3">
      <c r="A1104" t="s">
        <v>8219</v>
      </c>
      <c r="B1104">
        <v>69</v>
      </c>
      <c r="D1104" t="s">
        <v>8220</v>
      </c>
      <c r="E1104">
        <v>0</v>
      </c>
    </row>
    <row r="1105" spans="1:5" x14ac:dyDescent="0.3">
      <c r="A1105" t="s">
        <v>8219</v>
      </c>
      <c r="B1105">
        <v>218</v>
      </c>
      <c r="D1105" t="s">
        <v>8220</v>
      </c>
      <c r="E1105">
        <v>3</v>
      </c>
    </row>
    <row r="1106" spans="1:5" x14ac:dyDescent="0.3">
      <c r="A1106" t="s">
        <v>8219</v>
      </c>
      <c r="B1106">
        <v>30</v>
      </c>
      <c r="D1106" t="s">
        <v>8220</v>
      </c>
      <c r="E1106">
        <v>1</v>
      </c>
    </row>
    <row r="1107" spans="1:5" x14ac:dyDescent="0.3">
      <c r="A1107" t="s">
        <v>8219</v>
      </c>
      <c r="B1107">
        <v>100</v>
      </c>
      <c r="D1107" t="s">
        <v>8220</v>
      </c>
      <c r="E1107">
        <v>5</v>
      </c>
    </row>
    <row r="1108" spans="1:5" x14ac:dyDescent="0.3">
      <c r="A1108" t="s">
        <v>8219</v>
      </c>
      <c r="B1108">
        <v>296</v>
      </c>
      <c r="D1108" t="s">
        <v>8220</v>
      </c>
      <c r="E1108">
        <v>0</v>
      </c>
    </row>
    <row r="1109" spans="1:5" x14ac:dyDescent="0.3">
      <c r="A1109" t="s">
        <v>8219</v>
      </c>
      <c r="B1109">
        <v>1204</v>
      </c>
      <c r="D1109" t="s">
        <v>8220</v>
      </c>
      <c r="E1109">
        <v>0</v>
      </c>
    </row>
    <row r="1110" spans="1:5" x14ac:dyDescent="0.3">
      <c r="A1110" t="s">
        <v>8219</v>
      </c>
      <c r="B1110">
        <v>321</v>
      </c>
      <c r="D1110" t="s">
        <v>8220</v>
      </c>
      <c r="E1110">
        <v>7</v>
      </c>
    </row>
    <row r="1111" spans="1:5" x14ac:dyDescent="0.3">
      <c r="A1111" t="s">
        <v>8219</v>
      </c>
      <c r="B1111">
        <v>301</v>
      </c>
      <c r="D1111" t="s">
        <v>8220</v>
      </c>
      <c r="E1111">
        <v>0</v>
      </c>
    </row>
    <row r="1112" spans="1:5" x14ac:dyDescent="0.3">
      <c r="A1112" t="s">
        <v>8219</v>
      </c>
      <c r="B1112">
        <v>144</v>
      </c>
      <c r="D1112" t="s">
        <v>8220</v>
      </c>
      <c r="E1112">
        <v>0</v>
      </c>
    </row>
    <row r="1113" spans="1:5" x14ac:dyDescent="0.3">
      <c r="A1113" t="s">
        <v>8219</v>
      </c>
      <c r="B1113">
        <v>539</v>
      </c>
      <c r="D1113" t="s">
        <v>8220</v>
      </c>
      <c r="E1113">
        <v>1</v>
      </c>
    </row>
    <row r="1114" spans="1:5" x14ac:dyDescent="0.3">
      <c r="A1114" t="s">
        <v>8219</v>
      </c>
      <c r="B1114">
        <v>498</v>
      </c>
      <c r="D1114" t="s">
        <v>8220</v>
      </c>
      <c r="E1114">
        <v>2</v>
      </c>
    </row>
    <row r="1115" spans="1:5" x14ac:dyDescent="0.3">
      <c r="A1115" t="s">
        <v>8219</v>
      </c>
      <c r="B1115">
        <v>1113</v>
      </c>
      <c r="D1115" t="s">
        <v>8220</v>
      </c>
      <c r="E1115">
        <v>0</v>
      </c>
    </row>
    <row r="1116" spans="1:5" x14ac:dyDescent="0.3">
      <c r="A1116" t="s">
        <v>8219</v>
      </c>
      <c r="B1116">
        <v>988</v>
      </c>
      <c r="D1116" t="s">
        <v>8220</v>
      </c>
      <c r="E1116">
        <v>0</v>
      </c>
    </row>
    <row r="1117" spans="1:5" x14ac:dyDescent="0.3">
      <c r="A1117" t="s">
        <v>8219</v>
      </c>
      <c r="B1117">
        <v>391</v>
      </c>
      <c r="D1117" t="s">
        <v>8220</v>
      </c>
      <c r="E1117">
        <v>0</v>
      </c>
    </row>
    <row r="1118" spans="1:5" x14ac:dyDescent="0.3">
      <c r="A1118" t="s">
        <v>8219</v>
      </c>
      <c r="B1118">
        <v>28</v>
      </c>
      <c r="D1118" t="s">
        <v>8220</v>
      </c>
      <c r="E1118">
        <v>3</v>
      </c>
    </row>
    <row r="1119" spans="1:5" x14ac:dyDescent="0.3">
      <c r="A1119" t="s">
        <v>8219</v>
      </c>
      <c r="B1119">
        <v>147</v>
      </c>
      <c r="D1119" t="s">
        <v>8220</v>
      </c>
      <c r="E1119">
        <v>1</v>
      </c>
    </row>
    <row r="1120" spans="1:5" x14ac:dyDescent="0.3">
      <c r="A1120" t="s">
        <v>8219</v>
      </c>
      <c r="B1120">
        <v>680</v>
      </c>
      <c r="D1120" t="s">
        <v>8220</v>
      </c>
      <c r="E1120">
        <v>0</v>
      </c>
    </row>
    <row r="1121" spans="1:5" x14ac:dyDescent="0.3">
      <c r="A1121" t="s">
        <v>8219</v>
      </c>
      <c r="B1121">
        <v>983</v>
      </c>
      <c r="D1121" t="s">
        <v>8220</v>
      </c>
      <c r="E1121">
        <v>2</v>
      </c>
    </row>
    <row r="1122" spans="1:5" x14ac:dyDescent="0.3">
      <c r="A1122" t="s">
        <v>8219</v>
      </c>
      <c r="B1122">
        <v>79</v>
      </c>
      <c r="D1122" t="s">
        <v>8220</v>
      </c>
      <c r="E1122">
        <v>0</v>
      </c>
    </row>
    <row r="1123" spans="1:5" x14ac:dyDescent="0.3">
      <c r="A1123" t="s">
        <v>8219</v>
      </c>
      <c r="B1123">
        <v>426</v>
      </c>
      <c r="D1123" t="s">
        <v>8220</v>
      </c>
      <c r="E1123">
        <v>0</v>
      </c>
    </row>
    <row r="1124" spans="1:5" x14ac:dyDescent="0.3">
      <c r="A1124" t="s">
        <v>8219</v>
      </c>
      <c r="B1124">
        <v>96</v>
      </c>
      <c r="D1124" t="s">
        <v>8220</v>
      </c>
      <c r="E1124">
        <v>0</v>
      </c>
    </row>
    <row r="1125" spans="1:5" x14ac:dyDescent="0.3">
      <c r="A1125" t="s">
        <v>8219</v>
      </c>
      <c r="B1125">
        <v>163</v>
      </c>
      <c r="D1125" t="s">
        <v>8220</v>
      </c>
      <c r="E1125">
        <v>27</v>
      </c>
    </row>
    <row r="1126" spans="1:5" x14ac:dyDescent="0.3">
      <c r="A1126" t="s">
        <v>8219</v>
      </c>
      <c r="B1126">
        <v>2525</v>
      </c>
      <c r="D1126" t="s">
        <v>8220</v>
      </c>
      <c r="E1126">
        <v>14</v>
      </c>
    </row>
    <row r="1127" spans="1:5" x14ac:dyDescent="0.3">
      <c r="A1127" t="s">
        <v>8219</v>
      </c>
      <c r="B1127">
        <v>2035</v>
      </c>
      <c r="D1127" t="s">
        <v>8220</v>
      </c>
      <c r="E1127">
        <v>2</v>
      </c>
    </row>
    <row r="1128" spans="1:5" x14ac:dyDescent="0.3">
      <c r="A1128" t="s">
        <v>8219</v>
      </c>
      <c r="B1128">
        <v>290</v>
      </c>
      <c r="D1128" t="s">
        <v>8220</v>
      </c>
      <c r="E1128">
        <v>0</v>
      </c>
    </row>
    <row r="1129" spans="1:5" x14ac:dyDescent="0.3">
      <c r="A1129" t="s">
        <v>8219</v>
      </c>
      <c r="B1129">
        <v>1980</v>
      </c>
      <c r="D1129" t="s">
        <v>8220</v>
      </c>
      <c r="E1129">
        <v>4</v>
      </c>
    </row>
    <row r="1130" spans="1:5" x14ac:dyDescent="0.3">
      <c r="A1130" t="s">
        <v>8219</v>
      </c>
      <c r="B1130">
        <v>57</v>
      </c>
      <c r="D1130" t="s">
        <v>8220</v>
      </c>
      <c r="E1130">
        <v>0</v>
      </c>
    </row>
    <row r="1131" spans="1:5" x14ac:dyDescent="0.3">
      <c r="A1131" t="s">
        <v>8219</v>
      </c>
      <c r="B1131">
        <v>380</v>
      </c>
      <c r="D1131" t="s">
        <v>8220</v>
      </c>
      <c r="E1131">
        <v>6</v>
      </c>
    </row>
    <row r="1132" spans="1:5" x14ac:dyDescent="0.3">
      <c r="A1132" t="s">
        <v>8219</v>
      </c>
      <c r="B1132">
        <v>128</v>
      </c>
      <c r="D1132" t="s">
        <v>8220</v>
      </c>
      <c r="E1132">
        <v>1</v>
      </c>
    </row>
    <row r="1133" spans="1:5" x14ac:dyDescent="0.3">
      <c r="A1133" t="s">
        <v>8219</v>
      </c>
      <c r="B1133">
        <v>180</v>
      </c>
      <c r="D1133" t="s">
        <v>8220</v>
      </c>
      <c r="E1133">
        <v>1</v>
      </c>
    </row>
    <row r="1134" spans="1:5" x14ac:dyDescent="0.3">
      <c r="A1134" t="s">
        <v>8219</v>
      </c>
      <c r="B1134">
        <v>571</v>
      </c>
      <c r="D1134" t="s">
        <v>8220</v>
      </c>
      <c r="E1134">
        <v>0</v>
      </c>
    </row>
    <row r="1135" spans="1:5" x14ac:dyDescent="0.3">
      <c r="A1135" t="s">
        <v>8219</v>
      </c>
      <c r="B1135">
        <v>480</v>
      </c>
      <c r="D1135" t="s">
        <v>8220</v>
      </c>
      <c r="E1135">
        <v>4</v>
      </c>
    </row>
    <row r="1136" spans="1:5" x14ac:dyDescent="0.3">
      <c r="A1136" t="s">
        <v>8219</v>
      </c>
      <c r="B1136">
        <v>249</v>
      </c>
      <c r="D1136" t="s">
        <v>8220</v>
      </c>
      <c r="E1136">
        <v>0</v>
      </c>
    </row>
    <row r="1137" spans="1:5" x14ac:dyDescent="0.3">
      <c r="A1137" t="s">
        <v>8219</v>
      </c>
      <c r="B1137">
        <v>84</v>
      </c>
      <c r="D1137" t="s">
        <v>8220</v>
      </c>
      <c r="E1137">
        <v>0</v>
      </c>
    </row>
    <row r="1138" spans="1:5" x14ac:dyDescent="0.3">
      <c r="A1138" t="s">
        <v>8219</v>
      </c>
      <c r="B1138">
        <v>197</v>
      </c>
      <c r="D1138" t="s">
        <v>8220</v>
      </c>
      <c r="E1138">
        <v>0</v>
      </c>
    </row>
    <row r="1139" spans="1:5" x14ac:dyDescent="0.3">
      <c r="A1139" t="s">
        <v>8219</v>
      </c>
      <c r="B1139">
        <v>271</v>
      </c>
      <c r="D1139" t="s">
        <v>8220</v>
      </c>
      <c r="E1139">
        <v>3</v>
      </c>
    </row>
    <row r="1140" spans="1:5" x14ac:dyDescent="0.3">
      <c r="A1140" t="s">
        <v>8219</v>
      </c>
      <c r="B1140">
        <v>50</v>
      </c>
      <c r="D1140" t="s">
        <v>8220</v>
      </c>
      <c r="E1140">
        <v>7</v>
      </c>
    </row>
    <row r="1141" spans="1:5" x14ac:dyDescent="0.3">
      <c r="A1141" t="s">
        <v>8219</v>
      </c>
      <c r="B1141">
        <v>169</v>
      </c>
      <c r="D1141" t="s">
        <v>8220</v>
      </c>
      <c r="E1141">
        <v>2</v>
      </c>
    </row>
    <row r="1142" spans="1:5" x14ac:dyDescent="0.3">
      <c r="A1142" t="s">
        <v>8219</v>
      </c>
      <c r="B1142">
        <v>205</v>
      </c>
      <c r="D1142" t="s">
        <v>8220</v>
      </c>
      <c r="E1142">
        <v>3</v>
      </c>
    </row>
    <row r="1143" spans="1:5" x14ac:dyDescent="0.3">
      <c r="A1143" t="s">
        <v>8219</v>
      </c>
      <c r="B1143">
        <v>206</v>
      </c>
      <c r="D1143" t="s">
        <v>8220</v>
      </c>
      <c r="E1143">
        <v>8</v>
      </c>
    </row>
    <row r="1144" spans="1:5" x14ac:dyDescent="0.3">
      <c r="A1144" t="s">
        <v>8219</v>
      </c>
      <c r="B1144">
        <v>84</v>
      </c>
      <c r="D1144" t="s">
        <v>8220</v>
      </c>
      <c r="E1144">
        <v>7</v>
      </c>
    </row>
    <row r="1145" spans="1:5" x14ac:dyDescent="0.3">
      <c r="A1145" t="s">
        <v>8219</v>
      </c>
      <c r="B1145">
        <v>210</v>
      </c>
      <c r="D1145" t="s">
        <v>8220</v>
      </c>
      <c r="E1145">
        <v>0</v>
      </c>
    </row>
    <row r="1146" spans="1:5" x14ac:dyDescent="0.3">
      <c r="A1146" t="s">
        <v>8219</v>
      </c>
      <c r="B1146">
        <v>181</v>
      </c>
      <c r="D1146" t="s">
        <v>8220</v>
      </c>
      <c r="E1146">
        <v>3</v>
      </c>
    </row>
    <row r="1147" spans="1:5" x14ac:dyDescent="0.3">
      <c r="A1147" t="s">
        <v>8219</v>
      </c>
      <c r="B1147">
        <v>60</v>
      </c>
      <c r="D1147" t="s">
        <v>8220</v>
      </c>
      <c r="E1147">
        <v>8</v>
      </c>
    </row>
    <row r="1148" spans="1:5" x14ac:dyDescent="0.3">
      <c r="A1148" t="s">
        <v>8219</v>
      </c>
      <c r="B1148">
        <v>445</v>
      </c>
      <c r="D1148" t="s">
        <v>8220</v>
      </c>
      <c r="E1148">
        <v>1</v>
      </c>
    </row>
    <row r="1149" spans="1:5" x14ac:dyDescent="0.3">
      <c r="A1149" t="s">
        <v>8219</v>
      </c>
      <c r="B1149">
        <v>17</v>
      </c>
      <c r="D1149" t="s">
        <v>8220</v>
      </c>
      <c r="E1149">
        <v>0</v>
      </c>
    </row>
    <row r="1150" spans="1:5" x14ac:dyDescent="0.3">
      <c r="A1150" t="s">
        <v>8219</v>
      </c>
      <c r="B1150">
        <v>194</v>
      </c>
      <c r="D1150" t="s">
        <v>8220</v>
      </c>
      <c r="E1150">
        <v>1</v>
      </c>
    </row>
    <row r="1151" spans="1:5" x14ac:dyDescent="0.3">
      <c r="A1151" t="s">
        <v>8219</v>
      </c>
      <c r="B1151">
        <v>404</v>
      </c>
      <c r="D1151" t="s">
        <v>8220</v>
      </c>
      <c r="E1151">
        <v>0</v>
      </c>
    </row>
    <row r="1152" spans="1:5" x14ac:dyDescent="0.3">
      <c r="A1152" t="s">
        <v>8219</v>
      </c>
      <c r="B1152">
        <v>194</v>
      </c>
      <c r="D1152" t="s">
        <v>8220</v>
      </c>
      <c r="E1152">
        <v>1</v>
      </c>
    </row>
    <row r="1153" spans="1:5" x14ac:dyDescent="0.3">
      <c r="A1153" t="s">
        <v>8219</v>
      </c>
      <c r="B1153">
        <v>902</v>
      </c>
      <c r="D1153" t="s">
        <v>8220</v>
      </c>
      <c r="E1153">
        <v>2</v>
      </c>
    </row>
    <row r="1154" spans="1:5" x14ac:dyDescent="0.3">
      <c r="A1154" t="s">
        <v>8219</v>
      </c>
      <c r="B1154">
        <v>1670</v>
      </c>
      <c r="D1154" t="s">
        <v>8220</v>
      </c>
      <c r="E1154">
        <v>0</v>
      </c>
    </row>
    <row r="1155" spans="1:5" x14ac:dyDescent="0.3">
      <c r="A1155" t="s">
        <v>8219</v>
      </c>
      <c r="B1155">
        <v>1328</v>
      </c>
      <c r="D1155" t="s">
        <v>8220</v>
      </c>
      <c r="E1155">
        <v>1</v>
      </c>
    </row>
    <row r="1156" spans="1:5" x14ac:dyDescent="0.3">
      <c r="A1156" t="s">
        <v>8219</v>
      </c>
      <c r="B1156">
        <v>944</v>
      </c>
      <c r="D1156" t="s">
        <v>8220</v>
      </c>
      <c r="E1156">
        <v>0</v>
      </c>
    </row>
    <row r="1157" spans="1:5" x14ac:dyDescent="0.3">
      <c r="A1157" t="s">
        <v>8219</v>
      </c>
      <c r="B1157">
        <v>147</v>
      </c>
      <c r="D1157" t="s">
        <v>8220</v>
      </c>
      <c r="E1157">
        <v>0</v>
      </c>
    </row>
    <row r="1158" spans="1:5" x14ac:dyDescent="0.3">
      <c r="A1158" t="s">
        <v>8219</v>
      </c>
      <c r="B1158">
        <v>99</v>
      </c>
      <c r="D1158" t="s">
        <v>8220</v>
      </c>
      <c r="E1158">
        <v>0</v>
      </c>
    </row>
    <row r="1159" spans="1:5" x14ac:dyDescent="0.3">
      <c r="A1159" t="s">
        <v>8219</v>
      </c>
      <c r="B1159">
        <v>79</v>
      </c>
      <c r="D1159" t="s">
        <v>8220</v>
      </c>
      <c r="E1159">
        <v>0</v>
      </c>
    </row>
    <row r="1160" spans="1:5" x14ac:dyDescent="0.3">
      <c r="A1160" t="s">
        <v>8219</v>
      </c>
      <c r="B1160">
        <v>75</v>
      </c>
      <c r="D1160" t="s">
        <v>8221</v>
      </c>
      <c r="E1160">
        <v>9</v>
      </c>
    </row>
    <row r="1161" spans="1:5" x14ac:dyDescent="0.3">
      <c r="A1161" t="s">
        <v>8219</v>
      </c>
      <c r="B1161">
        <v>207</v>
      </c>
      <c r="D1161" t="s">
        <v>8221</v>
      </c>
      <c r="E1161">
        <v>1</v>
      </c>
    </row>
    <row r="1162" spans="1:5" x14ac:dyDescent="0.3">
      <c r="A1162" t="s">
        <v>8219</v>
      </c>
      <c r="B1162">
        <v>102</v>
      </c>
      <c r="D1162" t="s">
        <v>8221</v>
      </c>
      <c r="E1162">
        <v>12</v>
      </c>
    </row>
    <row r="1163" spans="1:5" x14ac:dyDescent="0.3">
      <c r="A1163" t="s">
        <v>8219</v>
      </c>
      <c r="B1163">
        <v>32</v>
      </c>
      <c r="D1163" t="s">
        <v>8221</v>
      </c>
      <c r="E1163">
        <v>0</v>
      </c>
    </row>
    <row r="1164" spans="1:5" x14ac:dyDescent="0.3">
      <c r="A1164" t="s">
        <v>8219</v>
      </c>
      <c r="B1164">
        <v>480</v>
      </c>
      <c r="D1164" t="s">
        <v>8221</v>
      </c>
      <c r="E1164">
        <v>20</v>
      </c>
    </row>
    <row r="1165" spans="1:5" x14ac:dyDescent="0.3">
      <c r="A1165" t="s">
        <v>8219</v>
      </c>
      <c r="B1165">
        <v>11</v>
      </c>
      <c r="D1165" t="s">
        <v>8221</v>
      </c>
      <c r="E1165">
        <v>16</v>
      </c>
    </row>
    <row r="1166" spans="1:5" x14ac:dyDescent="0.3">
      <c r="A1166" t="s">
        <v>8219</v>
      </c>
      <c r="B1166">
        <v>12</v>
      </c>
      <c r="D1166" t="s">
        <v>8221</v>
      </c>
      <c r="E1166">
        <v>33</v>
      </c>
    </row>
    <row r="1167" spans="1:5" x14ac:dyDescent="0.3">
      <c r="A1167" t="s">
        <v>8219</v>
      </c>
      <c r="B1167">
        <v>48</v>
      </c>
      <c r="D1167" t="s">
        <v>8221</v>
      </c>
      <c r="E1167">
        <v>2</v>
      </c>
    </row>
    <row r="1168" spans="1:5" x14ac:dyDescent="0.3">
      <c r="A1168" t="s">
        <v>8219</v>
      </c>
      <c r="B1168">
        <v>59</v>
      </c>
      <c r="D1168" t="s">
        <v>8221</v>
      </c>
      <c r="E1168">
        <v>6</v>
      </c>
    </row>
    <row r="1169" spans="1:5" x14ac:dyDescent="0.3">
      <c r="A1169" t="s">
        <v>8219</v>
      </c>
      <c r="B1169">
        <v>79</v>
      </c>
      <c r="D1169" t="s">
        <v>8221</v>
      </c>
      <c r="E1169">
        <v>0</v>
      </c>
    </row>
    <row r="1170" spans="1:5" x14ac:dyDescent="0.3">
      <c r="A1170" t="s">
        <v>8219</v>
      </c>
      <c r="B1170">
        <v>14</v>
      </c>
      <c r="D1170" t="s">
        <v>8221</v>
      </c>
      <c r="E1170">
        <v>3</v>
      </c>
    </row>
    <row r="1171" spans="1:5" x14ac:dyDescent="0.3">
      <c r="A1171" t="s">
        <v>8219</v>
      </c>
      <c r="B1171">
        <v>106</v>
      </c>
      <c r="D1171" t="s">
        <v>8221</v>
      </c>
      <c r="E1171">
        <v>0</v>
      </c>
    </row>
    <row r="1172" spans="1:5" x14ac:dyDescent="0.3">
      <c r="A1172" t="s">
        <v>8219</v>
      </c>
      <c r="B1172">
        <v>25</v>
      </c>
      <c r="D1172" t="s">
        <v>8221</v>
      </c>
      <c r="E1172">
        <v>3</v>
      </c>
    </row>
    <row r="1173" spans="1:5" x14ac:dyDescent="0.3">
      <c r="A1173" t="s">
        <v>8219</v>
      </c>
      <c r="B1173">
        <v>25</v>
      </c>
      <c r="D1173" t="s">
        <v>8221</v>
      </c>
      <c r="E1173">
        <v>13</v>
      </c>
    </row>
    <row r="1174" spans="1:5" x14ac:dyDescent="0.3">
      <c r="A1174" t="s">
        <v>8219</v>
      </c>
      <c r="B1174">
        <v>29</v>
      </c>
      <c r="D1174" t="s">
        <v>8221</v>
      </c>
      <c r="E1174">
        <v>6</v>
      </c>
    </row>
    <row r="1175" spans="1:5" x14ac:dyDescent="0.3">
      <c r="A1175" t="s">
        <v>8219</v>
      </c>
      <c r="B1175">
        <v>43</v>
      </c>
      <c r="D1175" t="s">
        <v>8221</v>
      </c>
      <c r="E1175">
        <v>1</v>
      </c>
    </row>
    <row r="1176" spans="1:5" x14ac:dyDescent="0.3">
      <c r="A1176" t="s">
        <v>8219</v>
      </c>
      <c r="B1176">
        <v>46</v>
      </c>
      <c r="D1176" t="s">
        <v>8221</v>
      </c>
      <c r="E1176">
        <v>0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0</v>
      </c>
    </row>
    <row r="1179" spans="1:5" x14ac:dyDescent="0.3">
      <c r="A1179" t="s">
        <v>8219</v>
      </c>
      <c r="B1179">
        <v>34</v>
      </c>
      <c r="D1179" t="s">
        <v>8221</v>
      </c>
      <c r="E1179">
        <v>36</v>
      </c>
    </row>
    <row r="1180" spans="1:5" x14ac:dyDescent="0.3">
      <c r="A1180" t="s">
        <v>8219</v>
      </c>
      <c r="B1180">
        <v>145</v>
      </c>
      <c r="D1180" t="s">
        <v>8221</v>
      </c>
      <c r="E1180">
        <v>1</v>
      </c>
    </row>
    <row r="1181" spans="1:5" x14ac:dyDescent="0.3">
      <c r="A1181" t="s">
        <v>8219</v>
      </c>
      <c r="B1181">
        <v>19</v>
      </c>
      <c r="D1181" t="s">
        <v>8221</v>
      </c>
      <c r="E1181">
        <v>1</v>
      </c>
    </row>
    <row r="1182" spans="1:5" x14ac:dyDescent="0.3">
      <c r="A1182" t="s">
        <v>8219</v>
      </c>
      <c r="B1182">
        <v>288</v>
      </c>
      <c r="D1182" t="s">
        <v>8221</v>
      </c>
      <c r="E1182">
        <v>1</v>
      </c>
    </row>
    <row r="1183" spans="1:5" x14ac:dyDescent="0.3">
      <c r="A1183" t="s">
        <v>8219</v>
      </c>
      <c r="B1183">
        <v>14</v>
      </c>
      <c r="D1183" t="s">
        <v>8221</v>
      </c>
      <c r="E1183">
        <v>9</v>
      </c>
    </row>
    <row r="1184" spans="1:5" x14ac:dyDescent="0.3">
      <c r="A1184" t="s">
        <v>8219</v>
      </c>
      <c r="B1184">
        <v>7</v>
      </c>
      <c r="D1184" t="s">
        <v>8221</v>
      </c>
      <c r="E1184">
        <v>1</v>
      </c>
    </row>
    <row r="1185" spans="1:5" x14ac:dyDescent="0.3">
      <c r="A1185" t="s">
        <v>8219</v>
      </c>
      <c r="B1185">
        <v>211</v>
      </c>
      <c r="D1185" t="s">
        <v>8221</v>
      </c>
      <c r="E1185">
        <v>0</v>
      </c>
    </row>
    <row r="1186" spans="1:5" x14ac:dyDescent="0.3">
      <c r="A1186" t="s">
        <v>8219</v>
      </c>
      <c r="B1186">
        <v>85</v>
      </c>
      <c r="D1186" t="s">
        <v>8221</v>
      </c>
      <c r="E1186">
        <v>1</v>
      </c>
    </row>
    <row r="1187" spans="1:5" x14ac:dyDescent="0.3">
      <c r="A1187" t="s">
        <v>8219</v>
      </c>
      <c r="B1187">
        <v>103</v>
      </c>
      <c r="D1187" t="s">
        <v>8221</v>
      </c>
      <c r="E1187">
        <v>1</v>
      </c>
    </row>
    <row r="1188" spans="1:5" x14ac:dyDescent="0.3">
      <c r="A1188" t="s">
        <v>8219</v>
      </c>
      <c r="B1188">
        <v>113</v>
      </c>
      <c r="D1188" t="s">
        <v>8221</v>
      </c>
      <c r="E1188">
        <v>4</v>
      </c>
    </row>
    <row r="1189" spans="1:5" x14ac:dyDescent="0.3">
      <c r="A1189" t="s">
        <v>8219</v>
      </c>
      <c r="B1189">
        <v>167</v>
      </c>
      <c r="D1189" t="s">
        <v>8221</v>
      </c>
      <c r="E1189">
        <v>2</v>
      </c>
    </row>
    <row r="1190" spans="1:5" x14ac:dyDescent="0.3">
      <c r="A1190" t="s">
        <v>8219</v>
      </c>
      <c r="B1190">
        <v>73</v>
      </c>
      <c r="D1190" t="s">
        <v>8221</v>
      </c>
      <c r="E1190">
        <v>2</v>
      </c>
    </row>
    <row r="1191" spans="1:5" x14ac:dyDescent="0.3">
      <c r="A1191" t="s">
        <v>8219</v>
      </c>
      <c r="B1191">
        <v>75</v>
      </c>
      <c r="D1191" t="s">
        <v>8221</v>
      </c>
      <c r="E1191">
        <v>2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2</v>
      </c>
    </row>
    <row r="1194" spans="1:5" x14ac:dyDescent="0.3">
      <c r="A1194" t="s">
        <v>8219</v>
      </c>
      <c r="B1194">
        <v>1224</v>
      </c>
      <c r="D1194" t="s">
        <v>8221</v>
      </c>
      <c r="E1194">
        <v>4</v>
      </c>
    </row>
    <row r="1195" spans="1:5" x14ac:dyDescent="0.3">
      <c r="A1195" t="s">
        <v>8219</v>
      </c>
      <c r="B1195">
        <v>104</v>
      </c>
      <c r="D1195" t="s">
        <v>8221</v>
      </c>
      <c r="E1195">
        <v>2</v>
      </c>
    </row>
    <row r="1196" spans="1:5" x14ac:dyDescent="0.3">
      <c r="A1196" t="s">
        <v>8219</v>
      </c>
      <c r="B1196">
        <v>79</v>
      </c>
      <c r="D1196" t="s">
        <v>8221</v>
      </c>
      <c r="E1196">
        <v>0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0</v>
      </c>
    </row>
    <row r="1199" spans="1:5" x14ac:dyDescent="0.3">
      <c r="A1199" t="s">
        <v>8219</v>
      </c>
      <c r="B1199">
        <v>64</v>
      </c>
      <c r="D1199" t="s">
        <v>8221</v>
      </c>
      <c r="E1199">
        <v>2</v>
      </c>
    </row>
    <row r="1200" spans="1:5" x14ac:dyDescent="0.3">
      <c r="A1200" t="s">
        <v>8219</v>
      </c>
      <c r="B1200">
        <v>200</v>
      </c>
      <c r="D1200" t="s">
        <v>8221</v>
      </c>
      <c r="E1200">
        <v>7</v>
      </c>
    </row>
    <row r="1201" spans="1:5" x14ac:dyDescent="0.3">
      <c r="A1201" t="s">
        <v>8219</v>
      </c>
      <c r="B1201">
        <v>22</v>
      </c>
      <c r="D1201" t="s">
        <v>8221</v>
      </c>
      <c r="E1201">
        <v>5</v>
      </c>
    </row>
    <row r="1202" spans="1:5" x14ac:dyDescent="0.3">
      <c r="A1202" t="s">
        <v>8219</v>
      </c>
      <c r="B1202">
        <v>163</v>
      </c>
      <c r="D1202" t="s">
        <v>8221</v>
      </c>
      <c r="E1202">
        <v>0</v>
      </c>
    </row>
    <row r="1203" spans="1:5" x14ac:dyDescent="0.3">
      <c r="A1203" t="s">
        <v>8219</v>
      </c>
      <c r="B1203">
        <v>77</v>
      </c>
      <c r="D1203" t="s">
        <v>8221</v>
      </c>
      <c r="E1203">
        <v>0</v>
      </c>
    </row>
    <row r="1204" spans="1:5" x14ac:dyDescent="0.3">
      <c r="A1204" t="s">
        <v>8219</v>
      </c>
      <c r="B1204">
        <v>89</v>
      </c>
      <c r="D1204" t="s">
        <v>8221</v>
      </c>
      <c r="E1204">
        <v>0</v>
      </c>
    </row>
    <row r="1205" spans="1:5" x14ac:dyDescent="0.3">
      <c r="A1205" t="s">
        <v>8219</v>
      </c>
      <c r="B1205">
        <v>3355</v>
      </c>
      <c r="D1205" t="s">
        <v>8221</v>
      </c>
      <c r="E1205">
        <v>2</v>
      </c>
    </row>
    <row r="1206" spans="1:5" x14ac:dyDescent="0.3">
      <c r="A1206" t="s">
        <v>8219</v>
      </c>
      <c r="B1206">
        <v>537</v>
      </c>
      <c r="D1206" t="s">
        <v>8221</v>
      </c>
      <c r="E1206">
        <v>0</v>
      </c>
    </row>
    <row r="1207" spans="1:5" x14ac:dyDescent="0.3">
      <c r="A1207" t="s">
        <v>8219</v>
      </c>
      <c r="B1207">
        <v>125</v>
      </c>
      <c r="D1207" t="s">
        <v>8221</v>
      </c>
      <c r="E1207">
        <v>0</v>
      </c>
    </row>
    <row r="1208" spans="1:5" x14ac:dyDescent="0.3">
      <c r="A1208" t="s">
        <v>8219</v>
      </c>
      <c r="B1208">
        <v>163</v>
      </c>
      <c r="D1208" t="s">
        <v>8221</v>
      </c>
      <c r="E1208">
        <v>28</v>
      </c>
    </row>
    <row r="1209" spans="1:5" x14ac:dyDescent="0.3">
      <c r="A1209" t="s">
        <v>8219</v>
      </c>
      <c r="B1209">
        <v>283</v>
      </c>
      <c r="D1209" t="s">
        <v>8221</v>
      </c>
      <c r="E1209">
        <v>2</v>
      </c>
    </row>
    <row r="1210" spans="1:5" x14ac:dyDescent="0.3">
      <c r="A1210" t="s">
        <v>8219</v>
      </c>
      <c r="B1210">
        <v>352</v>
      </c>
      <c r="D1210" t="s">
        <v>8221</v>
      </c>
      <c r="E1210">
        <v>0</v>
      </c>
    </row>
    <row r="1211" spans="1:5" x14ac:dyDescent="0.3">
      <c r="A1211" t="s">
        <v>8219</v>
      </c>
      <c r="B1211">
        <v>94</v>
      </c>
      <c r="D1211" t="s">
        <v>8221</v>
      </c>
      <c r="E1211">
        <v>0</v>
      </c>
    </row>
    <row r="1212" spans="1:5" x14ac:dyDescent="0.3">
      <c r="A1212" t="s">
        <v>8219</v>
      </c>
      <c r="B1212">
        <v>67</v>
      </c>
      <c r="D1212" t="s">
        <v>8221</v>
      </c>
      <c r="E1212">
        <v>0</v>
      </c>
    </row>
    <row r="1213" spans="1:5" x14ac:dyDescent="0.3">
      <c r="A1213" t="s">
        <v>8219</v>
      </c>
      <c r="B1213">
        <v>221</v>
      </c>
      <c r="D1213" t="s">
        <v>8221</v>
      </c>
      <c r="E1213">
        <v>4</v>
      </c>
    </row>
    <row r="1214" spans="1:5" x14ac:dyDescent="0.3">
      <c r="A1214" t="s">
        <v>8219</v>
      </c>
      <c r="B1214">
        <v>2165</v>
      </c>
      <c r="D1214" t="s">
        <v>8221</v>
      </c>
      <c r="E1214">
        <v>12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33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4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8220</v>
      </c>
      <c r="E1220">
        <v>0</v>
      </c>
    </row>
    <row r="1221" spans="1:5" x14ac:dyDescent="0.3">
      <c r="A1221" t="s">
        <v>8219</v>
      </c>
      <c r="B1221">
        <v>311</v>
      </c>
      <c r="D1221" t="s">
        <v>8220</v>
      </c>
      <c r="E1221">
        <v>3</v>
      </c>
    </row>
    <row r="1222" spans="1:5" x14ac:dyDescent="0.3">
      <c r="A1222" t="s">
        <v>8219</v>
      </c>
      <c r="B1222">
        <v>61</v>
      </c>
      <c r="D1222" t="s">
        <v>8220</v>
      </c>
      <c r="E1222">
        <v>0</v>
      </c>
    </row>
    <row r="1223" spans="1:5" x14ac:dyDescent="0.3">
      <c r="A1223" t="s">
        <v>8219</v>
      </c>
      <c r="B1223">
        <v>115</v>
      </c>
      <c r="D1223" t="s">
        <v>8220</v>
      </c>
      <c r="E1223">
        <v>0</v>
      </c>
    </row>
    <row r="1224" spans="1:5" x14ac:dyDescent="0.3">
      <c r="A1224" t="s">
        <v>8219</v>
      </c>
      <c r="B1224">
        <v>111</v>
      </c>
      <c r="D1224" t="s">
        <v>8220</v>
      </c>
      <c r="E1224">
        <v>1</v>
      </c>
    </row>
    <row r="1225" spans="1:5" x14ac:dyDescent="0.3">
      <c r="A1225" t="s">
        <v>8219</v>
      </c>
      <c r="B1225">
        <v>337</v>
      </c>
      <c r="D1225" t="s">
        <v>8220</v>
      </c>
      <c r="E1225">
        <v>0</v>
      </c>
    </row>
    <row r="1226" spans="1:5" x14ac:dyDescent="0.3">
      <c r="A1226" t="s">
        <v>8219</v>
      </c>
      <c r="B1226">
        <v>9</v>
      </c>
      <c r="D1226" t="s">
        <v>8220</v>
      </c>
      <c r="E1226">
        <v>2</v>
      </c>
    </row>
    <row r="1227" spans="1:5" x14ac:dyDescent="0.3">
      <c r="A1227" t="s">
        <v>8219</v>
      </c>
      <c r="B1227">
        <v>120</v>
      </c>
      <c r="D1227" t="s">
        <v>8220</v>
      </c>
      <c r="E1227">
        <v>1</v>
      </c>
    </row>
    <row r="1228" spans="1:5" x14ac:dyDescent="0.3">
      <c r="A1228" t="s">
        <v>8219</v>
      </c>
      <c r="B1228">
        <v>102</v>
      </c>
      <c r="D1228" t="s">
        <v>8220</v>
      </c>
      <c r="E1228">
        <v>2</v>
      </c>
    </row>
    <row r="1229" spans="1:5" x14ac:dyDescent="0.3">
      <c r="A1229" t="s">
        <v>8219</v>
      </c>
      <c r="B1229">
        <v>186</v>
      </c>
      <c r="D1229" t="s">
        <v>8220</v>
      </c>
      <c r="E1229">
        <v>2</v>
      </c>
    </row>
    <row r="1230" spans="1:5" x14ac:dyDescent="0.3">
      <c r="A1230" t="s">
        <v>8219</v>
      </c>
      <c r="B1230">
        <v>15</v>
      </c>
      <c r="D1230" t="s">
        <v>8220</v>
      </c>
      <c r="E1230">
        <v>4</v>
      </c>
    </row>
    <row r="1231" spans="1:5" x14ac:dyDescent="0.3">
      <c r="A1231" t="s">
        <v>8219</v>
      </c>
      <c r="B1231">
        <v>67</v>
      </c>
      <c r="D1231" t="s">
        <v>8220</v>
      </c>
      <c r="E1231">
        <v>0</v>
      </c>
    </row>
    <row r="1232" spans="1:5" x14ac:dyDescent="0.3">
      <c r="A1232" t="s">
        <v>8219</v>
      </c>
      <c r="B1232">
        <v>130</v>
      </c>
      <c r="D1232" t="s">
        <v>8220</v>
      </c>
      <c r="E1232">
        <v>0</v>
      </c>
    </row>
    <row r="1233" spans="1:5" x14ac:dyDescent="0.3">
      <c r="A1233" t="s">
        <v>8219</v>
      </c>
      <c r="B1233">
        <v>16</v>
      </c>
      <c r="D1233" t="s">
        <v>8220</v>
      </c>
      <c r="E1233">
        <v>0</v>
      </c>
    </row>
    <row r="1234" spans="1:5" x14ac:dyDescent="0.3">
      <c r="A1234" t="s">
        <v>8219</v>
      </c>
      <c r="B1234">
        <v>67</v>
      </c>
      <c r="D1234" t="s">
        <v>8220</v>
      </c>
      <c r="E1234">
        <v>0</v>
      </c>
    </row>
    <row r="1235" spans="1:5" x14ac:dyDescent="0.3">
      <c r="A1235" t="s">
        <v>8219</v>
      </c>
      <c r="B1235">
        <v>124</v>
      </c>
      <c r="D1235" t="s">
        <v>8220</v>
      </c>
      <c r="E1235">
        <v>0</v>
      </c>
    </row>
    <row r="1236" spans="1:5" x14ac:dyDescent="0.3">
      <c r="A1236" t="s">
        <v>8219</v>
      </c>
      <c r="B1236">
        <v>80</v>
      </c>
      <c r="D1236" t="s">
        <v>8220</v>
      </c>
      <c r="E1236">
        <v>0</v>
      </c>
    </row>
    <row r="1237" spans="1:5" x14ac:dyDescent="0.3">
      <c r="A1237" t="s">
        <v>8219</v>
      </c>
      <c r="B1237">
        <v>282</v>
      </c>
      <c r="D1237" t="s">
        <v>8220</v>
      </c>
      <c r="E1237">
        <v>0</v>
      </c>
    </row>
    <row r="1238" spans="1:5" x14ac:dyDescent="0.3">
      <c r="A1238" t="s">
        <v>8219</v>
      </c>
      <c r="B1238">
        <v>68</v>
      </c>
      <c r="D1238" t="s">
        <v>8220</v>
      </c>
      <c r="E1238">
        <v>12</v>
      </c>
    </row>
    <row r="1239" spans="1:5" x14ac:dyDescent="0.3">
      <c r="A1239" t="s">
        <v>8219</v>
      </c>
      <c r="B1239">
        <v>86</v>
      </c>
      <c r="D1239" t="s">
        <v>8220</v>
      </c>
      <c r="E1239">
        <v>2</v>
      </c>
    </row>
    <row r="1240" spans="1:5" x14ac:dyDescent="0.3">
      <c r="A1240" t="s">
        <v>8219</v>
      </c>
      <c r="B1240">
        <v>115</v>
      </c>
      <c r="D1240" t="s">
        <v>8221</v>
      </c>
      <c r="E1240">
        <v>11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5</v>
      </c>
    </row>
    <row r="1243" spans="1:5" x14ac:dyDescent="0.3">
      <c r="A1243" t="s">
        <v>8219</v>
      </c>
      <c r="B1243">
        <v>48</v>
      </c>
      <c r="D1243" t="s">
        <v>8221</v>
      </c>
      <c r="E1243">
        <v>0</v>
      </c>
    </row>
    <row r="1244" spans="1:5" x14ac:dyDescent="0.3">
      <c r="A1244" t="s">
        <v>8219</v>
      </c>
      <c r="B1244">
        <v>52</v>
      </c>
      <c r="D1244" t="s">
        <v>8221</v>
      </c>
      <c r="E1244">
        <v>1</v>
      </c>
    </row>
    <row r="1245" spans="1:5" x14ac:dyDescent="0.3">
      <c r="A1245" t="s">
        <v>8219</v>
      </c>
      <c r="B1245">
        <v>43</v>
      </c>
      <c r="D1245" t="s">
        <v>8221</v>
      </c>
      <c r="E1245">
        <v>1</v>
      </c>
    </row>
    <row r="1246" spans="1:5" x14ac:dyDescent="0.3">
      <c r="A1246" t="s">
        <v>8219</v>
      </c>
      <c r="B1246">
        <v>58</v>
      </c>
      <c r="D1246" t="s">
        <v>8221</v>
      </c>
      <c r="E1246">
        <v>6</v>
      </c>
    </row>
    <row r="1247" spans="1:5" x14ac:dyDescent="0.3">
      <c r="A1247" t="s">
        <v>8219</v>
      </c>
      <c r="B1247">
        <v>47</v>
      </c>
      <c r="D1247" t="s">
        <v>8221</v>
      </c>
      <c r="E1247">
        <v>8</v>
      </c>
    </row>
    <row r="1248" spans="1:5" x14ac:dyDescent="0.3">
      <c r="A1248" t="s">
        <v>8219</v>
      </c>
      <c r="B1248">
        <v>36</v>
      </c>
      <c r="D1248" t="s">
        <v>8221</v>
      </c>
      <c r="E1248">
        <v>1</v>
      </c>
    </row>
    <row r="1249" spans="1:5" x14ac:dyDescent="0.3">
      <c r="A1249" t="s">
        <v>8219</v>
      </c>
      <c r="B1249">
        <v>17</v>
      </c>
      <c r="D1249" t="s">
        <v>8221</v>
      </c>
      <c r="E1249">
        <v>0</v>
      </c>
    </row>
    <row r="1250" spans="1:5" x14ac:dyDescent="0.3">
      <c r="A1250" t="s">
        <v>8219</v>
      </c>
      <c r="B1250">
        <v>104</v>
      </c>
      <c r="D1250" t="s">
        <v>8221</v>
      </c>
      <c r="E1250">
        <v>2</v>
      </c>
    </row>
    <row r="1251" spans="1:5" x14ac:dyDescent="0.3">
      <c r="A1251" t="s">
        <v>8219</v>
      </c>
      <c r="B1251">
        <v>47</v>
      </c>
      <c r="D1251" t="s">
        <v>8221</v>
      </c>
      <c r="E1251">
        <v>1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1</v>
      </c>
    </row>
    <row r="1254" spans="1:5" x14ac:dyDescent="0.3">
      <c r="A1254" t="s">
        <v>8219</v>
      </c>
      <c r="B1254">
        <v>55</v>
      </c>
      <c r="D1254" t="s">
        <v>8221</v>
      </c>
      <c r="E1254">
        <v>19</v>
      </c>
    </row>
    <row r="1255" spans="1:5" x14ac:dyDescent="0.3">
      <c r="A1255" t="s">
        <v>8219</v>
      </c>
      <c r="B1255">
        <v>41</v>
      </c>
      <c r="D1255" t="s">
        <v>8221</v>
      </c>
      <c r="E1255">
        <v>27</v>
      </c>
    </row>
    <row r="1256" spans="1:5" x14ac:dyDescent="0.3">
      <c r="A1256" t="s">
        <v>8219</v>
      </c>
      <c r="B1256">
        <v>79</v>
      </c>
      <c r="D1256" t="s">
        <v>8221</v>
      </c>
      <c r="E1256">
        <v>7</v>
      </c>
    </row>
    <row r="1257" spans="1:5" x14ac:dyDescent="0.3">
      <c r="A1257" t="s">
        <v>8219</v>
      </c>
      <c r="B1257">
        <v>16</v>
      </c>
      <c r="D1257" t="s">
        <v>8221</v>
      </c>
      <c r="E1257">
        <v>14</v>
      </c>
    </row>
    <row r="1258" spans="1:5" x14ac:dyDescent="0.3">
      <c r="A1258" t="s">
        <v>8219</v>
      </c>
      <c r="B1258">
        <v>8</v>
      </c>
      <c r="D1258" t="s">
        <v>8221</v>
      </c>
      <c r="E1258">
        <v>5</v>
      </c>
    </row>
    <row r="1259" spans="1:5" x14ac:dyDescent="0.3">
      <c r="A1259" t="s">
        <v>8219</v>
      </c>
      <c r="B1259">
        <v>95</v>
      </c>
      <c r="D1259" t="s">
        <v>8221</v>
      </c>
      <c r="E1259">
        <v>30</v>
      </c>
    </row>
    <row r="1260" spans="1:5" x14ac:dyDescent="0.3">
      <c r="A1260" t="s">
        <v>8219</v>
      </c>
      <c r="B1260">
        <v>25</v>
      </c>
      <c r="D1260" t="s">
        <v>8221</v>
      </c>
      <c r="E1260">
        <v>1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8220</v>
      </c>
      <c r="E1262">
        <v>1501</v>
      </c>
    </row>
    <row r="1263" spans="1:5" x14ac:dyDescent="0.3">
      <c r="A1263" t="s">
        <v>8219</v>
      </c>
      <c r="B1263">
        <v>41</v>
      </c>
      <c r="D1263" t="s">
        <v>8220</v>
      </c>
      <c r="E1263">
        <v>52</v>
      </c>
    </row>
    <row r="1264" spans="1:5" x14ac:dyDescent="0.3">
      <c r="A1264" t="s">
        <v>8219</v>
      </c>
      <c r="B1264">
        <v>30</v>
      </c>
      <c r="D1264" t="s">
        <v>8220</v>
      </c>
      <c r="E1264">
        <v>23</v>
      </c>
    </row>
    <row r="1265" spans="1:5" x14ac:dyDescent="0.3">
      <c r="A1265" t="s">
        <v>8219</v>
      </c>
      <c r="B1265">
        <v>38</v>
      </c>
      <c r="D1265" t="s">
        <v>8220</v>
      </c>
      <c r="E1265">
        <v>535</v>
      </c>
    </row>
    <row r="1266" spans="1:5" x14ac:dyDescent="0.3">
      <c r="A1266" t="s">
        <v>8219</v>
      </c>
      <c r="B1266">
        <v>65</v>
      </c>
      <c r="D1266" t="s">
        <v>8220</v>
      </c>
      <c r="E1266">
        <v>3</v>
      </c>
    </row>
    <row r="1267" spans="1:5" x14ac:dyDescent="0.3">
      <c r="A1267" t="s">
        <v>8219</v>
      </c>
      <c r="B1267">
        <v>75</v>
      </c>
      <c r="D1267" t="s">
        <v>8220</v>
      </c>
      <c r="E1267">
        <v>6</v>
      </c>
    </row>
    <row r="1268" spans="1:5" x14ac:dyDescent="0.3">
      <c r="A1268" t="s">
        <v>8219</v>
      </c>
      <c r="B1268">
        <v>16</v>
      </c>
      <c r="D1268" t="s">
        <v>8220</v>
      </c>
      <c r="E1268">
        <v>3</v>
      </c>
    </row>
    <row r="1269" spans="1:5" x14ac:dyDescent="0.3">
      <c r="A1269" t="s">
        <v>8219</v>
      </c>
      <c r="B1269">
        <v>10</v>
      </c>
      <c r="D1269" t="s">
        <v>8220</v>
      </c>
      <c r="E1269">
        <v>5</v>
      </c>
    </row>
    <row r="1270" spans="1:5" x14ac:dyDescent="0.3">
      <c r="A1270" t="s">
        <v>8219</v>
      </c>
      <c r="B1270">
        <v>27</v>
      </c>
      <c r="D1270" t="s">
        <v>8220</v>
      </c>
      <c r="E1270">
        <v>17</v>
      </c>
    </row>
    <row r="1271" spans="1:5" x14ac:dyDescent="0.3">
      <c r="A1271" t="s">
        <v>8219</v>
      </c>
      <c r="B1271">
        <v>259</v>
      </c>
      <c r="D1271" t="s">
        <v>8220</v>
      </c>
      <c r="E1271">
        <v>11</v>
      </c>
    </row>
    <row r="1272" spans="1:5" x14ac:dyDescent="0.3">
      <c r="A1272" t="s">
        <v>8219</v>
      </c>
      <c r="B1272">
        <v>39</v>
      </c>
      <c r="D1272" t="s">
        <v>8220</v>
      </c>
      <c r="E1272">
        <v>70</v>
      </c>
    </row>
    <row r="1273" spans="1:5" x14ac:dyDescent="0.3">
      <c r="A1273" t="s">
        <v>8219</v>
      </c>
      <c r="B1273">
        <v>42</v>
      </c>
      <c r="D1273" t="s">
        <v>8220</v>
      </c>
      <c r="E1273">
        <v>6</v>
      </c>
    </row>
    <row r="1274" spans="1:5" x14ac:dyDescent="0.3">
      <c r="A1274" t="s">
        <v>8219</v>
      </c>
      <c r="B1274">
        <v>10</v>
      </c>
      <c r="D1274" t="s">
        <v>8220</v>
      </c>
      <c r="E1274">
        <v>43</v>
      </c>
    </row>
    <row r="1275" spans="1:5" x14ac:dyDescent="0.3">
      <c r="A1275" t="s">
        <v>8219</v>
      </c>
      <c r="B1275">
        <v>56</v>
      </c>
      <c r="D1275" t="s">
        <v>8220</v>
      </c>
      <c r="E1275">
        <v>152</v>
      </c>
    </row>
    <row r="1276" spans="1:5" x14ac:dyDescent="0.3">
      <c r="A1276" t="s">
        <v>8219</v>
      </c>
      <c r="B1276">
        <v>20</v>
      </c>
      <c r="D1276" t="s">
        <v>8220</v>
      </c>
      <c r="E1276">
        <v>59</v>
      </c>
    </row>
    <row r="1277" spans="1:5" x14ac:dyDescent="0.3">
      <c r="A1277" t="s">
        <v>8219</v>
      </c>
      <c r="B1277">
        <v>170</v>
      </c>
      <c r="D1277" t="s">
        <v>8220</v>
      </c>
      <c r="E1277">
        <v>4</v>
      </c>
    </row>
    <row r="1278" spans="1:5" x14ac:dyDescent="0.3">
      <c r="A1278" t="s">
        <v>8219</v>
      </c>
      <c r="B1278">
        <v>29</v>
      </c>
      <c r="D1278" t="s">
        <v>8220</v>
      </c>
      <c r="E1278">
        <v>10</v>
      </c>
    </row>
    <row r="1279" spans="1:5" x14ac:dyDescent="0.3">
      <c r="A1279" t="s">
        <v>8219</v>
      </c>
      <c r="B1279">
        <v>132</v>
      </c>
      <c r="D1279" t="s">
        <v>8220</v>
      </c>
      <c r="E1279">
        <v>5</v>
      </c>
    </row>
    <row r="1280" spans="1:5" x14ac:dyDescent="0.3">
      <c r="A1280" t="s">
        <v>8219</v>
      </c>
      <c r="B1280">
        <v>27</v>
      </c>
      <c r="D1280" t="s">
        <v>8221</v>
      </c>
      <c r="E1280">
        <v>60</v>
      </c>
    </row>
    <row r="1281" spans="1:5" x14ac:dyDescent="0.3">
      <c r="A1281" t="s">
        <v>8219</v>
      </c>
      <c r="B1281">
        <v>26</v>
      </c>
      <c r="D1281" t="s">
        <v>8221</v>
      </c>
      <c r="E1281">
        <v>84</v>
      </c>
    </row>
    <row r="1282" spans="1:5" x14ac:dyDescent="0.3">
      <c r="A1282" t="s">
        <v>8219</v>
      </c>
      <c r="B1282">
        <v>43</v>
      </c>
      <c r="D1282" t="s">
        <v>8221</v>
      </c>
      <c r="E1282">
        <v>47</v>
      </c>
    </row>
    <row r="1283" spans="1:5" x14ac:dyDescent="0.3">
      <c r="A1283" t="s">
        <v>8219</v>
      </c>
      <c r="B1283">
        <v>80</v>
      </c>
      <c r="D1283" t="s">
        <v>8221</v>
      </c>
      <c r="E1283">
        <v>66</v>
      </c>
    </row>
    <row r="1284" spans="1:5" x14ac:dyDescent="0.3">
      <c r="A1284" t="s">
        <v>8219</v>
      </c>
      <c r="B1284">
        <v>33</v>
      </c>
      <c r="D1284" t="s">
        <v>8221</v>
      </c>
      <c r="E1284">
        <v>171</v>
      </c>
    </row>
    <row r="1285" spans="1:5" x14ac:dyDescent="0.3">
      <c r="A1285" t="s">
        <v>8219</v>
      </c>
      <c r="B1285">
        <v>71</v>
      </c>
      <c r="D1285" t="s">
        <v>8221</v>
      </c>
      <c r="E1285">
        <v>29</v>
      </c>
    </row>
    <row r="1286" spans="1:5" x14ac:dyDescent="0.3">
      <c r="A1286" t="s">
        <v>8219</v>
      </c>
      <c r="B1286">
        <v>81</v>
      </c>
      <c r="D1286" t="s">
        <v>8221</v>
      </c>
      <c r="E1286">
        <v>9</v>
      </c>
    </row>
    <row r="1287" spans="1:5" x14ac:dyDescent="0.3">
      <c r="A1287" t="s">
        <v>8219</v>
      </c>
      <c r="B1287">
        <v>76</v>
      </c>
      <c r="D1287" t="s">
        <v>8221</v>
      </c>
      <c r="E1287">
        <v>27</v>
      </c>
    </row>
    <row r="1288" spans="1:5" x14ac:dyDescent="0.3">
      <c r="A1288" t="s">
        <v>8219</v>
      </c>
      <c r="B1288">
        <v>48</v>
      </c>
      <c r="D1288" t="s">
        <v>8221</v>
      </c>
      <c r="E1288">
        <v>2</v>
      </c>
    </row>
    <row r="1289" spans="1:5" x14ac:dyDescent="0.3">
      <c r="A1289" t="s">
        <v>8219</v>
      </c>
      <c r="B1289">
        <v>61</v>
      </c>
      <c r="D1289" t="s">
        <v>8221</v>
      </c>
      <c r="E1289">
        <v>3</v>
      </c>
    </row>
    <row r="1290" spans="1:5" x14ac:dyDescent="0.3">
      <c r="A1290" t="s">
        <v>8219</v>
      </c>
      <c r="B1290">
        <v>60</v>
      </c>
      <c r="D1290" t="s">
        <v>8221</v>
      </c>
      <c r="E1290">
        <v>4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3</v>
      </c>
    </row>
    <row r="1294" spans="1:5" x14ac:dyDescent="0.3">
      <c r="A1294" t="s">
        <v>8219</v>
      </c>
      <c r="B1294">
        <v>4</v>
      </c>
      <c r="D1294" t="s">
        <v>8221</v>
      </c>
      <c r="E1294">
        <v>4</v>
      </c>
    </row>
    <row r="1295" spans="1:5" x14ac:dyDescent="0.3">
      <c r="A1295" t="s">
        <v>8219</v>
      </c>
      <c r="B1295">
        <v>11</v>
      </c>
      <c r="D1295" t="s">
        <v>8221</v>
      </c>
      <c r="E1295">
        <v>1</v>
      </c>
    </row>
    <row r="1296" spans="1:5" x14ac:dyDescent="0.3">
      <c r="A1296" t="s">
        <v>8219</v>
      </c>
      <c r="B1296">
        <v>185</v>
      </c>
      <c r="D1296" t="s">
        <v>8221</v>
      </c>
      <c r="E1296">
        <v>0</v>
      </c>
    </row>
    <row r="1297" spans="1:5" x14ac:dyDescent="0.3">
      <c r="A1297" t="s">
        <v>8219</v>
      </c>
      <c r="B1297">
        <v>59</v>
      </c>
      <c r="D1297" t="s">
        <v>8221</v>
      </c>
      <c r="E1297">
        <v>0</v>
      </c>
    </row>
    <row r="1298" spans="1:5" x14ac:dyDescent="0.3">
      <c r="A1298" t="s">
        <v>8219</v>
      </c>
      <c r="B1298">
        <v>27</v>
      </c>
      <c r="D1298" t="s">
        <v>8221</v>
      </c>
      <c r="E1298">
        <v>14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118</v>
      </c>
    </row>
    <row r="1301" spans="1:5" x14ac:dyDescent="0.3">
      <c r="A1301" t="s">
        <v>8219</v>
      </c>
      <c r="B1301">
        <v>13</v>
      </c>
      <c r="D1301" t="s">
        <v>8221</v>
      </c>
      <c r="E1301">
        <v>2</v>
      </c>
    </row>
    <row r="1302" spans="1:5" x14ac:dyDescent="0.3">
      <c r="A1302" t="s">
        <v>8219</v>
      </c>
      <c r="B1302">
        <v>57</v>
      </c>
      <c r="D1302" t="s">
        <v>8221</v>
      </c>
      <c r="E1302">
        <v>1</v>
      </c>
    </row>
    <row r="1303" spans="1:5" x14ac:dyDescent="0.3">
      <c r="A1303" t="s">
        <v>8219</v>
      </c>
      <c r="B1303">
        <v>61</v>
      </c>
      <c r="D1303" t="s">
        <v>8221</v>
      </c>
      <c r="E1303">
        <v>3</v>
      </c>
    </row>
    <row r="1304" spans="1:5" x14ac:dyDescent="0.3">
      <c r="A1304" t="s">
        <v>8219</v>
      </c>
      <c r="B1304">
        <v>65</v>
      </c>
      <c r="D1304" t="s">
        <v>8221</v>
      </c>
      <c r="E1304">
        <v>1</v>
      </c>
    </row>
    <row r="1305" spans="1:5" x14ac:dyDescent="0.3">
      <c r="A1305" t="s">
        <v>8219</v>
      </c>
      <c r="B1305">
        <v>134</v>
      </c>
      <c r="D1305" t="s">
        <v>8221</v>
      </c>
      <c r="E1305">
        <v>3</v>
      </c>
    </row>
    <row r="1306" spans="1:5" x14ac:dyDescent="0.3">
      <c r="A1306" t="s">
        <v>8219</v>
      </c>
      <c r="B1306">
        <v>37</v>
      </c>
      <c r="D1306" t="s">
        <v>8221</v>
      </c>
      <c r="E1306">
        <v>38</v>
      </c>
    </row>
    <row r="1307" spans="1:5" x14ac:dyDescent="0.3">
      <c r="A1307" t="s">
        <v>8219</v>
      </c>
      <c r="B1307">
        <v>37</v>
      </c>
      <c r="D1307" t="s">
        <v>8221</v>
      </c>
      <c r="E1307">
        <v>52</v>
      </c>
    </row>
    <row r="1308" spans="1:5" x14ac:dyDescent="0.3">
      <c r="A1308" t="s">
        <v>8219</v>
      </c>
      <c r="B1308">
        <v>150</v>
      </c>
      <c r="D1308" t="s">
        <v>8221</v>
      </c>
      <c r="E1308">
        <v>2</v>
      </c>
    </row>
    <row r="1309" spans="1:5" x14ac:dyDescent="0.3">
      <c r="A1309" t="s">
        <v>8219</v>
      </c>
      <c r="B1309">
        <v>56</v>
      </c>
      <c r="D1309" t="s">
        <v>8221</v>
      </c>
      <c r="E1309">
        <v>0</v>
      </c>
    </row>
    <row r="1310" spans="1:5" x14ac:dyDescent="0.3">
      <c r="A1310" t="s">
        <v>8219</v>
      </c>
      <c r="B1310">
        <v>18</v>
      </c>
      <c r="D1310" t="s">
        <v>8221</v>
      </c>
      <c r="E1310">
        <v>4</v>
      </c>
    </row>
    <row r="1311" spans="1:5" x14ac:dyDescent="0.3">
      <c r="A1311" t="s">
        <v>8219</v>
      </c>
      <c r="B1311">
        <v>60</v>
      </c>
      <c r="D1311" t="s">
        <v>8221</v>
      </c>
      <c r="E1311">
        <v>4</v>
      </c>
    </row>
    <row r="1312" spans="1:5" x14ac:dyDescent="0.3">
      <c r="A1312" t="s">
        <v>8219</v>
      </c>
      <c r="B1312">
        <v>67</v>
      </c>
      <c r="D1312" t="s">
        <v>8221</v>
      </c>
      <c r="E1312">
        <v>18</v>
      </c>
    </row>
    <row r="1313" spans="1:5" x14ac:dyDescent="0.3">
      <c r="A1313" t="s">
        <v>8219</v>
      </c>
      <c r="B1313">
        <v>35</v>
      </c>
      <c r="D1313" t="s">
        <v>8221</v>
      </c>
      <c r="E1313">
        <v>0</v>
      </c>
    </row>
    <row r="1314" spans="1:5" x14ac:dyDescent="0.3">
      <c r="A1314" t="s">
        <v>8219</v>
      </c>
      <c r="B1314">
        <v>34</v>
      </c>
      <c r="D1314" t="s">
        <v>8221</v>
      </c>
      <c r="E1314">
        <v>22</v>
      </c>
    </row>
    <row r="1315" spans="1:5" x14ac:dyDescent="0.3">
      <c r="A1315" t="s">
        <v>8219</v>
      </c>
      <c r="B1315">
        <v>36</v>
      </c>
      <c r="D1315" t="s">
        <v>8221</v>
      </c>
      <c r="E1315">
        <v>49</v>
      </c>
    </row>
    <row r="1316" spans="1:5" x14ac:dyDescent="0.3">
      <c r="A1316" t="s">
        <v>8219</v>
      </c>
      <c r="B1316">
        <v>18</v>
      </c>
      <c r="D1316" t="s">
        <v>8221</v>
      </c>
      <c r="E1316">
        <v>19</v>
      </c>
    </row>
    <row r="1317" spans="1:5" x14ac:dyDescent="0.3">
      <c r="A1317" t="s">
        <v>8219</v>
      </c>
      <c r="B1317">
        <v>25</v>
      </c>
      <c r="D1317" t="s">
        <v>8221</v>
      </c>
      <c r="E1317">
        <v>4</v>
      </c>
    </row>
    <row r="1318" spans="1:5" x14ac:dyDescent="0.3">
      <c r="A1318" t="s">
        <v>8219</v>
      </c>
      <c r="B1318">
        <v>21</v>
      </c>
      <c r="D1318" t="s">
        <v>8221</v>
      </c>
      <c r="E1318">
        <v>4</v>
      </c>
    </row>
    <row r="1319" spans="1:5" x14ac:dyDescent="0.3">
      <c r="A1319" t="s">
        <v>8219</v>
      </c>
      <c r="B1319">
        <v>151</v>
      </c>
      <c r="D1319" t="s">
        <v>8221</v>
      </c>
      <c r="E1319">
        <v>2</v>
      </c>
    </row>
    <row r="1320" spans="1:5" x14ac:dyDescent="0.3">
      <c r="A1320" t="s">
        <v>8219</v>
      </c>
      <c r="B1320">
        <v>489</v>
      </c>
      <c r="D1320" t="s">
        <v>8221</v>
      </c>
      <c r="E1320">
        <v>0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14</v>
      </c>
    </row>
    <row r="1323" spans="1:5" x14ac:dyDescent="0.3">
      <c r="A1323" t="s">
        <v>8219</v>
      </c>
      <c r="B1323">
        <v>1762</v>
      </c>
      <c r="D1323" t="s">
        <v>8221</v>
      </c>
      <c r="E1323">
        <v>8</v>
      </c>
    </row>
    <row r="1324" spans="1:5" x14ac:dyDescent="0.3">
      <c r="A1324" t="s">
        <v>8219</v>
      </c>
      <c r="B1324">
        <v>385</v>
      </c>
      <c r="D1324" t="s">
        <v>8221</v>
      </c>
      <c r="E1324">
        <v>0</v>
      </c>
    </row>
    <row r="1325" spans="1:5" x14ac:dyDescent="0.3">
      <c r="A1325" t="s">
        <v>8219</v>
      </c>
      <c r="B1325">
        <v>398</v>
      </c>
      <c r="D1325" t="s">
        <v>8221</v>
      </c>
      <c r="E1325">
        <v>15</v>
      </c>
    </row>
    <row r="1326" spans="1:5" x14ac:dyDescent="0.3">
      <c r="A1326" t="s">
        <v>8219</v>
      </c>
      <c r="B1326">
        <v>304</v>
      </c>
      <c r="D1326" t="s">
        <v>8221</v>
      </c>
      <c r="E1326">
        <v>33</v>
      </c>
    </row>
    <row r="1327" spans="1:5" x14ac:dyDescent="0.3">
      <c r="A1327" t="s">
        <v>8219</v>
      </c>
      <c r="B1327">
        <v>676</v>
      </c>
      <c r="D1327" t="s">
        <v>8221</v>
      </c>
      <c r="E1327">
        <v>2</v>
      </c>
    </row>
    <row r="1328" spans="1:5" x14ac:dyDescent="0.3">
      <c r="A1328" t="s">
        <v>8219</v>
      </c>
      <c r="B1328">
        <v>577</v>
      </c>
      <c r="D1328" t="s">
        <v>8221</v>
      </c>
      <c r="E1328">
        <v>6</v>
      </c>
    </row>
    <row r="1329" spans="1:5" x14ac:dyDescent="0.3">
      <c r="A1329" t="s">
        <v>8219</v>
      </c>
      <c r="B1329">
        <v>3663</v>
      </c>
      <c r="D1329" t="s">
        <v>8221</v>
      </c>
      <c r="E1329">
        <v>2</v>
      </c>
    </row>
    <row r="1330" spans="1:5" x14ac:dyDescent="0.3">
      <c r="A1330" t="s">
        <v>8219</v>
      </c>
      <c r="B1330">
        <v>294</v>
      </c>
      <c r="D1330" t="s">
        <v>8221</v>
      </c>
      <c r="E1330">
        <v>0</v>
      </c>
    </row>
    <row r="1331" spans="1:5" x14ac:dyDescent="0.3">
      <c r="A1331" t="s">
        <v>8219</v>
      </c>
      <c r="B1331">
        <v>28</v>
      </c>
      <c r="D1331" t="s">
        <v>8221</v>
      </c>
      <c r="E1331">
        <v>4</v>
      </c>
    </row>
    <row r="1332" spans="1:5" x14ac:dyDescent="0.3">
      <c r="A1332" t="s">
        <v>8219</v>
      </c>
      <c r="B1332">
        <v>100</v>
      </c>
      <c r="D1332" t="s">
        <v>8221</v>
      </c>
      <c r="E1332">
        <v>1</v>
      </c>
    </row>
    <row r="1333" spans="1:5" x14ac:dyDescent="0.3">
      <c r="A1333" t="s">
        <v>8219</v>
      </c>
      <c r="B1333">
        <v>72</v>
      </c>
      <c r="D1333" t="s">
        <v>8221</v>
      </c>
      <c r="E1333">
        <v>3</v>
      </c>
    </row>
    <row r="1334" spans="1:5" x14ac:dyDescent="0.3">
      <c r="A1334" t="s">
        <v>8219</v>
      </c>
      <c r="B1334">
        <v>238</v>
      </c>
      <c r="D1334" t="s">
        <v>8221</v>
      </c>
      <c r="E1334">
        <v>4</v>
      </c>
    </row>
    <row r="1335" spans="1:5" x14ac:dyDescent="0.3">
      <c r="A1335" t="s">
        <v>8219</v>
      </c>
      <c r="B1335">
        <v>159</v>
      </c>
      <c r="D1335" t="s">
        <v>8221</v>
      </c>
      <c r="E1335">
        <v>0</v>
      </c>
    </row>
    <row r="1336" spans="1:5" x14ac:dyDescent="0.3">
      <c r="A1336" t="s">
        <v>8219</v>
      </c>
      <c r="B1336">
        <v>77</v>
      </c>
      <c r="D1336" t="s">
        <v>8221</v>
      </c>
      <c r="E1336">
        <v>4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34</v>
      </c>
    </row>
    <row r="1339" spans="1:5" x14ac:dyDescent="0.3">
      <c r="A1339" t="s">
        <v>8219</v>
      </c>
      <c r="B1339">
        <v>465</v>
      </c>
      <c r="D1339" t="s">
        <v>8221</v>
      </c>
      <c r="E1339">
        <v>2</v>
      </c>
    </row>
    <row r="1340" spans="1:5" x14ac:dyDescent="0.3">
      <c r="A1340" t="s">
        <v>8219</v>
      </c>
      <c r="B1340">
        <v>74</v>
      </c>
      <c r="D1340" t="s">
        <v>8221</v>
      </c>
      <c r="E1340">
        <v>33</v>
      </c>
    </row>
    <row r="1341" spans="1:5" x14ac:dyDescent="0.3">
      <c r="A1341" t="s">
        <v>8219</v>
      </c>
      <c r="B1341">
        <v>62</v>
      </c>
      <c r="D1341" t="s">
        <v>8221</v>
      </c>
      <c r="E1341">
        <v>0</v>
      </c>
    </row>
    <row r="1342" spans="1:5" x14ac:dyDescent="0.3">
      <c r="A1342" t="s">
        <v>8219</v>
      </c>
      <c r="B1342">
        <v>3468</v>
      </c>
      <c r="D1342" t="s">
        <v>8221</v>
      </c>
      <c r="E1342">
        <v>0</v>
      </c>
    </row>
    <row r="1343" spans="1:5" x14ac:dyDescent="0.3">
      <c r="A1343" t="s">
        <v>8219</v>
      </c>
      <c r="B1343">
        <v>52</v>
      </c>
      <c r="D1343" t="s">
        <v>8221</v>
      </c>
      <c r="E1343">
        <v>1</v>
      </c>
    </row>
    <row r="1344" spans="1:5" x14ac:dyDescent="0.3">
      <c r="A1344" t="s">
        <v>8219</v>
      </c>
      <c r="B1344">
        <v>50</v>
      </c>
      <c r="D1344" t="s">
        <v>8221</v>
      </c>
      <c r="E1344">
        <v>13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36</v>
      </c>
    </row>
    <row r="1347" spans="1:5" x14ac:dyDescent="0.3">
      <c r="A1347" t="s">
        <v>8219</v>
      </c>
      <c r="B1347">
        <v>100</v>
      </c>
      <c r="D1347" t="s">
        <v>8221</v>
      </c>
      <c r="E1347">
        <v>1</v>
      </c>
    </row>
    <row r="1348" spans="1:5" x14ac:dyDescent="0.3">
      <c r="A1348" t="s">
        <v>8219</v>
      </c>
      <c r="B1348">
        <v>81</v>
      </c>
      <c r="D1348" t="s">
        <v>8221</v>
      </c>
      <c r="E1348">
        <v>15</v>
      </c>
    </row>
    <row r="1349" spans="1:5" x14ac:dyDescent="0.3">
      <c r="A1349" t="s">
        <v>8219</v>
      </c>
      <c r="B1349">
        <v>286</v>
      </c>
      <c r="D1349" t="s">
        <v>8221</v>
      </c>
      <c r="E1349">
        <v>1</v>
      </c>
    </row>
    <row r="1350" spans="1:5" x14ac:dyDescent="0.3">
      <c r="A1350" t="s">
        <v>8219</v>
      </c>
      <c r="B1350">
        <v>42</v>
      </c>
      <c r="D1350" t="s">
        <v>8221</v>
      </c>
      <c r="E1350">
        <v>0</v>
      </c>
    </row>
    <row r="1351" spans="1:5" x14ac:dyDescent="0.3">
      <c r="A1351" t="s">
        <v>8219</v>
      </c>
      <c r="B1351">
        <v>199</v>
      </c>
      <c r="D1351" t="s">
        <v>8221</v>
      </c>
      <c r="E1351">
        <v>1</v>
      </c>
    </row>
    <row r="1352" spans="1:5" x14ac:dyDescent="0.3">
      <c r="A1352" t="s">
        <v>8219</v>
      </c>
      <c r="B1352">
        <v>25</v>
      </c>
      <c r="D1352" t="s">
        <v>8221</v>
      </c>
      <c r="E1352">
        <v>0</v>
      </c>
    </row>
    <row r="1353" spans="1:5" x14ac:dyDescent="0.3">
      <c r="A1353" t="s">
        <v>8219</v>
      </c>
      <c r="B1353">
        <v>84</v>
      </c>
      <c r="D1353" t="s">
        <v>8221</v>
      </c>
      <c r="E1353">
        <v>0</v>
      </c>
    </row>
    <row r="1354" spans="1:5" x14ac:dyDescent="0.3">
      <c r="A1354" t="s">
        <v>8219</v>
      </c>
      <c r="B1354">
        <v>50</v>
      </c>
      <c r="D1354" t="s">
        <v>8221</v>
      </c>
      <c r="E1354">
        <v>1</v>
      </c>
    </row>
    <row r="1355" spans="1:5" x14ac:dyDescent="0.3">
      <c r="A1355" t="s">
        <v>8219</v>
      </c>
      <c r="B1355">
        <v>26</v>
      </c>
      <c r="D1355" t="s">
        <v>8221</v>
      </c>
      <c r="E1355">
        <v>39</v>
      </c>
    </row>
    <row r="1356" spans="1:5" x14ac:dyDescent="0.3">
      <c r="A1356" t="s">
        <v>8219</v>
      </c>
      <c r="B1356">
        <v>14</v>
      </c>
      <c r="D1356" t="s">
        <v>8221</v>
      </c>
      <c r="E1356">
        <v>0</v>
      </c>
    </row>
    <row r="1357" spans="1:5" x14ac:dyDescent="0.3">
      <c r="A1357" t="s">
        <v>8219</v>
      </c>
      <c r="B1357">
        <v>49</v>
      </c>
      <c r="D1357" t="s">
        <v>8221</v>
      </c>
      <c r="E1357">
        <v>0</v>
      </c>
    </row>
    <row r="1358" spans="1:5" x14ac:dyDescent="0.3">
      <c r="A1358" t="s">
        <v>8219</v>
      </c>
      <c r="B1358">
        <v>69</v>
      </c>
      <c r="D1358" t="s">
        <v>8221</v>
      </c>
      <c r="E1358">
        <v>3</v>
      </c>
    </row>
    <row r="1359" spans="1:5" x14ac:dyDescent="0.3">
      <c r="A1359" t="s">
        <v>8219</v>
      </c>
      <c r="B1359">
        <v>60</v>
      </c>
      <c r="D1359" t="s">
        <v>8221</v>
      </c>
      <c r="E1359">
        <v>1</v>
      </c>
    </row>
    <row r="1360" spans="1:5" x14ac:dyDescent="0.3">
      <c r="A1360" t="s">
        <v>8219</v>
      </c>
      <c r="B1360">
        <v>80</v>
      </c>
      <c r="D1360" t="s">
        <v>8221</v>
      </c>
      <c r="E1360">
        <v>13</v>
      </c>
    </row>
    <row r="1361" spans="1:5" x14ac:dyDescent="0.3">
      <c r="A1361" t="s">
        <v>8219</v>
      </c>
      <c r="B1361">
        <v>56</v>
      </c>
      <c r="D1361" t="s">
        <v>8221</v>
      </c>
      <c r="E1361">
        <v>0</v>
      </c>
    </row>
    <row r="1362" spans="1:5" x14ac:dyDescent="0.3">
      <c r="A1362" t="s">
        <v>8219</v>
      </c>
      <c r="B1362">
        <v>104</v>
      </c>
      <c r="D1362" t="s">
        <v>8221</v>
      </c>
      <c r="E1362">
        <v>6</v>
      </c>
    </row>
    <row r="1363" spans="1:5" x14ac:dyDescent="0.3">
      <c r="A1363" t="s">
        <v>8219</v>
      </c>
      <c r="B1363">
        <v>46</v>
      </c>
      <c r="D1363" t="s">
        <v>8221</v>
      </c>
      <c r="E1363">
        <v>0</v>
      </c>
    </row>
    <row r="1364" spans="1:5" x14ac:dyDescent="0.3">
      <c r="A1364" t="s">
        <v>8219</v>
      </c>
      <c r="B1364">
        <v>206</v>
      </c>
      <c r="D1364" t="s">
        <v>8221</v>
      </c>
      <c r="E1364">
        <v>14</v>
      </c>
    </row>
    <row r="1365" spans="1:5" x14ac:dyDescent="0.3">
      <c r="A1365" t="s">
        <v>8219</v>
      </c>
      <c r="B1365">
        <v>18</v>
      </c>
      <c r="D1365" t="s">
        <v>8221</v>
      </c>
      <c r="E1365">
        <v>5</v>
      </c>
    </row>
    <row r="1366" spans="1:5" x14ac:dyDescent="0.3">
      <c r="A1366" t="s">
        <v>8219</v>
      </c>
      <c r="B1366">
        <v>28</v>
      </c>
      <c r="D1366" t="s">
        <v>8221</v>
      </c>
      <c r="E1366">
        <v>6</v>
      </c>
    </row>
    <row r="1367" spans="1:5" x14ac:dyDescent="0.3">
      <c r="A1367" t="s">
        <v>8219</v>
      </c>
      <c r="B1367">
        <v>11</v>
      </c>
      <c r="D1367" t="s">
        <v>8221</v>
      </c>
      <c r="E1367">
        <v>15</v>
      </c>
    </row>
    <row r="1368" spans="1:5" x14ac:dyDescent="0.3">
      <c r="A1368" t="s">
        <v>8219</v>
      </c>
      <c r="B1368">
        <v>263</v>
      </c>
      <c r="D1368" t="s">
        <v>8221</v>
      </c>
      <c r="E1368">
        <v>0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9</v>
      </c>
    </row>
    <row r="1371" spans="1:5" x14ac:dyDescent="0.3">
      <c r="A1371" t="s">
        <v>8219</v>
      </c>
      <c r="B1371">
        <v>308</v>
      </c>
      <c r="D1371" t="s">
        <v>8221</v>
      </c>
      <c r="E1371">
        <v>3</v>
      </c>
    </row>
    <row r="1372" spans="1:5" x14ac:dyDescent="0.3">
      <c r="A1372" t="s">
        <v>8219</v>
      </c>
      <c r="B1372">
        <v>1088</v>
      </c>
      <c r="D1372" t="s">
        <v>8221</v>
      </c>
      <c r="E1372">
        <v>3</v>
      </c>
    </row>
    <row r="1373" spans="1:5" x14ac:dyDescent="0.3">
      <c r="A1373" t="s">
        <v>8219</v>
      </c>
      <c r="B1373">
        <v>73</v>
      </c>
      <c r="D1373" t="s">
        <v>8221</v>
      </c>
      <c r="E1373">
        <v>1</v>
      </c>
    </row>
    <row r="1374" spans="1:5" x14ac:dyDescent="0.3">
      <c r="A1374" t="s">
        <v>8219</v>
      </c>
      <c r="B1374">
        <v>143</v>
      </c>
      <c r="D1374" t="s">
        <v>8221</v>
      </c>
      <c r="E1374">
        <v>3</v>
      </c>
    </row>
    <row r="1375" spans="1:5" x14ac:dyDescent="0.3">
      <c r="A1375" t="s">
        <v>8219</v>
      </c>
      <c r="B1375">
        <v>1420</v>
      </c>
      <c r="D1375" t="s">
        <v>8221</v>
      </c>
      <c r="E1375">
        <v>0</v>
      </c>
    </row>
    <row r="1376" spans="1:5" x14ac:dyDescent="0.3">
      <c r="A1376" t="s">
        <v>8219</v>
      </c>
      <c r="B1376">
        <v>305</v>
      </c>
      <c r="D1376" t="s">
        <v>8221</v>
      </c>
      <c r="E1376">
        <v>2</v>
      </c>
    </row>
    <row r="1377" spans="1:5" x14ac:dyDescent="0.3">
      <c r="A1377" t="s">
        <v>8219</v>
      </c>
      <c r="B1377">
        <v>551</v>
      </c>
      <c r="D1377" t="s">
        <v>8221</v>
      </c>
      <c r="E1377">
        <v>10</v>
      </c>
    </row>
    <row r="1378" spans="1:5" x14ac:dyDescent="0.3">
      <c r="A1378" t="s">
        <v>8219</v>
      </c>
      <c r="B1378">
        <v>187</v>
      </c>
      <c r="D1378" t="s">
        <v>8221</v>
      </c>
      <c r="E1378">
        <v>60</v>
      </c>
    </row>
    <row r="1379" spans="1:5" x14ac:dyDescent="0.3">
      <c r="A1379" t="s">
        <v>8219</v>
      </c>
      <c r="B1379">
        <v>325</v>
      </c>
      <c r="D1379" t="s">
        <v>8221</v>
      </c>
      <c r="E1379">
        <v>5</v>
      </c>
    </row>
    <row r="1380" spans="1:5" x14ac:dyDescent="0.3">
      <c r="A1380" t="s">
        <v>8219</v>
      </c>
      <c r="B1380">
        <v>148</v>
      </c>
      <c r="D1380" t="s">
        <v>8221</v>
      </c>
      <c r="E1380">
        <v>9</v>
      </c>
    </row>
    <row r="1381" spans="1:5" x14ac:dyDescent="0.3">
      <c r="A1381" t="s">
        <v>8219</v>
      </c>
      <c r="B1381">
        <v>69</v>
      </c>
      <c r="D1381" t="s">
        <v>8221</v>
      </c>
      <c r="E1381">
        <v>13</v>
      </c>
    </row>
    <row r="1382" spans="1:5" x14ac:dyDescent="0.3">
      <c r="A1382" t="s">
        <v>8219</v>
      </c>
      <c r="B1382">
        <v>173</v>
      </c>
      <c r="D1382" t="s">
        <v>8221</v>
      </c>
      <c r="E1382">
        <v>0</v>
      </c>
    </row>
    <row r="1383" spans="1:5" x14ac:dyDescent="0.3">
      <c r="A1383" t="s">
        <v>8219</v>
      </c>
      <c r="B1383">
        <v>269</v>
      </c>
      <c r="D1383" t="s">
        <v>8221</v>
      </c>
      <c r="E1383">
        <v>8</v>
      </c>
    </row>
    <row r="1384" spans="1:5" x14ac:dyDescent="0.3">
      <c r="A1384" t="s">
        <v>8219</v>
      </c>
      <c r="B1384">
        <v>185</v>
      </c>
      <c r="D1384" t="s">
        <v>8221</v>
      </c>
      <c r="E1384">
        <v>3</v>
      </c>
    </row>
    <row r="1385" spans="1:5" x14ac:dyDescent="0.3">
      <c r="A1385" t="s">
        <v>8219</v>
      </c>
      <c r="B1385">
        <v>176</v>
      </c>
      <c r="D1385" t="s">
        <v>8221</v>
      </c>
      <c r="E1385">
        <v>3</v>
      </c>
    </row>
    <row r="1386" spans="1:5" x14ac:dyDescent="0.3">
      <c r="A1386" t="s">
        <v>8219</v>
      </c>
      <c r="B1386">
        <v>1019</v>
      </c>
      <c r="D1386" t="s">
        <v>8221</v>
      </c>
      <c r="E1386">
        <v>0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4</v>
      </c>
    </row>
    <row r="1389" spans="1:5" x14ac:dyDescent="0.3">
      <c r="A1389" t="s">
        <v>8219</v>
      </c>
      <c r="B1389">
        <v>707</v>
      </c>
      <c r="D1389" t="s">
        <v>8221</v>
      </c>
      <c r="E1389">
        <v>1</v>
      </c>
    </row>
    <row r="1390" spans="1:5" x14ac:dyDescent="0.3">
      <c r="A1390" t="s">
        <v>8219</v>
      </c>
      <c r="B1390">
        <v>392</v>
      </c>
      <c r="D1390" t="s">
        <v>8221</v>
      </c>
      <c r="E1390">
        <v>29</v>
      </c>
    </row>
    <row r="1391" spans="1:5" x14ac:dyDescent="0.3">
      <c r="A1391" t="s">
        <v>8219</v>
      </c>
      <c r="B1391">
        <v>23</v>
      </c>
      <c r="D1391" t="s">
        <v>8221</v>
      </c>
      <c r="E1391">
        <v>0</v>
      </c>
    </row>
    <row r="1392" spans="1:5" x14ac:dyDescent="0.3">
      <c r="A1392" t="s">
        <v>8219</v>
      </c>
      <c r="B1392">
        <v>682</v>
      </c>
      <c r="D1392" t="s">
        <v>8221</v>
      </c>
      <c r="E1392">
        <v>4</v>
      </c>
    </row>
    <row r="1393" spans="1:5" x14ac:dyDescent="0.3">
      <c r="A1393" t="s">
        <v>8219</v>
      </c>
      <c r="B1393">
        <v>37</v>
      </c>
      <c r="D1393" t="s">
        <v>8221</v>
      </c>
      <c r="E1393">
        <v>5</v>
      </c>
    </row>
    <row r="1394" spans="1:5" x14ac:dyDescent="0.3">
      <c r="A1394" t="s">
        <v>8219</v>
      </c>
      <c r="B1394">
        <v>146</v>
      </c>
      <c r="D1394" t="s">
        <v>8221</v>
      </c>
      <c r="E1394">
        <v>4</v>
      </c>
    </row>
    <row r="1395" spans="1:5" x14ac:dyDescent="0.3">
      <c r="A1395" t="s">
        <v>8219</v>
      </c>
      <c r="B1395">
        <v>119</v>
      </c>
      <c r="D1395" t="s">
        <v>8221</v>
      </c>
      <c r="E1395">
        <v>5</v>
      </c>
    </row>
    <row r="1396" spans="1:5" x14ac:dyDescent="0.3">
      <c r="A1396" t="s">
        <v>8219</v>
      </c>
      <c r="B1396">
        <v>163</v>
      </c>
      <c r="D1396" t="s">
        <v>8221</v>
      </c>
      <c r="E1396">
        <v>1</v>
      </c>
    </row>
    <row r="1397" spans="1:5" x14ac:dyDescent="0.3">
      <c r="A1397" t="s">
        <v>8219</v>
      </c>
      <c r="B1397">
        <v>339</v>
      </c>
      <c r="D1397" t="s">
        <v>8221</v>
      </c>
      <c r="E1397">
        <v>1</v>
      </c>
    </row>
    <row r="1398" spans="1:5" x14ac:dyDescent="0.3">
      <c r="A1398" t="s">
        <v>8219</v>
      </c>
      <c r="B1398">
        <v>58</v>
      </c>
      <c r="D1398" t="s">
        <v>8221</v>
      </c>
      <c r="E1398">
        <v>0</v>
      </c>
    </row>
    <row r="1399" spans="1:5" x14ac:dyDescent="0.3">
      <c r="A1399" t="s">
        <v>8219</v>
      </c>
      <c r="B1399">
        <v>456</v>
      </c>
      <c r="D1399" t="s">
        <v>8221</v>
      </c>
      <c r="E1399">
        <v>14</v>
      </c>
    </row>
    <row r="1400" spans="1:5" x14ac:dyDescent="0.3">
      <c r="A1400" t="s">
        <v>8219</v>
      </c>
      <c r="B1400">
        <v>15</v>
      </c>
      <c r="D1400" t="s">
        <v>8221</v>
      </c>
      <c r="E1400">
        <v>3</v>
      </c>
    </row>
    <row r="1401" spans="1:5" x14ac:dyDescent="0.3">
      <c r="A1401" t="s">
        <v>8219</v>
      </c>
      <c r="B1401">
        <v>191</v>
      </c>
      <c r="D1401" t="s">
        <v>8221</v>
      </c>
      <c r="E1401">
        <v>10</v>
      </c>
    </row>
    <row r="1402" spans="1:5" x14ac:dyDescent="0.3">
      <c r="A1402" t="s">
        <v>8219</v>
      </c>
      <c r="B1402">
        <v>17</v>
      </c>
      <c r="D1402" t="s">
        <v>8221</v>
      </c>
      <c r="E1402">
        <v>17</v>
      </c>
    </row>
    <row r="1403" spans="1:5" x14ac:dyDescent="0.3">
      <c r="A1403" t="s">
        <v>8219</v>
      </c>
      <c r="B1403">
        <v>28</v>
      </c>
      <c r="D1403" t="s">
        <v>8221</v>
      </c>
      <c r="E1403">
        <v>2</v>
      </c>
    </row>
    <row r="1404" spans="1:5" x14ac:dyDescent="0.3">
      <c r="A1404" t="s">
        <v>8219</v>
      </c>
      <c r="B1404">
        <v>18</v>
      </c>
      <c r="D1404" t="s">
        <v>8221</v>
      </c>
      <c r="E1404">
        <v>0</v>
      </c>
    </row>
    <row r="1405" spans="1:5" x14ac:dyDescent="0.3">
      <c r="A1405" t="s">
        <v>8219</v>
      </c>
      <c r="B1405">
        <v>61</v>
      </c>
      <c r="D1405" t="s">
        <v>8221</v>
      </c>
      <c r="E1405">
        <v>4</v>
      </c>
    </row>
    <row r="1406" spans="1:5" x14ac:dyDescent="0.3">
      <c r="A1406" t="s">
        <v>8219</v>
      </c>
      <c r="B1406">
        <v>108</v>
      </c>
      <c r="D1406" t="s">
        <v>8221</v>
      </c>
      <c r="E1406">
        <v>12</v>
      </c>
    </row>
    <row r="1407" spans="1:5" x14ac:dyDescent="0.3">
      <c r="A1407" t="s">
        <v>8219</v>
      </c>
      <c r="B1407">
        <v>142</v>
      </c>
      <c r="D1407" t="s">
        <v>8221</v>
      </c>
      <c r="E1407">
        <v>3</v>
      </c>
    </row>
    <row r="1408" spans="1:5" x14ac:dyDescent="0.3">
      <c r="A1408" t="s">
        <v>8219</v>
      </c>
      <c r="B1408">
        <v>74</v>
      </c>
      <c r="D1408" t="s">
        <v>8221</v>
      </c>
      <c r="E1408">
        <v>12</v>
      </c>
    </row>
    <row r="1409" spans="1:5" x14ac:dyDescent="0.3">
      <c r="A1409" t="s">
        <v>8219</v>
      </c>
      <c r="B1409">
        <v>38</v>
      </c>
      <c r="D1409" t="s">
        <v>8221</v>
      </c>
      <c r="E1409">
        <v>0</v>
      </c>
    </row>
    <row r="1410" spans="1:5" x14ac:dyDescent="0.3">
      <c r="A1410" t="s">
        <v>8219</v>
      </c>
      <c r="B1410">
        <v>20</v>
      </c>
      <c r="D1410" t="s">
        <v>8221</v>
      </c>
      <c r="E1410">
        <v>7</v>
      </c>
    </row>
    <row r="1411" spans="1:5" x14ac:dyDescent="0.3">
      <c r="A1411" t="s">
        <v>8219</v>
      </c>
      <c r="B1411">
        <v>24</v>
      </c>
      <c r="D1411" t="s">
        <v>8221</v>
      </c>
      <c r="E1411">
        <v>2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4</v>
      </c>
    </row>
    <row r="1415" spans="1:5" x14ac:dyDescent="0.3">
      <c r="A1415" t="s">
        <v>8219</v>
      </c>
      <c r="B1415">
        <v>73</v>
      </c>
      <c r="D1415" t="s">
        <v>8221</v>
      </c>
      <c r="E1415">
        <v>17</v>
      </c>
    </row>
    <row r="1416" spans="1:5" x14ac:dyDescent="0.3">
      <c r="A1416" t="s">
        <v>8219</v>
      </c>
      <c r="B1416">
        <v>3</v>
      </c>
      <c r="D1416" t="s">
        <v>8221</v>
      </c>
      <c r="E1416">
        <v>7</v>
      </c>
    </row>
    <row r="1417" spans="1:5" x14ac:dyDescent="0.3">
      <c r="A1417" t="s">
        <v>8219</v>
      </c>
      <c r="B1417">
        <v>20</v>
      </c>
      <c r="D1417" t="s">
        <v>8221</v>
      </c>
      <c r="E1417">
        <v>2</v>
      </c>
    </row>
    <row r="1418" spans="1:5" x14ac:dyDescent="0.3">
      <c r="A1418" t="s">
        <v>8219</v>
      </c>
      <c r="B1418">
        <v>21</v>
      </c>
      <c r="D1418" t="s">
        <v>8221</v>
      </c>
      <c r="E1418">
        <v>5</v>
      </c>
    </row>
    <row r="1419" spans="1:5" x14ac:dyDescent="0.3">
      <c r="A1419" t="s">
        <v>8219</v>
      </c>
      <c r="B1419">
        <v>94</v>
      </c>
      <c r="D1419" t="s">
        <v>8221</v>
      </c>
      <c r="E1419">
        <v>1</v>
      </c>
    </row>
    <row r="1420" spans="1:5" x14ac:dyDescent="0.3">
      <c r="A1420" t="s">
        <v>8219</v>
      </c>
      <c r="B1420">
        <v>139</v>
      </c>
      <c r="D1420" t="s">
        <v>8221</v>
      </c>
      <c r="E1420">
        <v>1</v>
      </c>
    </row>
    <row r="1421" spans="1:5" x14ac:dyDescent="0.3">
      <c r="A1421" t="s">
        <v>8219</v>
      </c>
      <c r="B1421">
        <v>130</v>
      </c>
      <c r="D1421" t="s">
        <v>8221</v>
      </c>
      <c r="E1421">
        <v>14</v>
      </c>
    </row>
    <row r="1422" spans="1:5" x14ac:dyDescent="0.3">
      <c r="A1422" t="s">
        <v>8219</v>
      </c>
      <c r="B1422">
        <v>31</v>
      </c>
      <c r="D1422" t="s">
        <v>8221</v>
      </c>
      <c r="E1422">
        <v>26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3</v>
      </c>
    </row>
    <row r="1426" spans="1:5" x14ac:dyDescent="0.3">
      <c r="A1426" t="s">
        <v>8219</v>
      </c>
      <c r="B1426">
        <v>23</v>
      </c>
      <c r="D1426" t="s">
        <v>8221</v>
      </c>
      <c r="E1426">
        <v>7</v>
      </c>
    </row>
    <row r="1427" spans="1:5" x14ac:dyDescent="0.3">
      <c r="A1427" t="s">
        <v>8219</v>
      </c>
      <c r="B1427">
        <v>18</v>
      </c>
      <c r="D1427" t="s">
        <v>8221</v>
      </c>
      <c r="E1427">
        <v>9</v>
      </c>
    </row>
    <row r="1428" spans="1:5" x14ac:dyDescent="0.3">
      <c r="A1428" t="s">
        <v>8219</v>
      </c>
      <c r="B1428">
        <v>76</v>
      </c>
      <c r="D1428" t="s">
        <v>8221</v>
      </c>
      <c r="E1428">
        <v>20</v>
      </c>
    </row>
    <row r="1429" spans="1:5" x14ac:dyDescent="0.3">
      <c r="A1429" t="s">
        <v>8219</v>
      </c>
      <c r="B1429">
        <v>93</v>
      </c>
      <c r="D1429" t="s">
        <v>8221</v>
      </c>
      <c r="E1429">
        <v>6</v>
      </c>
    </row>
    <row r="1430" spans="1:5" x14ac:dyDescent="0.3">
      <c r="A1430" t="s">
        <v>8219</v>
      </c>
      <c r="B1430">
        <v>69</v>
      </c>
      <c r="D1430" t="s">
        <v>8221</v>
      </c>
      <c r="E1430">
        <v>13</v>
      </c>
    </row>
    <row r="1431" spans="1:5" x14ac:dyDescent="0.3">
      <c r="A1431" t="s">
        <v>8219</v>
      </c>
      <c r="B1431">
        <v>21</v>
      </c>
      <c r="D1431" t="s">
        <v>8221</v>
      </c>
      <c r="E1431">
        <v>1</v>
      </c>
    </row>
    <row r="1432" spans="1:5" x14ac:dyDescent="0.3">
      <c r="A1432" t="s">
        <v>8219</v>
      </c>
      <c r="B1432">
        <v>57</v>
      </c>
      <c r="D1432" t="s">
        <v>8221</v>
      </c>
      <c r="E1432">
        <v>202</v>
      </c>
    </row>
    <row r="1433" spans="1:5" x14ac:dyDescent="0.3">
      <c r="A1433" t="s">
        <v>8219</v>
      </c>
      <c r="B1433">
        <v>108</v>
      </c>
      <c r="D1433" t="s">
        <v>8221</v>
      </c>
      <c r="E1433">
        <v>0</v>
      </c>
    </row>
    <row r="1434" spans="1:5" x14ac:dyDescent="0.3">
      <c r="A1434" t="s">
        <v>8219</v>
      </c>
      <c r="B1434">
        <v>83</v>
      </c>
      <c r="D1434" t="s">
        <v>8221</v>
      </c>
      <c r="E1434">
        <v>1</v>
      </c>
    </row>
    <row r="1435" spans="1:5" x14ac:dyDescent="0.3">
      <c r="A1435" t="s">
        <v>8219</v>
      </c>
      <c r="B1435">
        <v>96</v>
      </c>
      <c r="D1435" t="s">
        <v>8221</v>
      </c>
      <c r="E1435">
        <v>0</v>
      </c>
    </row>
    <row r="1436" spans="1:5" x14ac:dyDescent="0.3">
      <c r="A1436" t="s">
        <v>8219</v>
      </c>
      <c r="B1436">
        <v>64</v>
      </c>
      <c r="D1436" t="s">
        <v>8221</v>
      </c>
      <c r="E1436">
        <v>2</v>
      </c>
    </row>
    <row r="1437" spans="1:5" x14ac:dyDescent="0.3">
      <c r="A1437" t="s">
        <v>8219</v>
      </c>
      <c r="B1437">
        <v>14</v>
      </c>
      <c r="D1437" t="s">
        <v>8221</v>
      </c>
      <c r="E1437">
        <v>13</v>
      </c>
    </row>
    <row r="1438" spans="1:5" x14ac:dyDescent="0.3">
      <c r="A1438" t="s">
        <v>8219</v>
      </c>
      <c r="B1438">
        <v>169</v>
      </c>
      <c r="D1438" t="s">
        <v>8221</v>
      </c>
      <c r="E1438">
        <v>9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0</v>
      </c>
    </row>
    <row r="1441" spans="1:5" x14ac:dyDescent="0.3">
      <c r="A1441" t="s">
        <v>8219</v>
      </c>
      <c r="B1441">
        <v>104</v>
      </c>
      <c r="D1441" t="s">
        <v>8220</v>
      </c>
      <c r="E1441">
        <v>58</v>
      </c>
    </row>
    <row r="1442" spans="1:5" x14ac:dyDescent="0.3">
      <c r="A1442" t="s">
        <v>8219</v>
      </c>
      <c r="B1442">
        <v>20</v>
      </c>
      <c r="D1442" t="s">
        <v>8220</v>
      </c>
      <c r="E1442">
        <v>8</v>
      </c>
    </row>
    <row r="1443" spans="1:5" x14ac:dyDescent="0.3">
      <c r="A1443" t="s">
        <v>8219</v>
      </c>
      <c r="B1443">
        <v>35</v>
      </c>
      <c r="D1443" t="s">
        <v>8220</v>
      </c>
      <c r="E1443">
        <v>3</v>
      </c>
    </row>
    <row r="1444" spans="1:5" x14ac:dyDescent="0.3">
      <c r="A1444" t="s">
        <v>8219</v>
      </c>
      <c r="B1444">
        <v>94</v>
      </c>
      <c r="D1444" t="s">
        <v>8220</v>
      </c>
      <c r="E1444">
        <v>0</v>
      </c>
    </row>
    <row r="1445" spans="1:5" x14ac:dyDescent="0.3">
      <c r="A1445" t="s">
        <v>8219</v>
      </c>
      <c r="B1445">
        <v>14</v>
      </c>
      <c r="D1445" t="s">
        <v>8220</v>
      </c>
      <c r="E1445">
        <v>11</v>
      </c>
    </row>
    <row r="1446" spans="1:5" x14ac:dyDescent="0.3">
      <c r="A1446" t="s">
        <v>8219</v>
      </c>
      <c r="B1446">
        <v>15</v>
      </c>
      <c r="D1446" t="s">
        <v>8220</v>
      </c>
      <c r="E1446">
        <v>20</v>
      </c>
    </row>
    <row r="1447" spans="1:5" x14ac:dyDescent="0.3">
      <c r="A1447" t="s">
        <v>8219</v>
      </c>
      <c r="B1447">
        <v>51</v>
      </c>
      <c r="D1447" t="s">
        <v>8220</v>
      </c>
      <c r="E1447">
        <v>3</v>
      </c>
    </row>
    <row r="1448" spans="1:5" x14ac:dyDescent="0.3">
      <c r="A1448" t="s">
        <v>8219</v>
      </c>
      <c r="B1448">
        <v>19</v>
      </c>
      <c r="D1448" t="s">
        <v>8220</v>
      </c>
      <c r="E1448">
        <v>0</v>
      </c>
    </row>
    <row r="1449" spans="1:5" x14ac:dyDescent="0.3">
      <c r="A1449" t="s">
        <v>8219</v>
      </c>
      <c r="B1449">
        <v>23</v>
      </c>
      <c r="D1449" t="s">
        <v>8220</v>
      </c>
      <c r="E1449">
        <v>0</v>
      </c>
    </row>
    <row r="1450" spans="1:5" x14ac:dyDescent="0.3">
      <c r="A1450" t="s">
        <v>8219</v>
      </c>
      <c r="B1450">
        <v>97</v>
      </c>
      <c r="D1450" t="s">
        <v>8220</v>
      </c>
      <c r="E1450">
        <v>0</v>
      </c>
    </row>
    <row r="1451" spans="1:5" x14ac:dyDescent="0.3">
      <c r="A1451" t="s">
        <v>8219</v>
      </c>
      <c r="B1451">
        <v>76</v>
      </c>
      <c r="D1451" t="s">
        <v>8221</v>
      </c>
      <c r="E1451">
        <v>35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3</v>
      </c>
    </row>
    <row r="1454" spans="1:5" x14ac:dyDescent="0.3">
      <c r="A1454" t="s">
        <v>8219</v>
      </c>
      <c r="B1454">
        <v>95</v>
      </c>
      <c r="D1454" t="s">
        <v>8221</v>
      </c>
      <c r="E1454">
        <v>0</v>
      </c>
    </row>
    <row r="1455" spans="1:5" x14ac:dyDescent="0.3">
      <c r="A1455" t="s">
        <v>8219</v>
      </c>
      <c r="B1455">
        <v>35</v>
      </c>
      <c r="D1455" t="s">
        <v>8221</v>
      </c>
      <c r="E1455">
        <v>1</v>
      </c>
    </row>
    <row r="1456" spans="1:5" x14ac:dyDescent="0.3">
      <c r="A1456" t="s">
        <v>8219</v>
      </c>
      <c r="B1456">
        <v>21</v>
      </c>
      <c r="D1456" t="s">
        <v>8221</v>
      </c>
      <c r="E1456">
        <v>0</v>
      </c>
    </row>
    <row r="1457" spans="1:5" x14ac:dyDescent="0.3">
      <c r="A1457" t="s">
        <v>8219</v>
      </c>
      <c r="B1457">
        <v>93</v>
      </c>
      <c r="D1457" t="s">
        <v>8221</v>
      </c>
      <c r="E1457">
        <v>0</v>
      </c>
    </row>
    <row r="1458" spans="1:5" x14ac:dyDescent="0.3">
      <c r="A1458" t="s">
        <v>8219</v>
      </c>
      <c r="B1458">
        <v>11</v>
      </c>
      <c r="D1458" t="s">
        <v>8221</v>
      </c>
      <c r="E1458">
        <v>3</v>
      </c>
    </row>
    <row r="1459" spans="1:5" x14ac:dyDescent="0.3">
      <c r="A1459" t="s">
        <v>8219</v>
      </c>
      <c r="B1459">
        <v>21</v>
      </c>
      <c r="D1459" t="s">
        <v>8221</v>
      </c>
      <c r="E1459">
        <v>11</v>
      </c>
    </row>
    <row r="1460" spans="1:5" x14ac:dyDescent="0.3">
      <c r="A1460" t="s">
        <v>8219</v>
      </c>
      <c r="B1460">
        <v>54</v>
      </c>
      <c r="D1460" t="s">
        <v>8221</v>
      </c>
      <c r="E1460">
        <v>6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67</v>
      </c>
    </row>
    <row r="1463" spans="1:5" x14ac:dyDescent="0.3">
      <c r="A1463" t="s">
        <v>8219</v>
      </c>
      <c r="B1463">
        <v>3</v>
      </c>
      <c r="D1463" t="s">
        <v>8221</v>
      </c>
      <c r="E1463">
        <v>23</v>
      </c>
    </row>
    <row r="1464" spans="1:5" x14ac:dyDescent="0.3">
      <c r="A1464" t="s">
        <v>8219</v>
      </c>
      <c r="B1464">
        <v>6</v>
      </c>
      <c r="D1464" t="s">
        <v>8221</v>
      </c>
      <c r="E1464">
        <v>72</v>
      </c>
    </row>
    <row r="1465" spans="1:5" x14ac:dyDescent="0.3">
      <c r="A1465" t="s">
        <v>8219</v>
      </c>
      <c r="B1465">
        <v>10</v>
      </c>
      <c r="D1465" t="s">
        <v>8221</v>
      </c>
      <c r="E1465">
        <v>2</v>
      </c>
    </row>
    <row r="1466" spans="1:5" x14ac:dyDescent="0.3">
      <c r="A1466" t="s">
        <v>8219</v>
      </c>
      <c r="B1466">
        <v>147</v>
      </c>
      <c r="D1466" t="s">
        <v>8221</v>
      </c>
      <c r="E1466">
        <v>15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2</v>
      </c>
    </row>
    <row r="1469" spans="1:5" x14ac:dyDescent="0.3">
      <c r="A1469" t="s">
        <v>8219</v>
      </c>
      <c r="B1469">
        <v>21</v>
      </c>
      <c r="D1469" t="s">
        <v>8221</v>
      </c>
      <c r="E1469">
        <v>7</v>
      </c>
    </row>
    <row r="1470" spans="1:5" x14ac:dyDescent="0.3">
      <c r="A1470" t="s">
        <v>8219</v>
      </c>
      <c r="B1470">
        <v>24</v>
      </c>
      <c r="D1470" t="s">
        <v>8221</v>
      </c>
      <c r="E1470">
        <v>16</v>
      </c>
    </row>
    <row r="1471" spans="1:5" x14ac:dyDescent="0.3">
      <c r="A1471" t="s">
        <v>8219</v>
      </c>
      <c r="B1471">
        <v>32</v>
      </c>
      <c r="D1471" t="s">
        <v>8221</v>
      </c>
      <c r="E1471">
        <v>117</v>
      </c>
    </row>
    <row r="1472" spans="1:5" x14ac:dyDescent="0.3">
      <c r="A1472" t="s">
        <v>8219</v>
      </c>
      <c r="B1472">
        <v>62</v>
      </c>
      <c r="D1472" t="s">
        <v>8221</v>
      </c>
      <c r="E1472">
        <v>2</v>
      </c>
    </row>
    <row r="1473" spans="1:5" x14ac:dyDescent="0.3">
      <c r="A1473" t="s">
        <v>8219</v>
      </c>
      <c r="B1473">
        <v>9</v>
      </c>
      <c r="D1473" t="s">
        <v>8221</v>
      </c>
      <c r="E1473">
        <v>7</v>
      </c>
    </row>
    <row r="1474" spans="1:5" x14ac:dyDescent="0.3">
      <c r="A1474" t="s">
        <v>8219</v>
      </c>
      <c r="B1474">
        <v>38</v>
      </c>
      <c r="D1474" t="s">
        <v>8221</v>
      </c>
      <c r="E1474">
        <v>3</v>
      </c>
    </row>
    <row r="1475" spans="1:5" x14ac:dyDescent="0.3">
      <c r="A1475" t="s">
        <v>8219</v>
      </c>
      <c r="B1475">
        <v>54</v>
      </c>
      <c r="D1475" t="s">
        <v>8221</v>
      </c>
      <c r="E1475">
        <v>20</v>
      </c>
    </row>
    <row r="1476" spans="1:5" x14ac:dyDescent="0.3">
      <c r="A1476" t="s">
        <v>8219</v>
      </c>
      <c r="B1476">
        <v>37</v>
      </c>
      <c r="D1476" t="s">
        <v>8221</v>
      </c>
      <c r="E1476">
        <v>50</v>
      </c>
    </row>
    <row r="1477" spans="1:5" x14ac:dyDescent="0.3">
      <c r="A1477" t="s">
        <v>8219</v>
      </c>
      <c r="B1477">
        <v>39</v>
      </c>
      <c r="D1477" t="s">
        <v>8221</v>
      </c>
      <c r="E1477">
        <v>2</v>
      </c>
    </row>
    <row r="1478" spans="1:5" x14ac:dyDescent="0.3">
      <c r="A1478" t="s">
        <v>8219</v>
      </c>
      <c r="B1478">
        <v>34</v>
      </c>
      <c r="D1478" t="s">
        <v>8221</v>
      </c>
      <c r="E1478">
        <v>3</v>
      </c>
    </row>
    <row r="1479" spans="1:5" x14ac:dyDescent="0.3">
      <c r="A1479" t="s">
        <v>8219</v>
      </c>
      <c r="B1479">
        <v>55</v>
      </c>
      <c r="D1479" t="s">
        <v>8221</v>
      </c>
      <c r="E1479">
        <v>27</v>
      </c>
    </row>
    <row r="1480" spans="1:5" x14ac:dyDescent="0.3">
      <c r="A1480" t="s">
        <v>8219</v>
      </c>
      <c r="B1480">
        <v>32</v>
      </c>
      <c r="D1480" t="s">
        <v>8221</v>
      </c>
      <c r="E1480">
        <v>7</v>
      </c>
    </row>
    <row r="1481" spans="1:5" x14ac:dyDescent="0.3">
      <c r="A1481" t="s">
        <v>8219</v>
      </c>
      <c r="B1481">
        <v>25</v>
      </c>
      <c r="D1481" t="s">
        <v>8221</v>
      </c>
      <c r="E1481">
        <v>5</v>
      </c>
    </row>
    <row r="1482" spans="1:5" x14ac:dyDescent="0.3">
      <c r="A1482" t="s">
        <v>8219</v>
      </c>
      <c r="B1482">
        <v>33</v>
      </c>
      <c r="D1482" t="s">
        <v>8221</v>
      </c>
      <c r="E1482">
        <v>0</v>
      </c>
    </row>
    <row r="1483" spans="1:5" x14ac:dyDescent="0.3">
      <c r="A1483" t="s">
        <v>8219</v>
      </c>
      <c r="B1483">
        <v>108</v>
      </c>
      <c r="D1483" t="s">
        <v>8221</v>
      </c>
      <c r="E1483">
        <v>3</v>
      </c>
    </row>
    <row r="1484" spans="1:5" x14ac:dyDescent="0.3">
      <c r="A1484" t="s">
        <v>8219</v>
      </c>
      <c r="B1484">
        <v>20</v>
      </c>
      <c r="D1484" t="s">
        <v>8221</v>
      </c>
      <c r="E1484">
        <v>6</v>
      </c>
    </row>
    <row r="1485" spans="1:5" x14ac:dyDescent="0.3">
      <c r="A1485" t="s">
        <v>8219</v>
      </c>
      <c r="B1485">
        <v>98</v>
      </c>
      <c r="D1485" t="s">
        <v>8221</v>
      </c>
      <c r="E1485">
        <v>9</v>
      </c>
    </row>
    <row r="1486" spans="1:5" x14ac:dyDescent="0.3">
      <c r="A1486" t="s">
        <v>8219</v>
      </c>
      <c r="B1486">
        <v>196</v>
      </c>
      <c r="D1486" t="s">
        <v>8221</v>
      </c>
      <c r="E1486">
        <v>3</v>
      </c>
    </row>
    <row r="1487" spans="1:5" x14ac:dyDescent="0.3">
      <c r="A1487" t="s">
        <v>8219</v>
      </c>
      <c r="B1487">
        <v>39</v>
      </c>
      <c r="D1487" t="s">
        <v>8221</v>
      </c>
      <c r="E1487">
        <v>2</v>
      </c>
    </row>
    <row r="1488" spans="1:5" x14ac:dyDescent="0.3">
      <c r="A1488" t="s">
        <v>8219</v>
      </c>
      <c r="B1488">
        <v>128</v>
      </c>
      <c r="D1488" t="s">
        <v>8221</v>
      </c>
      <c r="E1488">
        <v>3</v>
      </c>
    </row>
    <row r="1489" spans="1:5" x14ac:dyDescent="0.3">
      <c r="A1489" t="s">
        <v>8219</v>
      </c>
      <c r="B1489">
        <v>71</v>
      </c>
      <c r="D1489" t="s">
        <v>8221</v>
      </c>
      <c r="E1489">
        <v>45</v>
      </c>
    </row>
    <row r="1490" spans="1:5" x14ac:dyDescent="0.3">
      <c r="A1490" t="s">
        <v>8219</v>
      </c>
      <c r="B1490">
        <v>47</v>
      </c>
      <c r="D1490" t="s">
        <v>8221</v>
      </c>
      <c r="E1490">
        <v>9</v>
      </c>
    </row>
    <row r="1491" spans="1:5" x14ac:dyDescent="0.3">
      <c r="A1491" t="s">
        <v>8219</v>
      </c>
      <c r="B1491">
        <v>17</v>
      </c>
      <c r="D1491" t="s">
        <v>8221</v>
      </c>
      <c r="E1491">
        <v>9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17</v>
      </c>
    </row>
    <row r="1494" spans="1:5" x14ac:dyDescent="0.3">
      <c r="A1494" t="s">
        <v>8219</v>
      </c>
      <c r="B1494">
        <v>17</v>
      </c>
      <c r="D1494" t="s">
        <v>8221</v>
      </c>
      <c r="E1494">
        <v>1</v>
      </c>
    </row>
    <row r="1495" spans="1:5" x14ac:dyDescent="0.3">
      <c r="A1495" t="s">
        <v>8219</v>
      </c>
      <c r="B1495">
        <v>33</v>
      </c>
      <c r="D1495" t="s">
        <v>8221</v>
      </c>
      <c r="E1495">
        <v>1</v>
      </c>
    </row>
    <row r="1496" spans="1:5" x14ac:dyDescent="0.3">
      <c r="A1496" t="s">
        <v>8219</v>
      </c>
      <c r="B1496">
        <v>87</v>
      </c>
      <c r="D1496" t="s">
        <v>8221</v>
      </c>
      <c r="E1496">
        <v>14</v>
      </c>
    </row>
    <row r="1497" spans="1:5" x14ac:dyDescent="0.3">
      <c r="A1497" t="s">
        <v>8219</v>
      </c>
      <c r="B1497">
        <v>113</v>
      </c>
      <c r="D1497" t="s">
        <v>8221</v>
      </c>
      <c r="E1497">
        <v>42</v>
      </c>
    </row>
    <row r="1498" spans="1:5" x14ac:dyDescent="0.3">
      <c r="A1498" t="s">
        <v>8219</v>
      </c>
      <c r="B1498">
        <v>14</v>
      </c>
      <c r="D1498" t="s">
        <v>8221</v>
      </c>
      <c r="E1498">
        <v>27</v>
      </c>
    </row>
    <row r="1499" spans="1:5" x14ac:dyDescent="0.3">
      <c r="A1499" t="s">
        <v>8219</v>
      </c>
      <c r="B1499">
        <v>30</v>
      </c>
      <c r="D1499" t="s">
        <v>8221</v>
      </c>
      <c r="E1499">
        <v>5</v>
      </c>
    </row>
    <row r="1500" spans="1:5" x14ac:dyDescent="0.3">
      <c r="A1500" t="s">
        <v>8219</v>
      </c>
      <c r="B1500">
        <v>16</v>
      </c>
      <c r="D1500" t="s">
        <v>8221</v>
      </c>
      <c r="E1500">
        <v>13</v>
      </c>
    </row>
    <row r="1501" spans="1:5" x14ac:dyDescent="0.3">
      <c r="A1501" t="s">
        <v>8219</v>
      </c>
      <c r="B1501">
        <v>46</v>
      </c>
      <c r="D1501" t="s">
        <v>8221</v>
      </c>
      <c r="E1501">
        <v>12</v>
      </c>
    </row>
    <row r="1502" spans="1:5" x14ac:dyDescent="0.3">
      <c r="A1502" t="s">
        <v>8219</v>
      </c>
      <c r="B1502">
        <v>24</v>
      </c>
      <c r="D1502" t="s">
        <v>8221</v>
      </c>
      <c r="E1502">
        <v>90</v>
      </c>
    </row>
    <row r="1503" spans="1:5" x14ac:dyDescent="0.3">
      <c r="A1503" t="s">
        <v>8219</v>
      </c>
      <c r="B1503">
        <v>97</v>
      </c>
      <c r="D1503" t="s">
        <v>8221</v>
      </c>
      <c r="E1503">
        <v>2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31</v>
      </c>
    </row>
    <row r="1506" spans="1:5" x14ac:dyDescent="0.3">
      <c r="A1506" t="s">
        <v>8219</v>
      </c>
      <c r="B1506">
        <v>218</v>
      </c>
      <c r="D1506" t="s">
        <v>8221</v>
      </c>
      <c r="E1506">
        <v>4</v>
      </c>
    </row>
    <row r="1507" spans="1:5" x14ac:dyDescent="0.3">
      <c r="A1507" t="s">
        <v>8219</v>
      </c>
      <c r="B1507">
        <v>111</v>
      </c>
      <c r="D1507" t="s">
        <v>8221</v>
      </c>
      <c r="E1507">
        <v>29</v>
      </c>
    </row>
    <row r="1508" spans="1:5" x14ac:dyDescent="0.3">
      <c r="A1508" t="s">
        <v>8219</v>
      </c>
      <c r="B1508">
        <v>56</v>
      </c>
      <c r="D1508" t="s">
        <v>8221</v>
      </c>
      <c r="E1508">
        <v>2</v>
      </c>
    </row>
    <row r="1509" spans="1:5" x14ac:dyDescent="0.3">
      <c r="A1509" t="s">
        <v>8219</v>
      </c>
      <c r="B1509">
        <v>265</v>
      </c>
      <c r="D1509" t="s">
        <v>8221</v>
      </c>
      <c r="E1509">
        <v>114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76</v>
      </c>
    </row>
    <row r="1512" spans="1:5" x14ac:dyDescent="0.3">
      <c r="A1512" t="s">
        <v>8219</v>
      </c>
      <c r="B1512">
        <v>27</v>
      </c>
      <c r="D1512" t="s">
        <v>8221</v>
      </c>
      <c r="E1512">
        <v>9</v>
      </c>
    </row>
    <row r="1513" spans="1:5" x14ac:dyDescent="0.3">
      <c r="A1513" t="s">
        <v>8219</v>
      </c>
      <c r="B1513">
        <v>93</v>
      </c>
      <c r="D1513" t="s">
        <v>8221</v>
      </c>
      <c r="E1513">
        <v>37</v>
      </c>
    </row>
    <row r="1514" spans="1:5" x14ac:dyDescent="0.3">
      <c r="A1514" t="s">
        <v>8219</v>
      </c>
      <c r="B1514">
        <v>64</v>
      </c>
      <c r="D1514" t="s">
        <v>8221</v>
      </c>
      <c r="E1514">
        <v>0</v>
      </c>
    </row>
    <row r="1515" spans="1:5" x14ac:dyDescent="0.3">
      <c r="A1515" t="s">
        <v>8219</v>
      </c>
      <c r="B1515">
        <v>22</v>
      </c>
      <c r="D1515" t="s">
        <v>8221</v>
      </c>
      <c r="E1515">
        <v>1</v>
      </c>
    </row>
    <row r="1516" spans="1:5" x14ac:dyDescent="0.3">
      <c r="A1516" t="s">
        <v>8219</v>
      </c>
      <c r="B1516">
        <v>59</v>
      </c>
      <c r="D1516" t="s">
        <v>8221</v>
      </c>
      <c r="E1516">
        <v>10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2</v>
      </c>
    </row>
    <row r="1519" spans="1:5" x14ac:dyDescent="0.3">
      <c r="A1519" t="s">
        <v>8219</v>
      </c>
      <c r="B1519">
        <v>115</v>
      </c>
      <c r="D1519" t="s">
        <v>8221</v>
      </c>
      <c r="E1519">
        <v>1</v>
      </c>
    </row>
    <row r="1520" spans="1:5" x14ac:dyDescent="0.3">
      <c r="A1520" t="s">
        <v>8219</v>
      </c>
      <c r="B1520">
        <v>433</v>
      </c>
      <c r="D1520" t="s">
        <v>8221</v>
      </c>
      <c r="E1520">
        <v>10</v>
      </c>
    </row>
    <row r="1521" spans="1:5" x14ac:dyDescent="0.3">
      <c r="A1521" t="s">
        <v>8219</v>
      </c>
      <c r="B1521">
        <v>20</v>
      </c>
      <c r="D1521" t="s">
        <v>8220</v>
      </c>
      <c r="E1521">
        <v>1</v>
      </c>
    </row>
    <row r="1522" spans="1:5" x14ac:dyDescent="0.3">
      <c r="A1522" t="s">
        <v>8219</v>
      </c>
      <c r="B1522">
        <v>8</v>
      </c>
      <c r="D1522" t="s">
        <v>8220</v>
      </c>
      <c r="E1522">
        <v>2</v>
      </c>
    </row>
    <row r="1523" spans="1:5" x14ac:dyDescent="0.3">
      <c r="A1523" t="s">
        <v>8219</v>
      </c>
      <c r="B1523">
        <v>175</v>
      </c>
      <c r="D1523" t="s">
        <v>8220</v>
      </c>
      <c r="E1523">
        <v>348</v>
      </c>
    </row>
    <row r="1524" spans="1:5" x14ac:dyDescent="0.3">
      <c r="A1524" t="s">
        <v>8219</v>
      </c>
      <c r="B1524">
        <v>104</v>
      </c>
      <c r="D1524" t="s">
        <v>8220</v>
      </c>
      <c r="E1524">
        <v>4</v>
      </c>
    </row>
    <row r="1525" spans="1:5" x14ac:dyDescent="0.3">
      <c r="A1525" t="s">
        <v>8219</v>
      </c>
      <c r="B1525">
        <v>17</v>
      </c>
      <c r="D1525" t="s">
        <v>8220</v>
      </c>
      <c r="E1525">
        <v>0</v>
      </c>
    </row>
    <row r="1526" spans="1:5" x14ac:dyDescent="0.3">
      <c r="A1526" t="s">
        <v>8219</v>
      </c>
      <c r="B1526">
        <v>277</v>
      </c>
      <c r="D1526" t="s">
        <v>8220</v>
      </c>
      <c r="E1526">
        <v>17</v>
      </c>
    </row>
    <row r="1527" spans="1:5" x14ac:dyDescent="0.3">
      <c r="A1527" t="s">
        <v>8219</v>
      </c>
      <c r="B1527">
        <v>118</v>
      </c>
      <c r="D1527" t="s">
        <v>8220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9</v>
      </c>
    </row>
    <row r="1529" spans="1:5" x14ac:dyDescent="0.3">
      <c r="A1529" t="s">
        <v>8219</v>
      </c>
      <c r="B1529">
        <v>20</v>
      </c>
      <c r="D1529" t="s">
        <v>8221</v>
      </c>
      <c r="E1529">
        <v>19</v>
      </c>
    </row>
    <row r="1530" spans="1:5" x14ac:dyDescent="0.3">
      <c r="A1530" t="s">
        <v>8219</v>
      </c>
      <c r="B1530">
        <v>26</v>
      </c>
      <c r="D1530" t="s">
        <v>8221</v>
      </c>
      <c r="E1530">
        <v>0</v>
      </c>
    </row>
    <row r="1531" spans="1:5" x14ac:dyDescent="0.3">
      <c r="A1531" t="s">
        <v>8219</v>
      </c>
      <c r="B1531">
        <v>128</v>
      </c>
      <c r="D1531" t="s">
        <v>8221</v>
      </c>
      <c r="E1531">
        <v>4</v>
      </c>
    </row>
    <row r="1532" spans="1:5" x14ac:dyDescent="0.3">
      <c r="A1532" t="s">
        <v>8219</v>
      </c>
      <c r="B1532">
        <v>15</v>
      </c>
      <c r="D1532" t="s">
        <v>8221</v>
      </c>
      <c r="E1532">
        <v>8</v>
      </c>
    </row>
    <row r="1533" spans="1:5" x14ac:dyDescent="0.3">
      <c r="A1533" t="s">
        <v>8219</v>
      </c>
      <c r="B1533">
        <v>25</v>
      </c>
      <c r="D1533" t="s">
        <v>8221</v>
      </c>
      <c r="E1533">
        <v>24</v>
      </c>
    </row>
    <row r="1534" spans="1:5" x14ac:dyDescent="0.3">
      <c r="A1534" t="s">
        <v>8219</v>
      </c>
      <c r="B1534">
        <v>55</v>
      </c>
      <c r="D1534" t="s">
        <v>8221</v>
      </c>
      <c r="E1534">
        <v>0</v>
      </c>
    </row>
    <row r="1535" spans="1:5" x14ac:dyDescent="0.3">
      <c r="A1535" t="s">
        <v>8219</v>
      </c>
      <c r="B1535">
        <v>107</v>
      </c>
      <c r="D1535" t="s">
        <v>8221</v>
      </c>
      <c r="E1535">
        <v>39</v>
      </c>
    </row>
    <row r="1536" spans="1:5" x14ac:dyDescent="0.3">
      <c r="A1536" t="s">
        <v>8219</v>
      </c>
      <c r="B1536">
        <v>557</v>
      </c>
      <c r="D1536" t="s">
        <v>8221</v>
      </c>
      <c r="E1536">
        <v>6</v>
      </c>
    </row>
    <row r="1537" spans="1:5" x14ac:dyDescent="0.3">
      <c r="A1537" t="s">
        <v>8219</v>
      </c>
      <c r="B1537">
        <v>40</v>
      </c>
      <c r="D1537" t="s">
        <v>8221</v>
      </c>
      <c r="E1537">
        <v>4</v>
      </c>
    </row>
    <row r="1538" spans="1:5" x14ac:dyDescent="0.3">
      <c r="A1538" t="s">
        <v>8219</v>
      </c>
      <c r="B1538">
        <v>36</v>
      </c>
      <c r="D1538" t="s">
        <v>8221</v>
      </c>
      <c r="E1538">
        <v>3</v>
      </c>
    </row>
    <row r="1539" spans="1:5" x14ac:dyDescent="0.3">
      <c r="A1539" t="s">
        <v>8219</v>
      </c>
      <c r="B1539">
        <v>159</v>
      </c>
      <c r="D1539" t="s">
        <v>8221</v>
      </c>
      <c r="E1539">
        <v>53</v>
      </c>
    </row>
    <row r="1540" spans="1:5" x14ac:dyDescent="0.3">
      <c r="A1540" t="s">
        <v>8219</v>
      </c>
      <c r="B1540">
        <v>41</v>
      </c>
      <c r="D1540" t="s">
        <v>8221</v>
      </c>
      <c r="E1540">
        <v>1</v>
      </c>
    </row>
    <row r="1541" spans="1:5" x14ac:dyDescent="0.3">
      <c r="A1541" t="s">
        <v>8219</v>
      </c>
      <c r="B1541">
        <v>226</v>
      </c>
      <c r="D1541" t="s">
        <v>8221</v>
      </c>
      <c r="E1541">
        <v>2</v>
      </c>
    </row>
    <row r="1542" spans="1:5" x14ac:dyDescent="0.3">
      <c r="A1542" t="s">
        <v>8219</v>
      </c>
      <c r="B1542">
        <v>30</v>
      </c>
      <c r="D1542" t="s">
        <v>8221</v>
      </c>
      <c r="E1542">
        <v>25</v>
      </c>
    </row>
    <row r="1543" spans="1:5" x14ac:dyDescent="0.3">
      <c r="A1543" t="s">
        <v>8219</v>
      </c>
      <c r="B1543">
        <v>103</v>
      </c>
      <c r="D1543" t="s">
        <v>8221</v>
      </c>
      <c r="E1543">
        <v>6</v>
      </c>
    </row>
    <row r="1544" spans="1:5" x14ac:dyDescent="0.3">
      <c r="A1544" t="s">
        <v>8219</v>
      </c>
      <c r="B1544">
        <v>62</v>
      </c>
      <c r="D1544" t="s">
        <v>8221</v>
      </c>
      <c r="E1544">
        <v>0</v>
      </c>
    </row>
    <row r="1545" spans="1:5" x14ac:dyDescent="0.3">
      <c r="A1545" t="s">
        <v>8219</v>
      </c>
      <c r="B1545">
        <v>6</v>
      </c>
      <c r="D1545" t="s">
        <v>8221</v>
      </c>
      <c r="E1545">
        <v>12</v>
      </c>
    </row>
    <row r="1546" spans="1:5" x14ac:dyDescent="0.3">
      <c r="A1546" t="s">
        <v>8219</v>
      </c>
      <c r="B1546">
        <v>182</v>
      </c>
      <c r="D1546" t="s">
        <v>8221</v>
      </c>
      <c r="E1546">
        <v>0</v>
      </c>
    </row>
    <row r="1547" spans="1:5" x14ac:dyDescent="0.3">
      <c r="A1547" t="s">
        <v>8219</v>
      </c>
      <c r="B1547">
        <v>145</v>
      </c>
      <c r="D1547" t="s">
        <v>8221</v>
      </c>
      <c r="E1547">
        <v>36</v>
      </c>
    </row>
    <row r="1548" spans="1:5" x14ac:dyDescent="0.3">
      <c r="A1548" t="s">
        <v>8219</v>
      </c>
      <c r="B1548">
        <v>25</v>
      </c>
      <c r="D1548" t="s">
        <v>8221</v>
      </c>
      <c r="E1548">
        <v>0</v>
      </c>
    </row>
    <row r="1549" spans="1:5" x14ac:dyDescent="0.3">
      <c r="A1549" t="s">
        <v>8219</v>
      </c>
      <c r="B1549">
        <v>320</v>
      </c>
      <c r="D1549" t="s">
        <v>8221</v>
      </c>
      <c r="E1549">
        <v>2</v>
      </c>
    </row>
    <row r="1550" spans="1:5" x14ac:dyDescent="0.3">
      <c r="A1550" t="s">
        <v>8219</v>
      </c>
      <c r="B1550">
        <v>99</v>
      </c>
      <c r="D1550" t="s">
        <v>8221</v>
      </c>
      <c r="E1550">
        <v>1</v>
      </c>
    </row>
    <row r="1551" spans="1:5" x14ac:dyDescent="0.3">
      <c r="A1551" t="s">
        <v>8219</v>
      </c>
      <c r="B1551">
        <v>348</v>
      </c>
      <c r="D1551" t="s">
        <v>8221</v>
      </c>
      <c r="E1551">
        <v>59</v>
      </c>
    </row>
    <row r="1552" spans="1:5" x14ac:dyDescent="0.3">
      <c r="A1552" t="s">
        <v>8219</v>
      </c>
      <c r="B1552">
        <v>41</v>
      </c>
      <c r="D1552" t="s">
        <v>8221</v>
      </c>
      <c r="E1552">
        <v>1</v>
      </c>
    </row>
    <row r="1553" spans="1:5" x14ac:dyDescent="0.3">
      <c r="A1553" t="s">
        <v>8219</v>
      </c>
      <c r="B1553">
        <v>29</v>
      </c>
      <c r="D1553" t="s">
        <v>8221</v>
      </c>
      <c r="E1553">
        <v>31</v>
      </c>
    </row>
    <row r="1554" spans="1:5" x14ac:dyDescent="0.3">
      <c r="A1554" t="s">
        <v>8219</v>
      </c>
      <c r="B1554">
        <v>25</v>
      </c>
      <c r="D1554" t="s">
        <v>8221</v>
      </c>
      <c r="E1554">
        <v>18</v>
      </c>
    </row>
    <row r="1555" spans="1:5" x14ac:dyDescent="0.3">
      <c r="A1555" t="s">
        <v>8219</v>
      </c>
      <c r="B1555">
        <v>23</v>
      </c>
      <c r="D1555" t="s">
        <v>8221</v>
      </c>
      <c r="E1555">
        <v>10</v>
      </c>
    </row>
    <row r="1556" spans="1:5" x14ac:dyDescent="0.3">
      <c r="A1556" t="s">
        <v>8219</v>
      </c>
      <c r="B1556">
        <v>1260</v>
      </c>
      <c r="D1556" t="s">
        <v>8221</v>
      </c>
      <c r="E1556">
        <v>0</v>
      </c>
    </row>
    <row r="1557" spans="1:5" x14ac:dyDescent="0.3">
      <c r="A1557" t="s">
        <v>8219</v>
      </c>
      <c r="B1557">
        <v>307</v>
      </c>
      <c r="D1557" t="s">
        <v>8221</v>
      </c>
      <c r="E1557">
        <v>14</v>
      </c>
    </row>
    <row r="1558" spans="1:5" x14ac:dyDescent="0.3">
      <c r="A1558" t="s">
        <v>8219</v>
      </c>
      <c r="B1558">
        <v>329</v>
      </c>
      <c r="D1558" t="s">
        <v>8221</v>
      </c>
      <c r="E1558">
        <v>2</v>
      </c>
    </row>
    <row r="1559" spans="1:5" x14ac:dyDescent="0.3">
      <c r="A1559" t="s">
        <v>8219</v>
      </c>
      <c r="B1559">
        <v>32</v>
      </c>
      <c r="D1559" t="s">
        <v>8221</v>
      </c>
      <c r="E1559">
        <v>1</v>
      </c>
    </row>
    <row r="1560" spans="1:5" x14ac:dyDescent="0.3">
      <c r="A1560" t="s">
        <v>8219</v>
      </c>
      <c r="B1560">
        <v>27</v>
      </c>
      <c r="D1560" t="s">
        <v>8221</v>
      </c>
      <c r="E1560">
        <v>3</v>
      </c>
    </row>
    <row r="1561" spans="1:5" x14ac:dyDescent="0.3">
      <c r="A1561" t="s">
        <v>8219</v>
      </c>
      <c r="B1561">
        <v>236</v>
      </c>
      <c r="D1561" t="s">
        <v>8221</v>
      </c>
      <c r="E1561">
        <v>0</v>
      </c>
    </row>
    <row r="1562" spans="1:5" x14ac:dyDescent="0.3">
      <c r="A1562" t="s">
        <v>8219</v>
      </c>
      <c r="B1562">
        <v>42</v>
      </c>
      <c r="D1562" t="s">
        <v>8221</v>
      </c>
      <c r="E1562">
        <v>2</v>
      </c>
    </row>
    <row r="1563" spans="1:5" x14ac:dyDescent="0.3">
      <c r="A1563" t="s">
        <v>8219</v>
      </c>
      <c r="B1563">
        <v>95</v>
      </c>
      <c r="D1563" t="s">
        <v>8221</v>
      </c>
      <c r="E1563">
        <v>0</v>
      </c>
    </row>
    <row r="1564" spans="1:5" x14ac:dyDescent="0.3">
      <c r="A1564" t="s">
        <v>8219</v>
      </c>
      <c r="B1564">
        <v>37</v>
      </c>
      <c r="D1564" t="s">
        <v>8221</v>
      </c>
      <c r="E1564">
        <v>12</v>
      </c>
    </row>
    <row r="1565" spans="1:5" x14ac:dyDescent="0.3">
      <c r="A1565" t="s">
        <v>8219</v>
      </c>
      <c r="B1565">
        <v>128</v>
      </c>
      <c r="D1565" t="s">
        <v>8221</v>
      </c>
      <c r="E1565">
        <v>1</v>
      </c>
    </row>
    <row r="1566" spans="1:5" x14ac:dyDescent="0.3">
      <c r="A1566" t="s">
        <v>8219</v>
      </c>
      <c r="B1566">
        <v>156</v>
      </c>
      <c r="D1566" t="s">
        <v>8221</v>
      </c>
      <c r="E1566">
        <v>8</v>
      </c>
    </row>
    <row r="1567" spans="1:5" x14ac:dyDescent="0.3">
      <c r="A1567" t="s">
        <v>8219</v>
      </c>
      <c r="B1567">
        <v>64</v>
      </c>
      <c r="D1567" t="s">
        <v>8221</v>
      </c>
      <c r="E1567">
        <v>2</v>
      </c>
    </row>
    <row r="1568" spans="1:5" x14ac:dyDescent="0.3">
      <c r="A1568" t="s">
        <v>8219</v>
      </c>
      <c r="B1568">
        <v>58</v>
      </c>
      <c r="D1568" t="s">
        <v>8221</v>
      </c>
      <c r="E1568">
        <v>31</v>
      </c>
    </row>
    <row r="1569" spans="1:5" x14ac:dyDescent="0.3">
      <c r="A1569" t="s">
        <v>8219</v>
      </c>
      <c r="B1569">
        <v>20</v>
      </c>
      <c r="D1569" t="s">
        <v>8221</v>
      </c>
      <c r="E1569">
        <v>5</v>
      </c>
    </row>
    <row r="1570" spans="1:5" x14ac:dyDescent="0.3">
      <c r="A1570" t="s">
        <v>8219</v>
      </c>
      <c r="B1570">
        <v>47</v>
      </c>
      <c r="D1570" t="s">
        <v>8221</v>
      </c>
      <c r="E1570">
        <v>1</v>
      </c>
    </row>
    <row r="1571" spans="1:5" x14ac:dyDescent="0.3">
      <c r="A1571" t="s">
        <v>8219</v>
      </c>
      <c r="B1571">
        <v>54</v>
      </c>
      <c r="D1571" t="s">
        <v>8221</v>
      </c>
      <c r="E1571">
        <v>12</v>
      </c>
    </row>
    <row r="1572" spans="1:5" x14ac:dyDescent="0.3">
      <c r="A1572" t="s">
        <v>8219</v>
      </c>
      <c r="B1572">
        <v>9</v>
      </c>
      <c r="D1572" t="s">
        <v>8221</v>
      </c>
      <c r="E1572">
        <v>4</v>
      </c>
    </row>
    <row r="1573" spans="1:5" x14ac:dyDescent="0.3">
      <c r="A1573" t="s">
        <v>8219</v>
      </c>
      <c r="B1573">
        <v>213</v>
      </c>
      <c r="D1573" t="s">
        <v>8221</v>
      </c>
      <c r="E1573">
        <v>0</v>
      </c>
    </row>
    <row r="1574" spans="1:5" x14ac:dyDescent="0.3">
      <c r="A1574" t="s">
        <v>8219</v>
      </c>
      <c r="B1574">
        <v>57</v>
      </c>
      <c r="D1574" t="s">
        <v>8221</v>
      </c>
      <c r="E1574">
        <v>7</v>
      </c>
    </row>
    <row r="1575" spans="1:5" x14ac:dyDescent="0.3">
      <c r="A1575" t="s">
        <v>8219</v>
      </c>
      <c r="B1575">
        <v>25</v>
      </c>
      <c r="D1575" t="s">
        <v>8221</v>
      </c>
      <c r="E1575">
        <v>2</v>
      </c>
    </row>
    <row r="1576" spans="1:5" x14ac:dyDescent="0.3">
      <c r="A1576" t="s">
        <v>8219</v>
      </c>
      <c r="B1576">
        <v>104</v>
      </c>
      <c r="D1576" t="s">
        <v>8221</v>
      </c>
      <c r="E1576">
        <v>1</v>
      </c>
    </row>
    <row r="1577" spans="1:5" x14ac:dyDescent="0.3">
      <c r="A1577" t="s">
        <v>8219</v>
      </c>
      <c r="B1577">
        <v>34</v>
      </c>
      <c r="D1577" t="s">
        <v>8221</v>
      </c>
      <c r="E1577">
        <v>4</v>
      </c>
    </row>
    <row r="1578" spans="1:5" x14ac:dyDescent="0.3">
      <c r="A1578" t="s">
        <v>8219</v>
      </c>
      <c r="B1578">
        <v>67</v>
      </c>
      <c r="D1578" t="s">
        <v>8221</v>
      </c>
      <c r="E1578">
        <v>6</v>
      </c>
    </row>
    <row r="1579" spans="1:5" x14ac:dyDescent="0.3">
      <c r="A1579" t="s">
        <v>8219</v>
      </c>
      <c r="B1579">
        <v>241</v>
      </c>
      <c r="D1579" t="s">
        <v>8221</v>
      </c>
      <c r="E1579">
        <v>8</v>
      </c>
    </row>
    <row r="1580" spans="1:5" x14ac:dyDescent="0.3">
      <c r="A1580" t="s">
        <v>8219</v>
      </c>
      <c r="B1580">
        <v>123</v>
      </c>
      <c r="D1580" t="s">
        <v>8221</v>
      </c>
      <c r="E1580">
        <v>14</v>
      </c>
    </row>
    <row r="1581" spans="1:5" x14ac:dyDescent="0.3">
      <c r="A1581" t="s">
        <v>8219</v>
      </c>
      <c r="B1581">
        <v>302</v>
      </c>
      <c r="D1581" t="s">
        <v>8221</v>
      </c>
      <c r="E1581">
        <v>0</v>
      </c>
    </row>
    <row r="1582" spans="1:5" x14ac:dyDescent="0.3">
      <c r="A1582" t="s">
        <v>8219</v>
      </c>
      <c r="B1582">
        <v>89</v>
      </c>
      <c r="D1582" t="s">
        <v>8221</v>
      </c>
      <c r="E1582">
        <v>4</v>
      </c>
    </row>
    <row r="1583" spans="1:5" x14ac:dyDescent="0.3">
      <c r="A1583" t="s">
        <v>8219</v>
      </c>
      <c r="B1583">
        <v>41</v>
      </c>
      <c r="D1583" t="s">
        <v>8221</v>
      </c>
      <c r="E1583">
        <v>0</v>
      </c>
    </row>
    <row r="1584" spans="1:5" x14ac:dyDescent="0.3">
      <c r="A1584" t="s">
        <v>8219</v>
      </c>
      <c r="B1584">
        <v>69</v>
      </c>
      <c r="D1584" t="s">
        <v>8221</v>
      </c>
      <c r="E1584">
        <v>0</v>
      </c>
    </row>
    <row r="1585" spans="1:5" x14ac:dyDescent="0.3">
      <c r="A1585" t="s">
        <v>8219</v>
      </c>
      <c r="B1585">
        <v>52</v>
      </c>
      <c r="D1585" t="s">
        <v>8221</v>
      </c>
      <c r="E1585">
        <v>1</v>
      </c>
    </row>
    <row r="1586" spans="1:5" x14ac:dyDescent="0.3">
      <c r="A1586" t="s">
        <v>8219</v>
      </c>
      <c r="B1586">
        <v>57</v>
      </c>
      <c r="D1586" t="s">
        <v>8221</v>
      </c>
      <c r="E1586">
        <v>1</v>
      </c>
    </row>
    <row r="1587" spans="1:5" x14ac:dyDescent="0.3">
      <c r="A1587" t="s">
        <v>8219</v>
      </c>
      <c r="B1587">
        <v>74</v>
      </c>
      <c r="D1587" t="s">
        <v>8221</v>
      </c>
      <c r="E1587">
        <v>1</v>
      </c>
    </row>
    <row r="1588" spans="1:5" x14ac:dyDescent="0.3">
      <c r="A1588" t="s">
        <v>8219</v>
      </c>
      <c r="B1588">
        <v>63</v>
      </c>
      <c r="D1588" t="s">
        <v>8221</v>
      </c>
      <c r="E1588">
        <v>1</v>
      </c>
    </row>
    <row r="1589" spans="1:5" x14ac:dyDescent="0.3">
      <c r="A1589" t="s">
        <v>8219</v>
      </c>
      <c r="B1589">
        <v>72</v>
      </c>
      <c r="D1589" t="s">
        <v>8221</v>
      </c>
      <c r="E1589">
        <v>4</v>
      </c>
    </row>
    <row r="1590" spans="1:5" x14ac:dyDescent="0.3">
      <c r="A1590" t="s">
        <v>8219</v>
      </c>
      <c r="B1590">
        <v>71</v>
      </c>
      <c r="D1590" t="s">
        <v>8221</v>
      </c>
      <c r="E1590">
        <v>0</v>
      </c>
    </row>
    <row r="1591" spans="1:5" x14ac:dyDescent="0.3">
      <c r="A1591" t="s">
        <v>8219</v>
      </c>
      <c r="B1591">
        <v>21</v>
      </c>
      <c r="D1591" t="s">
        <v>8221</v>
      </c>
      <c r="E1591">
        <v>0</v>
      </c>
    </row>
    <row r="1592" spans="1:5" x14ac:dyDescent="0.3">
      <c r="A1592" t="s">
        <v>8219</v>
      </c>
      <c r="B1592">
        <v>930</v>
      </c>
      <c r="D1592" t="s">
        <v>8221</v>
      </c>
      <c r="E1592">
        <v>2</v>
      </c>
    </row>
    <row r="1593" spans="1:5" x14ac:dyDescent="0.3">
      <c r="A1593" t="s">
        <v>8219</v>
      </c>
      <c r="B1593">
        <v>55</v>
      </c>
      <c r="D1593" t="s">
        <v>8221</v>
      </c>
      <c r="E1593">
        <v>24</v>
      </c>
    </row>
    <row r="1594" spans="1:5" x14ac:dyDescent="0.3">
      <c r="A1594" t="s">
        <v>8219</v>
      </c>
      <c r="B1594">
        <v>61</v>
      </c>
      <c r="D1594" t="s">
        <v>8221</v>
      </c>
      <c r="E1594">
        <v>1</v>
      </c>
    </row>
    <row r="1595" spans="1:5" x14ac:dyDescent="0.3">
      <c r="A1595" t="s">
        <v>8219</v>
      </c>
      <c r="B1595">
        <v>82</v>
      </c>
      <c r="D1595" t="s">
        <v>8221</v>
      </c>
      <c r="E1595">
        <v>2</v>
      </c>
    </row>
    <row r="1596" spans="1:5" x14ac:dyDescent="0.3">
      <c r="A1596" t="s">
        <v>8219</v>
      </c>
      <c r="B1596">
        <v>71</v>
      </c>
      <c r="D1596" t="s">
        <v>8221</v>
      </c>
      <c r="E1596">
        <v>1</v>
      </c>
    </row>
    <row r="1597" spans="1:5" x14ac:dyDescent="0.3">
      <c r="A1597" t="s">
        <v>8219</v>
      </c>
      <c r="B1597">
        <v>117</v>
      </c>
      <c r="D1597" t="s">
        <v>8221</v>
      </c>
      <c r="E1597">
        <v>37</v>
      </c>
    </row>
    <row r="1598" spans="1:5" x14ac:dyDescent="0.3">
      <c r="A1598" t="s">
        <v>8219</v>
      </c>
      <c r="B1598">
        <v>29</v>
      </c>
      <c r="D1598" t="s">
        <v>8221</v>
      </c>
      <c r="E1598">
        <v>5</v>
      </c>
    </row>
    <row r="1599" spans="1:5" x14ac:dyDescent="0.3">
      <c r="A1599" t="s">
        <v>8219</v>
      </c>
      <c r="B1599">
        <v>74</v>
      </c>
      <c r="D1599" t="s">
        <v>8221</v>
      </c>
      <c r="E1599">
        <v>4</v>
      </c>
    </row>
    <row r="1600" spans="1:5" x14ac:dyDescent="0.3">
      <c r="A1600" t="s">
        <v>8219</v>
      </c>
      <c r="B1600">
        <v>23</v>
      </c>
      <c r="D1600" t="s">
        <v>8221</v>
      </c>
      <c r="E1600">
        <v>16</v>
      </c>
    </row>
    <row r="1601" spans="1:5" x14ac:dyDescent="0.3">
      <c r="A1601" t="s">
        <v>8219</v>
      </c>
      <c r="B1601">
        <v>60</v>
      </c>
      <c r="D1601" t="s">
        <v>8221</v>
      </c>
      <c r="E1601">
        <v>9</v>
      </c>
    </row>
    <row r="1602" spans="1:5" x14ac:dyDescent="0.3">
      <c r="A1602" t="s">
        <v>8219</v>
      </c>
      <c r="B1602">
        <v>55</v>
      </c>
      <c r="D1602" t="s">
        <v>8221</v>
      </c>
      <c r="E1602">
        <v>0</v>
      </c>
    </row>
    <row r="1603" spans="1:5" x14ac:dyDescent="0.3">
      <c r="A1603" t="s">
        <v>8219</v>
      </c>
      <c r="B1603">
        <v>51</v>
      </c>
      <c r="D1603" t="s">
        <v>8221</v>
      </c>
      <c r="E1603">
        <v>40</v>
      </c>
    </row>
    <row r="1604" spans="1:5" x14ac:dyDescent="0.3">
      <c r="A1604" t="s">
        <v>8219</v>
      </c>
      <c r="B1604">
        <v>78</v>
      </c>
      <c r="D1604" t="s">
        <v>8221</v>
      </c>
      <c r="E1604">
        <v>0</v>
      </c>
    </row>
    <row r="1605" spans="1:5" x14ac:dyDescent="0.3">
      <c r="A1605" t="s">
        <v>8219</v>
      </c>
      <c r="B1605">
        <v>62</v>
      </c>
      <c r="D1605" t="s">
        <v>8221</v>
      </c>
      <c r="E1605">
        <v>2</v>
      </c>
    </row>
    <row r="1606" spans="1:5" x14ac:dyDescent="0.3">
      <c r="A1606" t="s">
        <v>8219</v>
      </c>
      <c r="B1606">
        <v>45</v>
      </c>
      <c r="D1606" t="s">
        <v>8221</v>
      </c>
      <c r="E1606">
        <v>1</v>
      </c>
    </row>
    <row r="1607" spans="1:5" x14ac:dyDescent="0.3">
      <c r="A1607" t="s">
        <v>8219</v>
      </c>
      <c r="B1607">
        <v>15</v>
      </c>
      <c r="D1607" t="s">
        <v>8221</v>
      </c>
      <c r="E1607">
        <v>9</v>
      </c>
    </row>
    <row r="1608" spans="1:5" x14ac:dyDescent="0.3">
      <c r="A1608" t="s">
        <v>8219</v>
      </c>
      <c r="B1608">
        <v>151</v>
      </c>
      <c r="D1608" t="s">
        <v>8221</v>
      </c>
      <c r="E1608">
        <v>34</v>
      </c>
    </row>
    <row r="1609" spans="1:5" x14ac:dyDescent="0.3">
      <c r="A1609" t="s">
        <v>8219</v>
      </c>
      <c r="B1609">
        <v>68</v>
      </c>
      <c r="D1609" t="s">
        <v>8221</v>
      </c>
      <c r="E1609">
        <v>23</v>
      </c>
    </row>
    <row r="1610" spans="1:5" x14ac:dyDescent="0.3">
      <c r="A1610" t="s">
        <v>8219</v>
      </c>
      <c r="B1610">
        <v>46</v>
      </c>
      <c r="D1610" t="s">
        <v>8221</v>
      </c>
      <c r="E1610">
        <v>19</v>
      </c>
    </row>
    <row r="1611" spans="1:5" x14ac:dyDescent="0.3">
      <c r="A1611" t="s">
        <v>8219</v>
      </c>
      <c r="B1611">
        <v>24</v>
      </c>
      <c r="D1611" t="s">
        <v>8221</v>
      </c>
      <c r="E1611">
        <v>50</v>
      </c>
    </row>
    <row r="1612" spans="1:5" x14ac:dyDescent="0.3">
      <c r="A1612" t="s">
        <v>8219</v>
      </c>
      <c r="B1612">
        <v>70</v>
      </c>
      <c r="D1612" t="s">
        <v>8221</v>
      </c>
      <c r="E1612">
        <v>12</v>
      </c>
    </row>
    <row r="1613" spans="1:5" x14ac:dyDescent="0.3">
      <c r="A1613" t="s">
        <v>8219</v>
      </c>
      <c r="B1613">
        <v>244</v>
      </c>
      <c r="D1613" t="s">
        <v>8221</v>
      </c>
      <c r="E1613">
        <v>8</v>
      </c>
    </row>
    <row r="1614" spans="1:5" x14ac:dyDescent="0.3">
      <c r="A1614" t="s">
        <v>8219</v>
      </c>
      <c r="B1614">
        <v>82</v>
      </c>
      <c r="D1614" t="s">
        <v>8221</v>
      </c>
      <c r="E1614">
        <v>9</v>
      </c>
    </row>
    <row r="1615" spans="1:5" x14ac:dyDescent="0.3">
      <c r="A1615" t="s">
        <v>8219</v>
      </c>
      <c r="B1615">
        <v>226</v>
      </c>
      <c r="D1615" t="s">
        <v>8221</v>
      </c>
      <c r="E1615">
        <v>43</v>
      </c>
    </row>
    <row r="1616" spans="1:5" x14ac:dyDescent="0.3">
      <c r="A1616" t="s">
        <v>8219</v>
      </c>
      <c r="B1616">
        <v>60</v>
      </c>
      <c r="D1616" t="s">
        <v>8221</v>
      </c>
      <c r="E1616">
        <v>28</v>
      </c>
    </row>
    <row r="1617" spans="1:5" x14ac:dyDescent="0.3">
      <c r="A1617" t="s">
        <v>8219</v>
      </c>
      <c r="B1617">
        <v>322</v>
      </c>
      <c r="D1617" t="s">
        <v>8221</v>
      </c>
      <c r="E1617">
        <v>4</v>
      </c>
    </row>
    <row r="1618" spans="1:5" x14ac:dyDescent="0.3">
      <c r="A1618" t="s">
        <v>8219</v>
      </c>
      <c r="B1618">
        <v>94</v>
      </c>
      <c r="D1618" t="s">
        <v>8221</v>
      </c>
      <c r="E1618">
        <v>24</v>
      </c>
    </row>
    <row r="1619" spans="1:5" x14ac:dyDescent="0.3">
      <c r="A1619" t="s">
        <v>8219</v>
      </c>
      <c r="B1619">
        <v>47</v>
      </c>
      <c r="D1619" t="s">
        <v>8221</v>
      </c>
      <c r="E1619">
        <v>2</v>
      </c>
    </row>
    <row r="1620" spans="1:5" x14ac:dyDescent="0.3">
      <c r="A1620" t="s">
        <v>8219</v>
      </c>
      <c r="B1620">
        <v>115</v>
      </c>
      <c r="D1620" t="s">
        <v>8221</v>
      </c>
      <c r="E1620">
        <v>2</v>
      </c>
    </row>
    <row r="1621" spans="1:5" x14ac:dyDescent="0.3">
      <c r="A1621" t="s">
        <v>8219</v>
      </c>
      <c r="B1621">
        <v>134</v>
      </c>
      <c r="D1621" t="s">
        <v>8221</v>
      </c>
      <c r="E1621">
        <v>20</v>
      </c>
    </row>
    <row r="1622" spans="1:5" x14ac:dyDescent="0.3">
      <c r="A1622" t="s">
        <v>8219</v>
      </c>
      <c r="B1622">
        <v>35</v>
      </c>
      <c r="D1622" t="s">
        <v>8221</v>
      </c>
      <c r="E1622">
        <v>1</v>
      </c>
    </row>
    <row r="1623" spans="1:5" x14ac:dyDescent="0.3">
      <c r="A1623" t="s">
        <v>8219</v>
      </c>
      <c r="B1623">
        <v>104</v>
      </c>
      <c r="D1623" t="s">
        <v>8221</v>
      </c>
      <c r="E1623">
        <v>1</v>
      </c>
    </row>
    <row r="1624" spans="1:5" x14ac:dyDescent="0.3">
      <c r="A1624" t="s">
        <v>8219</v>
      </c>
      <c r="B1624">
        <v>184</v>
      </c>
      <c r="D1624" t="s">
        <v>8221</v>
      </c>
      <c r="E1624">
        <v>4</v>
      </c>
    </row>
    <row r="1625" spans="1:5" x14ac:dyDescent="0.3">
      <c r="A1625" t="s">
        <v>8219</v>
      </c>
      <c r="B1625">
        <v>119</v>
      </c>
      <c r="D1625" t="s">
        <v>8221</v>
      </c>
      <c r="E1625">
        <v>1</v>
      </c>
    </row>
    <row r="1626" spans="1:5" x14ac:dyDescent="0.3">
      <c r="A1626" t="s">
        <v>8219</v>
      </c>
      <c r="B1626">
        <v>59</v>
      </c>
      <c r="D1626" t="s">
        <v>8221</v>
      </c>
      <c r="E1626">
        <v>1</v>
      </c>
    </row>
    <row r="1627" spans="1:5" x14ac:dyDescent="0.3">
      <c r="A1627" t="s">
        <v>8219</v>
      </c>
      <c r="B1627">
        <v>113</v>
      </c>
      <c r="D1627" t="s">
        <v>8221</v>
      </c>
      <c r="E1627">
        <v>13</v>
      </c>
    </row>
    <row r="1628" spans="1:5" x14ac:dyDescent="0.3">
      <c r="A1628" t="s">
        <v>8219</v>
      </c>
      <c r="B1628">
        <v>84</v>
      </c>
      <c r="D1628" t="s">
        <v>8221</v>
      </c>
      <c r="E1628">
        <v>1</v>
      </c>
    </row>
    <row r="1629" spans="1:5" x14ac:dyDescent="0.3">
      <c r="A1629" t="s">
        <v>8219</v>
      </c>
      <c r="B1629">
        <v>74</v>
      </c>
      <c r="D1629" t="s">
        <v>8221</v>
      </c>
      <c r="E1629">
        <v>1</v>
      </c>
    </row>
    <row r="1630" spans="1:5" x14ac:dyDescent="0.3">
      <c r="A1630" t="s">
        <v>8219</v>
      </c>
      <c r="B1630">
        <v>216</v>
      </c>
      <c r="D1630" t="s">
        <v>8221</v>
      </c>
      <c r="E1630">
        <v>0</v>
      </c>
    </row>
    <row r="1631" spans="1:5" x14ac:dyDescent="0.3">
      <c r="A1631" t="s">
        <v>8219</v>
      </c>
      <c r="B1631">
        <v>39</v>
      </c>
      <c r="D1631" t="s">
        <v>8221</v>
      </c>
      <c r="E1631">
        <v>3</v>
      </c>
    </row>
    <row r="1632" spans="1:5" x14ac:dyDescent="0.3">
      <c r="A1632" t="s">
        <v>8219</v>
      </c>
      <c r="B1632">
        <v>21</v>
      </c>
      <c r="D1632" t="s">
        <v>8221</v>
      </c>
      <c r="E1632">
        <v>14</v>
      </c>
    </row>
    <row r="1633" spans="1:5" x14ac:dyDescent="0.3">
      <c r="A1633" t="s">
        <v>8219</v>
      </c>
      <c r="B1633">
        <v>30</v>
      </c>
      <c r="D1633" t="s">
        <v>8221</v>
      </c>
      <c r="E1633">
        <v>2</v>
      </c>
    </row>
    <row r="1634" spans="1:5" x14ac:dyDescent="0.3">
      <c r="A1634" t="s">
        <v>8219</v>
      </c>
      <c r="B1634">
        <v>37</v>
      </c>
      <c r="D1634" t="s">
        <v>8221</v>
      </c>
      <c r="E1634">
        <v>5</v>
      </c>
    </row>
    <row r="1635" spans="1:5" x14ac:dyDescent="0.3">
      <c r="A1635" t="s">
        <v>8219</v>
      </c>
      <c r="B1635">
        <v>202</v>
      </c>
      <c r="D1635" t="s">
        <v>8220</v>
      </c>
      <c r="E1635">
        <v>1</v>
      </c>
    </row>
    <row r="1636" spans="1:5" x14ac:dyDescent="0.3">
      <c r="A1636" t="s">
        <v>8219</v>
      </c>
      <c r="B1636">
        <v>37</v>
      </c>
      <c r="D1636" t="s">
        <v>8220</v>
      </c>
      <c r="E1636">
        <v>15</v>
      </c>
    </row>
    <row r="1637" spans="1:5" x14ac:dyDescent="0.3">
      <c r="A1637" t="s">
        <v>8219</v>
      </c>
      <c r="B1637">
        <v>28</v>
      </c>
      <c r="D1637" t="s">
        <v>8220</v>
      </c>
      <c r="E1637">
        <v>10</v>
      </c>
    </row>
    <row r="1638" spans="1:5" x14ac:dyDescent="0.3">
      <c r="A1638" t="s">
        <v>8219</v>
      </c>
      <c r="B1638">
        <v>26</v>
      </c>
      <c r="D1638" t="s">
        <v>8220</v>
      </c>
      <c r="E1638">
        <v>3</v>
      </c>
    </row>
    <row r="1639" spans="1:5" x14ac:dyDescent="0.3">
      <c r="A1639" t="s">
        <v>8219</v>
      </c>
      <c r="B1639">
        <v>61</v>
      </c>
      <c r="D1639" t="s">
        <v>8220</v>
      </c>
      <c r="E1639">
        <v>0</v>
      </c>
    </row>
    <row r="1640" spans="1:5" x14ac:dyDescent="0.3">
      <c r="A1640" t="s">
        <v>8219</v>
      </c>
      <c r="B1640">
        <v>115</v>
      </c>
      <c r="D1640" t="s">
        <v>8220</v>
      </c>
      <c r="E1640">
        <v>0</v>
      </c>
    </row>
    <row r="1641" spans="1:5" x14ac:dyDescent="0.3">
      <c r="A1641" t="s">
        <v>8219</v>
      </c>
      <c r="B1641">
        <v>181</v>
      </c>
      <c r="D1641" t="s">
        <v>8220</v>
      </c>
      <c r="E1641">
        <v>0</v>
      </c>
    </row>
    <row r="1642" spans="1:5" x14ac:dyDescent="0.3">
      <c r="A1642" t="s">
        <v>8219</v>
      </c>
      <c r="B1642">
        <v>110</v>
      </c>
      <c r="D1642" t="s">
        <v>8220</v>
      </c>
      <c r="E1642">
        <v>0</v>
      </c>
    </row>
    <row r="1643" spans="1:5" x14ac:dyDescent="0.3">
      <c r="A1643" t="s">
        <v>8219</v>
      </c>
      <c r="B1643">
        <v>269</v>
      </c>
      <c r="D1643" t="s">
        <v>8220</v>
      </c>
      <c r="E1643">
        <v>46</v>
      </c>
    </row>
    <row r="1644" spans="1:5" x14ac:dyDescent="0.3">
      <c r="A1644" t="s">
        <v>8219</v>
      </c>
      <c r="B1644">
        <v>79</v>
      </c>
      <c r="D1644" t="s">
        <v>8220</v>
      </c>
      <c r="E1644">
        <v>14</v>
      </c>
    </row>
    <row r="1645" spans="1:5" x14ac:dyDescent="0.3">
      <c r="A1645" t="s">
        <v>8219</v>
      </c>
      <c r="B1645">
        <v>104</v>
      </c>
      <c r="D1645" t="s">
        <v>8220</v>
      </c>
      <c r="E1645">
        <v>1</v>
      </c>
    </row>
    <row r="1646" spans="1:5" x14ac:dyDescent="0.3">
      <c r="A1646" t="s">
        <v>8219</v>
      </c>
      <c r="B1646">
        <v>34</v>
      </c>
      <c r="D1646" t="s">
        <v>8220</v>
      </c>
      <c r="E1646">
        <v>0</v>
      </c>
    </row>
    <row r="1647" spans="1:5" x14ac:dyDescent="0.3">
      <c r="A1647" t="s">
        <v>8219</v>
      </c>
      <c r="B1647">
        <v>167</v>
      </c>
      <c r="D1647" t="s">
        <v>8220</v>
      </c>
      <c r="E1647">
        <v>17</v>
      </c>
    </row>
    <row r="1648" spans="1:5" x14ac:dyDescent="0.3">
      <c r="A1648" t="s">
        <v>8219</v>
      </c>
      <c r="B1648">
        <v>183</v>
      </c>
      <c r="D1648" t="s">
        <v>8220</v>
      </c>
      <c r="E1648">
        <v>1</v>
      </c>
    </row>
    <row r="1649" spans="1:5" x14ac:dyDescent="0.3">
      <c r="A1649" t="s">
        <v>8219</v>
      </c>
      <c r="B1649">
        <v>71</v>
      </c>
      <c r="D1649" t="s">
        <v>8220</v>
      </c>
      <c r="E1649">
        <v>0</v>
      </c>
    </row>
    <row r="1650" spans="1:5" x14ac:dyDescent="0.3">
      <c r="A1650" t="s">
        <v>8219</v>
      </c>
      <c r="B1650">
        <v>69</v>
      </c>
      <c r="D1650" t="s">
        <v>8220</v>
      </c>
      <c r="E1650">
        <v>0</v>
      </c>
    </row>
    <row r="1651" spans="1:5" x14ac:dyDescent="0.3">
      <c r="A1651" t="s">
        <v>8219</v>
      </c>
      <c r="B1651">
        <v>270</v>
      </c>
      <c r="D1651" t="s">
        <v>8220</v>
      </c>
      <c r="E1651">
        <v>0</v>
      </c>
    </row>
    <row r="1652" spans="1:5" x14ac:dyDescent="0.3">
      <c r="A1652" t="s">
        <v>8219</v>
      </c>
      <c r="B1652">
        <v>193</v>
      </c>
      <c r="D1652" t="s">
        <v>8220</v>
      </c>
      <c r="E1652">
        <v>0</v>
      </c>
    </row>
    <row r="1653" spans="1:5" x14ac:dyDescent="0.3">
      <c r="A1653" t="s">
        <v>8219</v>
      </c>
      <c r="B1653">
        <v>57</v>
      </c>
      <c r="D1653" t="s">
        <v>8220</v>
      </c>
      <c r="E1653">
        <v>0</v>
      </c>
    </row>
    <row r="1654" spans="1:5" x14ac:dyDescent="0.3">
      <c r="A1654" t="s">
        <v>8219</v>
      </c>
      <c r="B1654">
        <v>200</v>
      </c>
      <c r="D1654" t="s">
        <v>8220</v>
      </c>
      <c r="E1654">
        <v>2</v>
      </c>
    </row>
    <row r="1655" spans="1:5" x14ac:dyDescent="0.3">
      <c r="A1655" t="s">
        <v>8219</v>
      </c>
      <c r="B1655">
        <v>88</v>
      </c>
      <c r="D1655" t="s">
        <v>8221</v>
      </c>
      <c r="E1655">
        <v>14</v>
      </c>
    </row>
    <row r="1656" spans="1:5" x14ac:dyDescent="0.3">
      <c r="A1656" t="s">
        <v>8219</v>
      </c>
      <c r="B1656">
        <v>213</v>
      </c>
      <c r="D1656" t="s">
        <v>8221</v>
      </c>
      <c r="E1656">
        <v>9</v>
      </c>
    </row>
    <row r="1657" spans="1:5" x14ac:dyDescent="0.3">
      <c r="A1657" t="s">
        <v>8219</v>
      </c>
      <c r="B1657">
        <v>20</v>
      </c>
      <c r="D1657" t="s">
        <v>8221</v>
      </c>
      <c r="E1657">
        <v>8</v>
      </c>
    </row>
    <row r="1658" spans="1:5" x14ac:dyDescent="0.3">
      <c r="A1658" t="s">
        <v>8219</v>
      </c>
      <c r="B1658">
        <v>50</v>
      </c>
      <c r="D1658" t="s">
        <v>8221</v>
      </c>
      <c r="E1658">
        <v>7</v>
      </c>
    </row>
    <row r="1659" spans="1:5" x14ac:dyDescent="0.3">
      <c r="A1659" t="s">
        <v>8219</v>
      </c>
      <c r="B1659">
        <v>115</v>
      </c>
      <c r="D1659" t="s">
        <v>8221</v>
      </c>
      <c r="E1659">
        <v>0</v>
      </c>
    </row>
    <row r="1660" spans="1:5" x14ac:dyDescent="0.3">
      <c r="A1660" t="s">
        <v>8219</v>
      </c>
      <c r="B1660">
        <v>186</v>
      </c>
      <c r="D1660" t="s">
        <v>8221</v>
      </c>
      <c r="E1660">
        <v>84</v>
      </c>
    </row>
    <row r="1661" spans="1:5" x14ac:dyDescent="0.3">
      <c r="A1661" t="s">
        <v>8219</v>
      </c>
      <c r="B1661">
        <v>18</v>
      </c>
      <c r="D1661" t="s">
        <v>8221</v>
      </c>
      <c r="E1661">
        <v>11</v>
      </c>
    </row>
    <row r="1662" spans="1:5" x14ac:dyDescent="0.3">
      <c r="A1662" t="s">
        <v>8219</v>
      </c>
      <c r="B1662">
        <v>176</v>
      </c>
      <c r="D1662" t="s">
        <v>8221</v>
      </c>
      <c r="E1662">
        <v>1</v>
      </c>
    </row>
    <row r="1663" spans="1:5" x14ac:dyDescent="0.3">
      <c r="A1663" t="s">
        <v>8219</v>
      </c>
      <c r="B1663">
        <v>41</v>
      </c>
      <c r="D1663" t="s">
        <v>8221</v>
      </c>
      <c r="E1663">
        <v>4</v>
      </c>
    </row>
    <row r="1664" spans="1:5" x14ac:dyDescent="0.3">
      <c r="A1664" t="s">
        <v>8219</v>
      </c>
      <c r="B1664">
        <v>75</v>
      </c>
      <c r="D1664" t="s">
        <v>8221</v>
      </c>
      <c r="E1664">
        <v>10</v>
      </c>
    </row>
    <row r="1665" spans="1:5" x14ac:dyDescent="0.3">
      <c r="A1665" t="s">
        <v>8219</v>
      </c>
      <c r="B1665">
        <v>97</v>
      </c>
      <c r="D1665" t="s">
        <v>8221</v>
      </c>
      <c r="E1665">
        <v>16</v>
      </c>
    </row>
    <row r="1666" spans="1:5" x14ac:dyDescent="0.3">
      <c r="A1666" t="s">
        <v>8219</v>
      </c>
      <c r="B1666">
        <v>73</v>
      </c>
      <c r="D1666" t="s">
        <v>8221</v>
      </c>
      <c r="E1666">
        <v>2</v>
      </c>
    </row>
    <row r="1667" spans="1:5" x14ac:dyDescent="0.3">
      <c r="A1667" t="s">
        <v>8219</v>
      </c>
      <c r="B1667">
        <v>49</v>
      </c>
      <c r="D1667" t="s">
        <v>8221</v>
      </c>
      <c r="E1667">
        <v>5</v>
      </c>
    </row>
    <row r="1668" spans="1:5" x14ac:dyDescent="0.3">
      <c r="A1668" t="s">
        <v>8219</v>
      </c>
      <c r="B1668">
        <v>134</v>
      </c>
      <c r="D1668" t="s">
        <v>8221</v>
      </c>
      <c r="E1668">
        <v>1</v>
      </c>
    </row>
    <row r="1669" spans="1:5" x14ac:dyDescent="0.3">
      <c r="A1669" t="s">
        <v>8219</v>
      </c>
      <c r="B1669">
        <v>68</v>
      </c>
      <c r="D1669" t="s">
        <v>8221</v>
      </c>
      <c r="E1669">
        <v>31</v>
      </c>
    </row>
    <row r="1670" spans="1:5" x14ac:dyDescent="0.3">
      <c r="A1670" t="s">
        <v>8219</v>
      </c>
      <c r="B1670">
        <v>49</v>
      </c>
      <c r="D1670" t="s">
        <v>8221</v>
      </c>
      <c r="E1670">
        <v>0</v>
      </c>
    </row>
    <row r="1671" spans="1:5" x14ac:dyDescent="0.3">
      <c r="A1671" t="s">
        <v>8219</v>
      </c>
      <c r="B1671">
        <v>63</v>
      </c>
      <c r="D1671" t="s">
        <v>8221</v>
      </c>
      <c r="E1671">
        <v>2</v>
      </c>
    </row>
    <row r="1672" spans="1:5" x14ac:dyDescent="0.3">
      <c r="A1672" t="s">
        <v>8219</v>
      </c>
      <c r="B1672">
        <v>163</v>
      </c>
      <c r="D1672" t="s">
        <v>8221</v>
      </c>
      <c r="E1672">
        <v>7</v>
      </c>
    </row>
    <row r="1673" spans="1:5" x14ac:dyDescent="0.3">
      <c r="A1673" t="s">
        <v>8219</v>
      </c>
      <c r="B1673">
        <v>288</v>
      </c>
      <c r="D1673" t="s">
        <v>8221</v>
      </c>
      <c r="E1673">
        <v>16</v>
      </c>
    </row>
    <row r="1674" spans="1:5" x14ac:dyDescent="0.3">
      <c r="A1674" t="s">
        <v>8219</v>
      </c>
      <c r="B1674">
        <v>42</v>
      </c>
      <c r="D1674" t="s">
        <v>8221</v>
      </c>
      <c r="E1674">
        <v>4</v>
      </c>
    </row>
    <row r="1675" spans="1:5" x14ac:dyDescent="0.3">
      <c r="A1675" t="s">
        <v>8219</v>
      </c>
      <c r="B1675">
        <v>70</v>
      </c>
      <c r="D1675" t="s">
        <v>8221</v>
      </c>
      <c r="E1675">
        <v>4</v>
      </c>
    </row>
    <row r="1676" spans="1:5" x14ac:dyDescent="0.3">
      <c r="A1676" t="s">
        <v>8219</v>
      </c>
      <c r="B1676">
        <v>30</v>
      </c>
      <c r="D1676" t="s">
        <v>8221</v>
      </c>
      <c r="E1676">
        <v>4</v>
      </c>
    </row>
    <row r="1677" spans="1:5" x14ac:dyDescent="0.3">
      <c r="A1677" t="s">
        <v>8219</v>
      </c>
      <c r="B1677">
        <v>51</v>
      </c>
      <c r="D1677" t="s">
        <v>8221</v>
      </c>
      <c r="E1677">
        <v>3</v>
      </c>
    </row>
    <row r="1678" spans="1:5" x14ac:dyDescent="0.3">
      <c r="A1678" t="s">
        <v>8219</v>
      </c>
      <c r="B1678">
        <v>145</v>
      </c>
      <c r="D1678" t="s">
        <v>8221</v>
      </c>
      <c r="E1678">
        <v>36</v>
      </c>
    </row>
    <row r="1679" spans="1:5" x14ac:dyDescent="0.3">
      <c r="A1679" t="s">
        <v>8219</v>
      </c>
      <c r="B1679">
        <v>21</v>
      </c>
      <c r="D1679" t="s">
        <v>8221</v>
      </c>
      <c r="E1679">
        <v>1</v>
      </c>
    </row>
    <row r="1680" spans="1:5" x14ac:dyDescent="0.3">
      <c r="A1680" t="s">
        <v>8219</v>
      </c>
      <c r="B1680">
        <v>286</v>
      </c>
      <c r="D1680" t="s">
        <v>8221</v>
      </c>
      <c r="E1680">
        <v>7</v>
      </c>
    </row>
    <row r="1681" spans="1:5" x14ac:dyDescent="0.3">
      <c r="A1681" t="s">
        <v>8219</v>
      </c>
      <c r="B1681">
        <v>12</v>
      </c>
      <c r="D1681" t="s">
        <v>8221</v>
      </c>
      <c r="E1681">
        <v>27</v>
      </c>
    </row>
    <row r="1682" spans="1:5" x14ac:dyDescent="0.3">
      <c r="A1682" t="s">
        <v>8219</v>
      </c>
      <c r="B1682">
        <v>100</v>
      </c>
      <c r="D1682" t="s">
        <v>8221</v>
      </c>
      <c r="E1682">
        <v>1</v>
      </c>
    </row>
    <row r="1683" spans="1:5" x14ac:dyDescent="0.3">
      <c r="A1683" t="s">
        <v>8219</v>
      </c>
      <c r="B1683">
        <v>100</v>
      </c>
      <c r="D1683" t="s">
        <v>8221</v>
      </c>
      <c r="E1683">
        <v>0</v>
      </c>
    </row>
    <row r="1684" spans="1:5" x14ac:dyDescent="0.3">
      <c r="A1684" t="s">
        <v>8219</v>
      </c>
      <c r="B1684">
        <v>34</v>
      </c>
      <c r="D1684" t="s">
        <v>8221</v>
      </c>
      <c r="E1684">
        <v>1</v>
      </c>
    </row>
    <row r="1685" spans="1:5" x14ac:dyDescent="0.3">
      <c r="A1685" t="s">
        <v>8219</v>
      </c>
      <c r="B1685">
        <v>63</v>
      </c>
      <c r="D1685" t="s">
        <v>8221</v>
      </c>
      <c r="E1685">
        <v>3</v>
      </c>
    </row>
    <row r="1686" spans="1:5" x14ac:dyDescent="0.3">
      <c r="A1686" t="s">
        <v>8219</v>
      </c>
      <c r="B1686">
        <v>30</v>
      </c>
      <c r="D1686" t="s">
        <v>8221</v>
      </c>
      <c r="E1686">
        <v>3</v>
      </c>
    </row>
    <row r="1687" spans="1:5" x14ac:dyDescent="0.3">
      <c r="A1687" t="s">
        <v>8219</v>
      </c>
      <c r="B1687">
        <v>47</v>
      </c>
      <c r="D1687" t="s">
        <v>8221</v>
      </c>
      <c r="E1687">
        <v>3</v>
      </c>
    </row>
    <row r="1688" spans="1:5" x14ac:dyDescent="0.3">
      <c r="A1688" t="s">
        <v>8219</v>
      </c>
      <c r="B1688">
        <v>237</v>
      </c>
      <c r="D1688" t="s">
        <v>8221</v>
      </c>
      <c r="E1688">
        <v>0</v>
      </c>
    </row>
    <row r="1689" spans="1:5" x14ac:dyDescent="0.3">
      <c r="A1689" t="s">
        <v>8219</v>
      </c>
      <c r="B1689">
        <v>47</v>
      </c>
      <c r="D1689" t="s">
        <v>8221</v>
      </c>
      <c r="E1689">
        <v>6</v>
      </c>
    </row>
    <row r="1690" spans="1:5" x14ac:dyDescent="0.3">
      <c r="A1690" t="s">
        <v>8219</v>
      </c>
      <c r="B1690">
        <v>15</v>
      </c>
      <c r="D1690" t="s">
        <v>8221</v>
      </c>
      <c r="E1690">
        <v>17</v>
      </c>
    </row>
    <row r="1691" spans="1:5" x14ac:dyDescent="0.3">
      <c r="A1691" t="s">
        <v>8219</v>
      </c>
      <c r="B1691">
        <v>81</v>
      </c>
      <c r="D1691" t="s">
        <v>8221</v>
      </c>
      <c r="E1691">
        <v>40</v>
      </c>
    </row>
    <row r="1692" spans="1:5" x14ac:dyDescent="0.3">
      <c r="A1692" t="s">
        <v>8219</v>
      </c>
      <c r="B1692">
        <v>122</v>
      </c>
      <c r="D1692" t="s">
        <v>8221</v>
      </c>
      <c r="E1692">
        <v>3</v>
      </c>
    </row>
    <row r="1693" spans="1:5" x14ac:dyDescent="0.3">
      <c r="A1693" t="s">
        <v>8219</v>
      </c>
      <c r="B1693">
        <v>34</v>
      </c>
      <c r="D1693" t="s">
        <v>8221</v>
      </c>
      <c r="E1693">
        <v>1</v>
      </c>
    </row>
    <row r="1694" spans="1:5" x14ac:dyDescent="0.3">
      <c r="A1694" t="s">
        <v>8219</v>
      </c>
      <c r="B1694">
        <v>207</v>
      </c>
      <c r="D1694" t="s">
        <v>8221</v>
      </c>
      <c r="E1694">
        <v>2</v>
      </c>
    </row>
    <row r="1695" spans="1:5" x14ac:dyDescent="0.3">
      <c r="A1695" t="s">
        <v>8219</v>
      </c>
      <c r="B1695">
        <v>25</v>
      </c>
      <c r="D1695" t="s">
        <v>8221</v>
      </c>
      <c r="E1695">
        <v>7</v>
      </c>
    </row>
    <row r="1696" spans="1:5" x14ac:dyDescent="0.3">
      <c r="A1696" t="s">
        <v>8219</v>
      </c>
      <c r="B1696">
        <v>72</v>
      </c>
      <c r="D1696" t="s">
        <v>8221</v>
      </c>
      <c r="E1696">
        <v>14</v>
      </c>
    </row>
    <row r="1697" spans="1:5" x14ac:dyDescent="0.3">
      <c r="A1697" t="s">
        <v>8219</v>
      </c>
      <c r="B1697">
        <v>14</v>
      </c>
      <c r="D1697" t="s">
        <v>8221</v>
      </c>
      <c r="E1697">
        <v>0</v>
      </c>
    </row>
    <row r="1698" spans="1:5" x14ac:dyDescent="0.3">
      <c r="A1698" t="s">
        <v>8219</v>
      </c>
      <c r="B1698">
        <v>15</v>
      </c>
      <c r="D1698" t="s">
        <v>8221</v>
      </c>
      <c r="E1698">
        <v>0</v>
      </c>
    </row>
    <row r="1699" spans="1:5" x14ac:dyDescent="0.3">
      <c r="A1699" t="s">
        <v>8219</v>
      </c>
      <c r="B1699">
        <v>91</v>
      </c>
      <c r="D1699" t="s">
        <v>8221</v>
      </c>
      <c r="E1699">
        <v>1</v>
      </c>
    </row>
    <row r="1700" spans="1:5" x14ac:dyDescent="0.3">
      <c r="A1700" t="s">
        <v>8219</v>
      </c>
      <c r="B1700">
        <v>24</v>
      </c>
      <c r="D1700" t="s">
        <v>8221</v>
      </c>
      <c r="E1700">
        <v>12</v>
      </c>
    </row>
    <row r="1701" spans="1:5" x14ac:dyDescent="0.3">
      <c r="A1701" t="s">
        <v>8219</v>
      </c>
      <c r="B1701">
        <v>27</v>
      </c>
      <c r="D1701" t="s">
        <v>8221</v>
      </c>
      <c r="E1701">
        <v>12</v>
      </c>
    </row>
    <row r="1702" spans="1:5" x14ac:dyDescent="0.3">
      <c r="A1702" t="s">
        <v>8219</v>
      </c>
      <c r="B1702">
        <v>47</v>
      </c>
      <c r="D1702" t="s">
        <v>8221</v>
      </c>
      <c r="E1702">
        <v>23</v>
      </c>
    </row>
    <row r="1703" spans="1:5" x14ac:dyDescent="0.3">
      <c r="A1703" t="s">
        <v>8219</v>
      </c>
      <c r="B1703">
        <v>44</v>
      </c>
      <c r="D1703" t="s">
        <v>8221</v>
      </c>
      <c r="E1703">
        <v>0</v>
      </c>
    </row>
    <row r="1704" spans="1:5" x14ac:dyDescent="0.3">
      <c r="A1704" t="s">
        <v>8219</v>
      </c>
      <c r="B1704">
        <v>72</v>
      </c>
      <c r="D1704" t="s">
        <v>8221</v>
      </c>
      <c r="E1704">
        <v>10</v>
      </c>
    </row>
    <row r="1705" spans="1:5" x14ac:dyDescent="0.3">
      <c r="A1705" t="s">
        <v>8219</v>
      </c>
      <c r="B1705">
        <v>63</v>
      </c>
      <c r="D1705" t="s">
        <v>8221</v>
      </c>
      <c r="E1705">
        <v>5</v>
      </c>
    </row>
    <row r="1706" spans="1:5" x14ac:dyDescent="0.3">
      <c r="A1706" t="s">
        <v>8219</v>
      </c>
      <c r="B1706">
        <v>88</v>
      </c>
      <c r="D1706" t="s">
        <v>8221</v>
      </c>
      <c r="E1706">
        <v>1</v>
      </c>
    </row>
    <row r="1707" spans="1:5" x14ac:dyDescent="0.3">
      <c r="A1707" t="s">
        <v>8219</v>
      </c>
      <c r="B1707">
        <v>70</v>
      </c>
      <c r="D1707" t="s">
        <v>8221</v>
      </c>
      <c r="E1707">
        <v>2</v>
      </c>
    </row>
    <row r="1708" spans="1:5" x14ac:dyDescent="0.3">
      <c r="A1708" t="s">
        <v>8219</v>
      </c>
      <c r="B1708">
        <v>50</v>
      </c>
      <c r="D1708" t="s">
        <v>8221</v>
      </c>
      <c r="E1708">
        <v>2</v>
      </c>
    </row>
    <row r="1709" spans="1:5" x14ac:dyDescent="0.3">
      <c r="A1709" t="s">
        <v>8219</v>
      </c>
      <c r="B1709">
        <v>35</v>
      </c>
      <c r="D1709" t="s">
        <v>8221</v>
      </c>
      <c r="E1709">
        <v>0</v>
      </c>
    </row>
    <row r="1710" spans="1:5" x14ac:dyDescent="0.3">
      <c r="A1710" t="s">
        <v>8219</v>
      </c>
      <c r="B1710">
        <v>175</v>
      </c>
      <c r="D1710" t="s">
        <v>8221</v>
      </c>
      <c r="E1710">
        <v>13</v>
      </c>
    </row>
    <row r="1711" spans="1:5" x14ac:dyDescent="0.3">
      <c r="A1711" t="s">
        <v>8219</v>
      </c>
      <c r="B1711">
        <v>20</v>
      </c>
      <c r="D1711" t="s">
        <v>8221</v>
      </c>
      <c r="E1711">
        <v>0</v>
      </c>
    </row>
    <row r="1712" spans="1:5" x14ac:dyDescent="0.3">
      <c r="A1712" t="s">
        <v>8219</v>
      </c>
      <c r="B1712">
        <v>54</v>
      </c>
      <c r="D1712" t="s">
        <v>8221</v>
      </c>
      <c r="E1712">
        <v>1</v>
      </c>
    </row>
    <row r="1713" spans="1:5" x14ac:dyDescent="0.3">
      <c r="A1713" t="s">
        <v>8219</v>
      </c>
      <c r="B1713">
        <v>20</v>
      </c>
      <c r="D1713" t="s">
        <v>8221</v>
      </c>
      <c r="E1713">
        <v>5</v>
      </c>
    </row>
    <row r="1714" spans="1:5" x14ac:dyDescent="0.3">
      <c r="A1714" t="s">
        <v>8219</v>
      </c>
      <c r="B1714">
        <v>57</v>
      </c>
      <c r="D1714" t="s">
        <v>8221</v>
      </c>
      <c r="E1714">
        <v>2</v>
      </c>
    </row>
    <row r="1715" spans="1:5" x14ac:dyDescent="0.3">
      <c r="A1715" t="s">
        <v>8219</v>
      </c>
      <c r="B1715">
        <v>31</v>
      </c>
      <c r="D1715" t="s">
        <v>8221</v>
      </c>
      <c r="E1715">
        <v>0</v>
      </c>
    </row>
    <row r="1716" spans="1:5" x14ac:dyDescent="0.3">
      <c r="A1716" t="s">
        <v>8219</v>
      </c>
      <c r="B1716">
        <v>31</v>
      </c>
      <c r="D1716" t="s">
        <v>8221</v>
      </c>
      <c r="E1716">
        <v>32</v>
      </c>
    </row>
    <row r="1717" spans="1:5" x14ac:dyDescent="0.3">
      <c r="A1717" t="s">
        <v>8219</v>
      </c>
      <c r="B1717">
        <v>45</v>
      </c>
      <c r="D1717" t="s">
        <v>8221</v>
      </c>
      <c r="E1717">
        <v>1</v>
      </c>
    </row>
    <row r="1718" spans="1:5" x14ac:dyDescent="0.3">
      <c r="A1718" t="s">
        <v>8219</v>
      </c>
      <c r="B1718">
        <v>41</v>
      </c>
      <c r="D1718" t="s">
        <v>8221</v>
      </c>
      <c r="E1718">
        <v>1</v>
      </c>
    </row>
    <row r="1719" spans="1:5" x14ac:dyDescent="0.3">
      <c r="A1719" t="s">
        <v>8219</v>
      </c>
      <c r="B1719">
        <v>29</v>
      </c>
      <c r="D1719" t="s">
        <v>8221</v>
      </c>
      <c r="E1719">
        <v>1</v>
      </c>
    </row>
    <row r="1720" spans="1:5" x14ac:dyDescent="0.3">
      <c r="A1720" t="s">
        <v>8219</v>
      </c>
      <c r="B1720">
        <v>58</v>
      </c>
      <c r="D1720" t="s">
        <v>8221</v>
      </c>
      <c r="E1720">
        <v>0</v>
      </c>
    </row>
    <row r="1721" spans="1:5" x14ac:dyDescent="0.3">
      <c r="A1721" t="s">
        <v>8219</v>
      </c>
      <c r="B1721">
        <v>89</v>
      </c>
      <c r="D1721" t="s">
        <v>8221</v>
      </c>
      <c r="E1721">
        <v>0</v>
      </c>
    </row>
    <row r="1722" spans="1:5" x14ac:dyDescent="0.3">
      <c r="A1722" t="s">
        <v>8219</v>
      </c>
      <c r="B1722">
        <v>125</v>
      </c>
      <c r="D1722" t="s">
        <v>8221</v>
      </c>
      <c r="E1722">
        <v>8</v>
      </c>
    </row>
    <row r="1723" spans="1:5" x14ac:dyDescent="0.3">
      <c r="A1723" t="s">
        <v>8219</v>
      </c>
      <c r="B1723">
        <v>18</v>
      </c>
      <c r="D1723" t="s">
        <v>8221</v>
      </c>
      <c r="E1723">
        <v>0</v>
      </c>
    </row>
    <row r="1724" spans="1:5" x14ac:dyDescent="0.3">
      <c r="A1724" t="s">
        <v>8219</v>
      </c>
      <c r="B1724">
        <v>32</v>
      </c>
      <c r="D1724" t="s">
        <v>8221</v>
      </c>
      <c r="E1724">
        <v>1</v>
      </c>
    </row>
    <row r="1725" spans="1:5" x14ac:dyDescent="0.3">
      <c r="A1725" t="s">
        <v>8219</v>
      </c>
      <c r="B1725">
        <v>16</v>
      </c>
      <c r="D1725" t="s">
        <v>8221</v>
      </c>
      <c r="E1725">
        <v>16</v>
      </c>
    </row>
    <row r="1726" spans="1:5" x14ac:dyDescent="0.3">
      <c r="A1726" t="s">
        <v>8219</v>
      </c>
      <c r="B1726">
        <v>38</v>
      </c>
      <c r="D1726" t="s">
        <v>8221</v>
      </c>
      <c r="E1726">
        <v>12</v>
      </c>
    </row>
    <row r="1727" spans="1:5" x14ac:dyDescent="0.3">
      <c r="A1727" t="s">
        <v>8219</v>
      </c>
      <c r="B1727">
        <v>15</v>
      </c>
      <c r="D1727" t="s">
        <v>8221</v>
      </c>
      <c r="E1727">
        <v>4</v>
      </c>
    </row>
    <row r="1728" spans="1:5" x14ac:dyDescent="0.3">
      <c r="A1728" t="s">
        <v>8219</v>
      </c>
      <c r="B1728">
        <v>23</v>
      </c>
      <c r="D1728" t="s">
        <v>8221</v>
      </c>
      <c r="E1728">
        <v>2</v>
      </c>
    </row>
    <row r="1729" spans="1:5" x14ac:dyDescent="0.3">
      <c r="A1729" t="s">
        <v>8219</v>
      </c>
      <c r="B1729">
        <v>49</v>
      </c>
      <c r="D1729" t="s">
        <v>8221</v>
      </c>
      <c r="E1729">
        <v>3</v>
      </c>
    </row>
    <row r="1730" spans="1:5" x14ac:dyDescent="0.3">
      <c r="A1730" t="s">
        <v>8219</v>
      </c>
      <c r="B1730">
        <v>10</v>
      </c>
      <c r="D1730" t="s">
        <v>8221</v>
      </c>
      <c r="E1730">
        <v>0</v>
      </c>
    </row>
    <row r="1731" spans="1:5" x14ac:dyDescent="0.3">
      <c r="A1731" t="s">
        <v>8219</v>
      </c>
      <c r="B1731">
        <v>15</v>
      </c>
      <c r="D1731" t="s">
        <v>8221</v>
      </c>
      <c r="E1731">
        <v>3</v>
      </c>
    </row>
    <row r="1732" spans="1:5" x14ac:dyDescent="0.3">
      <c r="A1732" t="s">
        <v>8219</v>
      </c>
      <c r="B1732">
        <v>57</v>
      </c>
      <c r="D1732" t="s">
        <v>8221</v>
      </c>
      <c r="E1732">
        <v>4</v>
      </c>
    </row>
    <row r="1733" spans="1:5" x14ac:dyDescent="0.3">
      <c r="A1733" t="s">
        <v>8219</v>
      </c>
      <c r="B1733">
        <v>33</v>
      </c>
      <c r="D1733" t="s">
        <v>8221</v>
      </c>
      <c r="E1733">
        <v>2</v>
      </c>
    </row>
    <row r="1734" spans="1:5" x14ac:dyDescent="0.3">
      <c r="A1734" t="s">
        <v>8219</v>
      </c>
      <c r="B1734">
        <v>9</v>
      </c>
      <c r="D1734" t="s">
        <v>8221</v>
      </c>
      <c r="E1734">
        <v>10</v>
      </c>
    </row>
    <row r="1735" spans="1:5" x14ac:dyDescent="0.3">
      <c r="A1735" t="s">
        <v>8219</v>
      </c>
      <c r="B1735">
        <v>26</v>
      </c>
      <c r="D1735" t="s">
        <v>8221</v>
      </c>
      <c r="E1735">
        <v>11</v>
      </c>
    </row>
    <row r="1736" spans="1:5" x14ac:dyDescent="0.3">
      <c r="A1736" t="s">
        <v>8219</v>
      </c>
      <c r="B1736">
        <v>69</v>
      </c>
      <c r="D1736" t="s">
        <v>8221</v>
      </c>
      <c r="E1736">
        <v>6</v>
      </c>
    </row>
    <row r="1737" spans="1:5" x14ac:dyDescent="0.3">
      <c r="A1737" t="s">
        <v>8219</v>
      </c>
      <c r="B1737">
        <v>65</v>
      </c>
      <c r="D1737" t="s">
        <v>8221</v>
      </c>
      <c r="E1737">
        <v>2</v>
      </c>
    </row>
    <row r="1738" spans="1:5" x14ac:dyDescent="0.3">
      <c r="A1738" t="s">
        <v>8219</v>
      </c>
      <c r="B1738">
        <v>83</v>
      </c>
      <c r="D1738" t="s">
        <v>8221</v>
      </c>
      <c r="E1738">
        <v>6</v>
      </c>
    </row>
    <row r="1739" spans="1:5" x14ac:dyDescent="0.3">
      <c r="A1739" t="s">
        <v>8219</v>
      </c>
      <c r="B1739">
        <v>111</v>
      </c>
      <c r="D1739" t="s">
        <v>8221</v>
      </c>
      <c r="E1739">
        <v>8</v>
      </c>
    </row>
    <row r="1740" spans="1:5" x14ac:dyDescent="0.3">
      <c r="A1740" t="s">
        <v>8219</v>
      </c>
      <c r="B1740">
        <v>46</v>
      </c>
      <c r="D1740" t="s">
        <v>8221</v>
      </c>
      <c r="E1740">
        <v>37</v>
      </c>
    </row>
    <row r="1741" spans="1:5" x14ac:dyDescent="0.3">
      <c r="A1741" t="s">
        <v>8219</v>
      </c>
      <c r="B1741">
        <v>63</v>
      </c>
      <c r="D1741" t="s">
        <v>8221</v>
      </c>
      <c r="E1741">
        <v>11</v>
      </c>
    </row>
    <row r="1742" spans="1:5" x14ac:dyDescent="0.3">
      <c r="A1742" t="s">
        <v>8219</v>
      </c>
      <c r="B1742">
        <v>9</v>
      </c>
      <c r="D1742" t="s">
        <v>8221</v>
      </c>
      <c r="E1742">
        <v>0</v>
      </c>
    </row>
    <row r="1743" spans="1:5" x14ac:dyDescent="0.3">
      <c r="A1743" t="s">
        <v>8219</v>
      </c>
      <c r="B1743">
        <v>34</v>
      </c>
      <c r="D1743" t="s">
        <v>8221</v>
      </c>
      <c r="E1743">
        <v>10</v>
      </c>
    </row>
    <row r="1744" spans="1:5" x14ac:dyDescent="0.3">
      <c r="A1744" t="s">
        <v>8219</v>
      </c>
      <c r="B1744">
        <v>112</v>
      </c>
      <c r="D1744" t="s">
        <v>8221</v>
      </c>
      <c r="E1744">
        <v>6</v>
      </c>
    </row>
    <row r="1745" spans="1:5" x14ac:dyDescent="0.3">
      <c r="A1745" t="s">
        <v>8219</v>
      </c>
      <c r="B1745">
        <v>47</v>
      </c>
      <c r="D1745" t="s">
        <v>8221</v>
      </c>
      <c r="E1745">
        <v>8</v>
      </c>
    </row>
    <row r="1746" spans="1:5" x14ac:dyDescent="0.3">
      <c r="A1746" t="s">
        <v>8219</v>
      </c>
      <c r="B1746">
        <v>38</v>
      </c>
      <c r="D1746" t="s">
        <v>8221</v>
      </c>
      <c r="E1746">
        <v>6</v>
      </c>
    </row>
    <row r="1747" spans="1:5" x14ac:dyDescent="0.3">
      <c r="A1747" t="s">
        <v>8219</v>
      </c>
      <c r="B1747">
        <v>28</v>
      </c>
      <c r="D1747" t="s">
        <v>8221</v>
      </c>
      <c r="E1747">
        <v>7</v>
      </c>
    </row>
    <row r="1748" spans="1:5" x14ac:dyDescent="0.3">
      <c r="A1748" t="s">
        <v>8219</v>
      </c>
      <c r="B1748">
        <v>78</v>
      </c>
      <c r="D1748" t="s">
        <v>8221</v>
      </c>
      <c r="E1748">
        <v>7</v>
      </c>
    </row>
    <row r="1749" spans="1:5" x14ac:dyDescent="0.3">
      <c r="A1749" t="s">
        <v>8219</v>
      </c>
      <c r="B1749">
        <v>23</v>
      </c>
      <c r="D1749" t="s">
        <v>8221</v>
      </c>
      <c r="E1749">
        <v>5</v>
      </c>
    </row>
    <row r="1750" spans="1:5" x14ac:dyDescent="0.3">
      <c r="A1750" t="s">
        <v>8219</v>
      </c>
      <c r="B1750">
        <v>40</v>
      </c>
      <c r="D1750" t="s">
        <v>8221</v>
      </c>
      <c r="E1750">
        <v>46</v>
      </c>
    </row>
    <row r="1751" spans="1:5" x14ac:dyDescent="0.3">
      <c r="A1751" t="s">
        <v>8219</v>
      </c>
      <c r="B1751">
        <v>13</v>
      </c>
      <c r="D1751" t="s">
        <v>8221</v>
      </c>
      <c r="E1751">
        <v>10</v>
      </c>
    </row>
    <row r="1752" spans="1:5" x14ac:dyDescent="0.3">
      <c r="A1752" t="s">
        <v>8219</v>
      </c>
      <c r="B1752">
        <v>18</v>
      </c>
      <c r="D1752" t="s">
        <v>8221</v>
      </c>
      <c r="E1752">
        <v>19</v>
      </c>
    </row>
    <row r="1753" spans="1:5" x14ac:dyDescent="0.3">
      <c r="A1753" t="s">
        <v>8219</v>
      </c>
      <c r="B1753">
        <v>22</v>
      </c>
      <c r="D1753" t="s">
        <v>8221</v>
      </c>
      <c r="E1753">
        <v>13</v>
      </c>
    </row>
    <row r="1754" spans="1:5" x14ac:dyDescent="0.3">
      <c r="A1754" t="s">
        <v>8219</v>
      </c>
      <c r="B1754">
        <v>79</v>
      </c>
      <c r="D1754" t="s">
        <v>8221</v>
      </c>
      <c r="E1754">
        <v>13</v>
      </c>
    </row>
    <row r="1755" spans="1:5" x14ac:dyDescent="0.3">
      <c r="A1755" t="s">
        <v>8219</v>
      </c>
      <c r="B1755">
        <v>14</v>
      </c>
      <c r="D1755" t="s">
        <v>8221</v>
      </c>
      <c r="E1755">
        <v>4</v>
      </c>
    </row>
    <row r="1756" spans="1:5" x14ac:dyDescent="0.3">
      <c r="A1756" t="s">
        <v>8219</v>
      </c>
      <c r="B1756">
        <v>51</v>
      </c>
      <c r="D1756" t="s">
        <v>8221</v>
      </c>
      <c r="E1756">
        <v>0</v>
      </c>
    </row>
    <row r="1757" spans="1:5" x14ac:dyDescent="0.3">
      <c r="A1757" t="s">
        <v>8219</v>
      </c>
      <c r="B1757">
        <v>54</v>
      </c>
      <c r="D1757" t="s">
        <v>8221</v>
      </c>
      <c r="E1757">
        <v>3</v>
      </c>
    </row>
    <row r="1758" spans="1:5" x14ac:dyDescent="0.3">
      <c r="A1758" t="s">
        <v>8219</v>
      </c>
      <c r="B1758">
        <v>70</v>
      </c>
      <c r="D1758" t="s">
        <v>8221</v>
      </c>
      <c r="E1758">
        <v>1</v>
      </c>
    </row>
    <row r="1759" spans="1:5" x14ac:dyDescent="0.3">
      <c r="A1759" t="s">
        <v>8219</v>
      </c>
      <c r="B1759">
        <v>44</v>
      </c>
      <c r="D1759" t="s">
        <v>8221</v>
      </c>
      <c r="E1759">
        <v>9</v>
      </c>
    </row>
    <row r="1760" spans="1:5" x14ac:dyDescent="0.3">
      <c r="A1760" t="s">
        <v>8219</v>
      </c>
      <c r="B1760">
        <v>55</v>
      </c>
      <c r="D1760" t="s">
        <v>8221</v>
      </c>
      <c r="E1760">
        <v>1</v>
      </c>
    </row>
    <row r="1761" spans="1:5" x14ac:dyDescent="0.3">
      <c r="A1761" t="s">
        <v>8219</v>
      </c>
      <c r="B1761">
        <v>15</v>
      </c>
      <c r="D1761" t="s">
        <v>8221</v>
      </c>
      <c r="E1761">
        <v>1</v>
      </c>
    </row>
    <row r="1762" spans="1:5" x14ac:dyDescent="0.3">
      <c r="A1762" t="s">
        <v>8219</v>
      </c>
      <c r="B1762">
        <v>27</v>
      </c>
      <c r="D1762" t="s">
        <v>8221</v>
      </c>
      <c r="E1762">
        <v>4</v>
      </c>
    </row>
    <row r="1763" spans="1:5" x14ac:dyDescent="0.3">
      <c r="A1763" t="s">
        <v>8219</v>
      </c>
      <c r="B1763">
        <v>21</v>
      </c>
      <c r="D1763" t="s">
        <v>8221</v>
      </c>
      <c r="E1763">
        <v>17</v>
      </c>
    </row>
    <row r="1764" spans="1:5" x14ac:dyDescent="0.3">
      <c r="A1764" t="s">
        <v>8219</v>
      </c>
      <c r="B1764">
        <v>162</v>
      </c>
      <c r="D1764" t="s">
        <v>8221</v>
      </c>
      <c r="E1764">
        <v>0</v>
      </c>
    </row>
    <row r="1765" spans="1:5" x14ac:dyDescent="0.3">
      <c r="A1765" t="s">
        <v>8219</v>
      </c>
      <c r="B1765">
        <v>23</v>
      </c>
      <c r="D1765" t="s">
        <v>8221</v>
      </c>
      <c r="E1765">
        <v>12</v>
      </c>
    </row>
    <row r="1766" spans="1:5" x14ac:dyDescent="0.3">
      <c r="A1766" t="s">
        <v>8219</v>
      </c>
      <c r="B1766">
        <v>72</v>
      </c>
      <c r="D1766" t="s">
        <v>8221</v>
      </c>
      <c r="E1766">
        <v>14</v>
      </c>
    </row>
    <row r="1767" spans="1:5" x14ac:dyDescent="0.3">
      <c r="A1767" t="s">
        <v>8219</v>
      </c>
      <c r="B1767">
        <v>68</v>
      </c>
      <c r="D1767" t="s">
        <v>8221</v>
      </c>
      <c r="E1767">
        <v>1</v>
      </c>
    </row>
    <row r="1768" spans="1:5" x14ac:dyDescent="0.3">
      <c r="A1768" t="s">
        <v>8219</v>
      </c>
      <c r="B1768">
        <v>20</v>
      </c>
      <c r="D1768" t="s">
        <v>8221</v>
      </c>
      <c r="E1768">
        <v>14</v>
      </c>
    </row>
    <row r="1769" spans="1:5" x14ac:dyDescent="0.3">
      <c r="A1769" t="s">
        <v>8219</v>
      </c>
      <c r="B1769">
        <v>26</v>
      </c>
      <c r="D1769" t="s">
        <v>8221</v>
      </c>
      <c r="E1769">
        <v>4</v>
      </c>
    </row>
    <row r="1770" spans="1:5" x14ac:dyDescent="0.3">
      <c r="A1770" t="s">
        <v>8219</v>
      </c>
      <c r="B1770">
        <v>72</v>
      </c>
      <c r="D1770" t="s">
        <v>8221</v>
      </c>
      <c r="E1770">
        <v>2</v>
      </c>
    </row>
    <row r="1771" spans="1:5" x14ac:dyDescent="0.3">
      <c r="A1771" t="s">
        <v>8219</v>
      </c>
      <c r="B1771">
        <v>3</v>
      </c>
      <c r="D1771" t="s">
        <v>8221</v>
      </c>
      <c r="E1771">
        <v>1</v>
      </c>
    </row>
    <row r="1772" spans="1:5" x14ac:dyDescent="0.3">
      <c r="A1772" t="s">
        <v>8219</v>
      </c>
      <c r="B1772">
        <v>18</v>
      </c>
      <c r="D1772" t="s">
        <v>8221</v>
      </c>
      <c r="E1772">
        <v>2</v>
      </c>
    </row>
    <row r="1773" spans="1:5" x14ac:dyDescent="0.3">
      <c r="A1773" t="s">
        <v>8219</v>
      </c>
      <c r="B1773">
        <v>30</v>
      </c>
      <c r="D1773" t="s">
        <v>8221</v>
      </c>
      <c r="E1773">
        <v>1</v>
      </c>
    </row>
    <row r="1774" spans="1:5" x14ac:dyDescent="0.3">
      <c r="A1774" t="s">
        <v>8219</v>
      </c>
      <c r="B1774">
        <v>23</v>
      </c>
      <c r="D1774" t="s">
        <v>8221</v>
      </c>
      <c r="E1774">
        <v>1</v>
      </c>
    </row>
    <row r="1775" spans="1:5" x14ac:dyDescent="0.3">
      <c r="A1775" t="s">
        <v>8219</v>
      </c>
      <c r="B1775">
        <v>54</v>
      </c>
      <c r="D1775" t="s">
        <v>8221</v>
      </c>
      <c r="E1775">
        <v>4</v>
      </c>
    </row>
    <row r="1776" spans="1:5" x14ac:dyDescent="0.3">
      <c r="A1776" t="s">
        <v>8219</v>
      </c>
      <c r="B1776">
        <v>26</v>
      </c>
      <c r="D1776" t="s">
        <v>8221</v>
      </c>
      <c r="E1776">
        <v>3</v>
      </c>
    </row>
    <row r="1777" spans="1:5" x14ac:dyDescent="0.3">
      <c r="A1777" t="s">
        <v>8219</v>
      </c>
      <c r="B1777">
        <v>9</v>
      </c>
      <c r="D1777" t="s">
        <v>8221</v>
      </c>
      <c r="E1777">
        <v>38</v>
      </c>
    </row>
    <row r="1778" spans="1:5" x14ac:dyDescent="0.3">
      <c r="A1778" t="s">
        <v>8219</v>
      </c>
      <c r="B1778">
        <v>27</v>
      </c>
      <c r="D1778" t="s">
        <v>8221</v>
      </c>
      <c r="E1778">
        <v>4</v>
      </c>
    </row>
    <row r="1779" spans="1:5" x14ac:dyDescent="0.3">
      <c r="A1779" t="s">
        <v>8219</v>
      </c>
      <c r="B1779">
        <v>30</v>
      </c>
      <c r="D1779" t="s">
        <v>8221</v>
      </c>
      <c r="E1779">
        <v>0</v>
      </c>
    </row>
    <row r="1780" spans="1:5" x14ac:dyDescent="0.3">
      <c r="A1780" t="s">
        <v>8219</v>
      </c>
      <c r="B1780">
        <v>52</v>
      </c>
      <c r="D1780" t="s">
        <v>8221</v>
      </c>
      <c r="E1780">
        <v>2</v>
      </c>
    </row>
    <row r="1781" spans="1:5" x14ac:dyDescent="0.3">
      <c r="A1781" t="s">
        <v>8219</v>
      </c>
      <c r="B1781">
        <v>17</v>
      </c>
      <c r="D1781" t="s">
        <v>8221</v>
      </c>
      <c r="E1781">
        <v>0</v>
      </c>
    </row>
    <row r="1782" spans="1:5" x14ac:dyDescent="0.3">
      <c r="A1782" t="s">
        <v>8219</v>
      </c>
      <c r="B1782">
        <v>19</v>
      </c>
      <c r="D1782" t="s">
        <v>8221</v>
      </c>
      <c r="E1782">
        <v>1</v>
      </c>
    </row>
    <row r="1783" spans="1:5" x14ac:dyDescent="0.3">
      <c r="A1783" t="s">
        <v>8219</v>
      </c>
      <c r="B1783">
        <v>77</v>
      </c>
      <c r="D1783" t="s">
        <v>8221</v>
      </c>
      <c r="E1783">
        <v>7</v>
      </c>
    </row>
    <row r="1784" spans="1:5" x14ac:dyDescent="0.3">
      <c r="A1784" t="s">
        <v>8219</v>
      </c>
      <c r="B1784">
        <v>21</v>
      </c>
      <c r="D1784" t="s">
        <v>8221</v>
      </c>
      <c r="E1784">
        <v>2</v>
      </c>
    </row>
    <row r="1785" spans="1:5" x14ac:dyDescent="0.3">
      <c r="A1785" t="s">
        <v>8219</v>
      </c>
      <c r="B1785">
        <v>38</v>
      </c>
      <c r="D1785" t="s">
        <v>8221</v>
      </c>
      <c r="E1785">
        <v>4</v>
      </c>
    </row>
    <row r="1786" spans="1:5" x14ac:dyDescent="0.3">
      <c r="A1786" t="s">
        <v>8219</v>
      </c>
      <c r="B1786">
        <v>28</v>
      </c>
      <c r="D1786" t="s">
        <v>8221</v>
      </c>
      <c r="E1786">
        <v>4</v>
      </c>
    </row>
    <row r="1787" spans="1:5" x14ac:dyDescent="0.3">
      <c r="A1787" t="s">
        <v>8219</v>
      </c>
      <c r="B1787">
        <v>48</v>
      </c>
      <c r="D1787" t="s">
        <v>8221</v>
      </c>
      <c r="E1787">
        <v>3</v>
      </c>
    </row>
    <row r="1788" spans="1:5" x14ac:dyDescent="0.3">
      <c r="A1788" t="s">
        <v>8219</v>
      </c>
      <c r="B1788">
        <v>46</v>
      </c>
      <c r="D1788" t="s">
        <v>8221</v>
      </c>
      <c r="E1788">
        <v>2</v>
      </c>
    </row>
    <row r="1789" spans="1:5" x14ac:dyDescent="0.3">
      <c r="A1789" t="s">
        <v>8219</v>
      </c>
      <c r="B1789">
        <v>30</v>
      </c>
      <c r="D1789" t="s">
        <v>8221</v>
      </c>
      <c r="E1789">
        <v>197</v>
      </c>
    </row>
    <row r="1790" spans="1:5" x14ac:dyDescent="0.3">
      <c r="A1790" t="s">
        <v>8219</v>
      </c>
      <c r="B1790">
        <v>64</v>
      </c>
      <c r="D1790" t="s">
        <v>8221</v>
      </c>
      <c r="E1790">
        <v>0</v>
      </c>
    </row>
    <row r="1791" spans="1:5" x14ac:dyDescent="0.3">
      <c r="A1791" t="s">
        <v>8219</v>
      </c>
      <c r="B1791">
        <v>15</v>
      </c>
      <c r="D1791" t="s">
        <v>8221</v>
      </c>
      <c r="E1791">
        <v>1</v>
      </c>
    </row>
    <row r="1792" spans="1:5" x14ac:dyDescent="0.3">
      <c r="A1792" t="s">
        <v>8219</v>
      </c>
      <c r="B1792">
        <v>41</v>
      </c>
      <c r="D1792" t="s">
        <v>8221</v>
      </c>
      <c r="E1792">
        <v>4</v>
      </c>
    </row>
    <row r="1793" spans="1:5" x14ac:dyDescent="0.3">
      <c r="A1793" t="s">
        <v>8219</v>
      </c>
      <c r="B1793">
        <v>35</v>
      </c>
      <c r="D1793" t="s">
        <v>8221</v>
      </c>
      <c r="E1793">
        <v>0</v>
      </c>
    </row>
    <row r="1794" spans="1:5" x14ac:dyDescent="0.3">
      <c r="A1794" t="s">
        <v>8219</v>
      </c>
      <c r="B1794">
        <v>45</v>
      </c>
      <c r="D1794" t="s">
        <v>8221</v>
      </c>
      <c r="E1794">
        <v>7</v>
      </c>
    </row>
    <row r="1795" spans="1:5" x14ac:dyDescent="0.3">
      <c r="A1795" t="s">
        <v>8219</v>
      </c>
      <c r="B1795">
        <v>62</v>
      </c>
      <c r="D1795" t="s">
        <v>8221</v>
      </c>
      <c r="E1795">
        <v>11</v>
      </c>
    </row>
    <row r="1796" spans="1:5" x14ac:dyDescent="0.3">
      <c r="A1796" t="s">
        <v>8219</v>
      </c>
      <c r="B1796">
        <v>22</v>
      </c>
      <c r="D1796" t="s">
        <v>8221</v>
      </c>
      <c r="E1796">
        <v>0</v>
      </c>
    </row>
    <row r="1797" spans="1:5" x14ac:dyDescent="0.3">
      <c r="A1797" t="s">
        <v>8219</v>
      </c>
      <c r="B1797">
        <v>18</v>
      </c>
      <c r="D1797" t="s">
        <v>8221</v>
      </c>
      <c r="E1797">
        <v>6</v>
      </c>
    </row>
    <row r="1798" spans="1:5" x14ac:dyDescent="0.3">
      <c r="A1798" t="s">
        <v>8219</v>
      </c>
      <c r="B1798">
        <v>12</v>
      </c>
      <c r="D1798" t="s">
        <v>8221</v>
      </c>
      <c r="E1798">
        <v>0</v>
      </c>
    </row>
    <row r="1799" spans="1:5" x14ac:dyDescent="0.3">
      <c r="A1799" t="s">
        <v>8219</v>
      </c>
      <c r="B1799">
        <v>44</v>
      </c>
      <c r="D1799" t="s">
        <v>8221</v>
      </c>
      <c r="E1799">
        <v>7</v>
      </c>
    </row>
    <row r="1800" spans="1:5" x14ac:dyDescent="0.3">
      <c r="A1800" t="s">
        <v>8219</v>
      </c>
      <c r="B1800">
        <v>27</v>
      </c>
      <c r="D1800" t="s">
        <v>8221</v>
      </c>
      <c r="E1800">
        <v>94</v>
      </c>
    </row>
    <row r="1801" spans="1:5" x14ac:dyDescent="0.3">
      <c r="A1801" t="s">
        <v>8219</v>
      </c>
      <c r="B1801">
        <v>38</v>
      </c>
      <c r="D1801" t="s">
        <v>8221</v>
      </c>
      <c r="E1801">
        <v>2</v>
      </c>
    </row>
    <row r="1802" spans="1:5" x14ac:dyDescent="0.3">
      <c r="A1802" t="s">
        <v>8219</v>
      </c>
      <c r="B1802">
        <v>28</v>
      </c>
      <c r="D1802" t="s">
        <v>8221</v>
      </c>
      <c r="E1802">
        <v>25</v>
      </c>
    </row>
    <row r="1803" spans="1:5" x14ac:dyDescent="0.3">
      <c r="A1803" t="s">
        <v>8219</v>
      </c>
      <c r="B1803">
        <v>24</v>
      </c>
      <c r="D1803" t="s">
        <v>8221</v>
      </c>
      <c r="E1803">
        <v>17</v>
      </c>
    </row>
    <row r="1804" spans="1:5" x14ac:dyDescent="0.3">
      <c r="A1804" t="s">
        <v>8219</v>
      </c>
      <c r="B1804">
        <v>65</v>
      </c>
      <c r="D1804" t="s">
        <v>8221</v>
      </c>
      <c r="E1804">
        <v>2</v>
      </c>
    </row>
    <row r="1805" spans="1:5" x14ac:dyDescent="0.3">
      <c r="A1805" t="s">
        <v>8219</v>
      </c>
      <c r="B1805">
        <v>46</v>
      </c>
      <c r="D1805" t="s">
        <v>8221</v>
      </c>
      <c r="E1805">
        <v>4</v>
      </c>
    </row>
    <row r="1806" spans="1:5" x14ac:dyDescent="0.3">
      <c r="A1806" t="s">
        <v>8219</v>
      </c>
      <c r="B1806">
        <v>85</v>
      </c>
      <c r="D1806" t="s">
        <v>8221</v>
      </c>
      <c r="E1806">
        <v>5</v>
      </c>
    </row>
    <row r="1807" spans="1:5" x14ac:dyDescent="0.3">
      <c r="A1807" t="s">
        <v>8219</v>
      </c>
      <c r="B1807">
        <v>66</v>
      </c>
      <c r="D1807" t="s">
        <v>8221</v>
      </c>
      <c r="E1807">
        <v>2</v>
      </c>
    </row>
    <row r="1808" spans="1:5" x14ac:dyDescent="0.3">
      <c r="A1808" t="s">
        <v>8219</v>
      </c>
      <c r="B1808">
        <v>165</v>
      </c>
      <c r="D1808" t="s">
        <v>8221</v>
      </c>
      <c r="E1808">
        <v>2</v>
      </c>
    </row>
    <row r="1809" spans="1:5" x14ac:dyDescent="0.3">
      <c r="A1809" t="s">
        <v>8219</v>
      </c>
      <c r="B1809">
        <v>17</v>
      </c>
      <c r="D1809" t="s">
        <v>8221</v>
      </c>
      <c r="E1809">
        <v>3</v>
      </c>
    </row>
    <row r="1810" spans="1:5" x14ac:dyDescent="0.3">
      <c r="A1810" t="s">
        <v>8219</v>
      </c>
      <c r="B1810">
        <v>3</v>
      </c>
      <c r="D1810" t="s">
        <v>8221</v>
      </c>
      <c r="E1810">
        <v>0</v>
      </c>
    </row>
    <row r="1811" spans="1:5" x14ac:dyDescent="0.3">
      <c r="A1811" t="s">
        <v>8219</v>
      </c>
      <c r="B1811">
        <v>17</v>
      </c>
      <c r="D1811" t="s">
        <v>8221</v>
      </c>
      <c r="E1811">
        <v>4</v>
      </c>
    </row>
    <row r="1812" spans="1:5" x14ac:dyDescent="0.3">
      <c r="A1812" t="s">
        <v>8219</v>
      </c>
      <c r="B1812">
        <v>91</v>
      </c>
      <c r="D1812" t="s">
        <v>8221</v>
      </c>
      <c r="E1812">
        <v>1</v>
      </c>
    </row>
    <row r="1813" spans="1:5" x14ac:dyDescent="0.3">
      <c r="A1813" t="s">
        <v>8219</v>
      </c>
      <c r="B1813">
        <v>67</v>
      </c>
      <c r="D1813" t="s">
        <v>8221</v>
      </c>
      <c r="E1813">
        <v>12</v>
      </c>
    </row>
    <row r="1814" spans="1:5" x14ac:dyDescent="0.3">
      <c r="A1814" t="s">
        <v>8219</v>
      </c>
      <c r="B1814">
        <v>18</v>
      </c>
      <c r="D1814" t="s">
        <v>8221</v>
      </c>
      <c r="E1814">
        <v>4</v>
      </c>
    </row>
    <row r="1815" spans="1:5" x14ac:dyDescent="0.3">
      <c r="A1815" t="s">
        <v>8219</v>
      </c>
      <c r="B1815">
        <v>21</v>
      </c>
      <c r="D1815" t="s">
        <v>8221</v>
      </c>
      <c r="E1815">
        <v>91</v>
      </c>
    </row>
    <row r="1816" spans="1:5" x14ac:dyDescent="0.3">
      <c r="A1816" t="s">
        <v>8219</v>
      </c>
      <c r="B1816">
        <v>40</v>
      </c>
      <c r="D1816" t="s">
        <v>8221</v>
      </c>
      <c r="E1816">
        <v>1</v>
      </c>
    </row>
    <row r="1817" spans="1:5" x14ac:dyDescent="0.3">
      <c r="A1817" t="s">
        <v>8219</v>
      </c>
      <c r="B1817">
        <v>78</v>
      </c>
      <c r="D1817" t="s">
        <v>8221</v>
      </c>
      <c r="E1817">
        <v>1</v>
      </c>
    </row>
    <row r="1818" spans="1:5" x14ac:dyDescent="0.3">
      <c r="A1818" t="s">
        <v>8219</v>
      </c>
      <c r="B1818">
        <v>26</v>
      </c>
      <c r="D1818" t="s">
        <v>8221</v>
      </c>
      <c r="E1818">
        <v>0</v>
      </c>
    </row>
    <row r="1819" spans="1:5" x14ac:dyDescent="0.3">
      <c r="A1819" t="s">
        <v>8219</v>
      </c>
      <c r="B1819">
        <v>14</v>
      </c>
      <c r="D1819" t="s">
        <v>8221</v>
      </c>
      <c r="E1819">
        <v>13</v>
      </c>
    </row>
    <row r="1820" spans="1:5" x14ac:dyDescent="0.3">
      <c r="A1820" t="s">
        <v>8219</v>
      </c>
      <c r="B1820">
        <v>44</v>
      </c>
      <c r="D1820" t="s">
        <v>8221</v>
      </c>
      <c r="E1820">
        <v>2</v>
      </c>
    </row>
    <row r="1821" spans="1:5" x14ac:dyDescent="0.3">
      <c r="A1821" t="s">
        <v>8219</v>
      </c>
      <c r="B1821">
        <v>9</v>
      </c>
      <c r="D1821" t="s">
        <v>8221</v>
      </c>
      <c r="E1821">
        <v>0</v>
      </c>
    </row>
    <row r="1822" spans="1:5" x14ac:dyDescent="0.3">
      <c r="A1822" t="s">
        <v>8219</v>
      </c>
      <c r="B1822">
        <v>30</v>
      </c>
      <c r="D1822" t="s">
        <v>8221</v>
      </c>
      <c r="E1822">
        <v>21</v>
      </c>
    </row>
    <row r="1823" spans="1:5" x14ac:dyDescent="0.3">
      <c r="A1823" t="s">
        <v>8219</v>
      </c>
      <c r="B1823">
        <v>45</v>
      </c>
      <c r="D1823" t="s">
        <v>8221</v>
      </c>
      <c r="E1823">
        <v>9</v>
      </c>
    </row>
    <row r="1824" spans="1:5" x14ac:dyDescent="0.3">
      <c r="A1824" t="s">
        <v>8219</v>
      </c>
      <c r="B1824">
        <v>56</v>
      </c>
      <c r="D1824" t="s">
        <v>8221</v>
      </c>
      <c r="E1824">
        <v>6</v>
      </c>
    </row>
    <row r="1825" spans="1:5" x14ac:dyDescent="0.3">
      <c r="A1825" t="s">
        <v>8219</v>
      </c>
      <c r="B1825">
        <v>46</v>
      </c>
      <c r="D1825" t="s">
        <v>8221</v>
      </c>
      <c r="E1825">
        <v>4</v>
      </c>
    </row>
    <row r="1826" spans="1:5" x14ac:dyDescent="0.3">
      <c r="A1826" t="s">
        <v>8219</v>
      </c>
      <c r="B1826">
        <v>34</v>
      </c>
      <c r="D1826" t="s">
        <v>8221</v>
      </c>
      <c r="E1826">
        <v>7</v>
      </c>
    </row>
    <row r="1827" spans="1:5" x14ac:dyDescent="0.3">
      <c r="A1827" t="s">
        <v>8219</v>
      </c>
      <c r="B1827">
        <v>98</v>
      </c>
      <c r="D1827" t="s">
        <v>8221</v>
      </c>
      <c r="E1827">
        <v>5</v>
      </c>
    </row>
    <row r="1828" spans="1:5" x14ac:dyDescent="0.3">
      <c r="A1828" t="s">
        <v>8219</v>
      </c>
      <c r="B1828">
        <v>46</v>
      </c>
      <c r="D1828" t="s">
        <v>8221</v>
      </c>
      <c r="E1828">
        <v>0</v>
      </c>
    </row>
    <row r="1829" spans="1:5" x14ac:dyDescent="0.3">
      <c r="A1829" t="s">
        <v>8219</v>
      </c>
      <c r="B1829">
        <v>10</v>
      </c>
      <c r="D1829" t="s">
        <v>8221</v>
      </c>
      <c r="E1829">
        <v>3</v>
      </c>
    </row>
    <row r="1830" spans="1:5" x14ac:dyDescent="0.3">
      <c r="A1830" t="s">
        <v>8219</v>
      </c>
      <c r="B1830">
        <v>76</v>
      </c>
      <c r="D1830" t="s">
        <v>8221</v>
      </c>
      <c r="E1830">
        <v>9</v>
      </c>
    </row>
    <row r="1831" spans="1:5" x14ac:dyDescent="0.3">
      <c r="A1831" t="s">
        <v>8219</v>
      </c>
      <c r="B1831">
        <v>104</v>
      </c>
      <c r="D1831" t="s">
        <v>8221</v>
      </c>
      <c r="E1831">
        <v>6</v>
      </c>
    </row>
    <row r="1832" spans="1:5" x14ac:dyDescent="0.3">
      <c r="A1832" t="s">
        <v>8219</v>
      </c>
      <c r="B1832">
        <v>87</v>
      </c>
      <c r="D1832" t="s">
        <v>8221</v>
      </c>
      <c r="E1832">
        <v>4</v>
      </c>
    </row>
    <row r="1833" spans="1:5" x14ac:dyDescent="0.3">
      <c r="A1833" t="s">
        <v>8219</v>
      </c>
      <c r="B1833">
        <v>29</v>
      </c>
      <c r="D1833" t="s">
        <v>8221</v>
      </c>
      <c r="E1833">
        <v>1</v>
      </c>
    </row>
    <row r="1834" spans="1:5" x14ac:dyDescent="0.3">
      <c r="A1834" t="s">
        <v>8219</v>
      </c>
      <c r="B1834">
        <v>51</v>
      </c>
      <c r="D1834" t="s">
        <v>8221</v>
      </c>
      <c r="E1834">
        <v>17</v>
      </c>
    </row>
    <row r="1835" spans="1:5" x14ac:dyDescent="0.3">
      <c r="A1835" t="s">
        <v>8219</v>
      </c>
      <c r="B1835">
        <v>12</v>
      </c>
      <c r="D1835" t="s">
        <v>8221</v>
      </c>
      <c r="E1835">
        <v>1</v>
      </c>
    </row>
    <row r="1836" spans="1:5" x14ac:dyDescent="0.3">
      <c r="A1836" t="s">
        <v>8219</v>
      </c>
      <c r="B1836">
        <v>72</v>
      </c>
      <c r="D1836" t="s">
        <v>8221</v>
      </c>
      <c r="E1836">
        <v>13</v>
      </c>
    </row>
    <row r="1837" spans="1:5" x14ac:dyDescent="0.3">
      <c r="A1837" t="s">
        <v>8219</v>
      </c>
      <c r="B1837">
        <v>21</v>
      </c>
      <c r="D1837" t="s">
        <v>8221</v>
      </c>
      <c r="E1837">
        <v>6</v>
      </c>
    </row>
    <row r="1838" spans="1:5" x14ac:dyDescent="0.3">
      <c r="A1838" t="s">
        <v>8219</v>
      </c>
      <c r="B1838">
        <v>42</v>
      </c>
      <c r="D1838" t="s">
        <v>8221</v>
      </c>
      <c r="E1838">
        <v>0</v>
      </c>
    </row>
    <row r="1839" spans="1:5" x14ac:dyDescent="0.3">
      <c r="A1839" t="s">
        <v>8219</v>
      </c>
      <c r="B1839">
        <v>71</v>
      </c>
      <c r="D1839" t="s">
        <v>8221</v>
      </c>
      <c r="E1839">
        <v>2</v>
      </c>
    </row>
    <row r="1840" spans="1:5" x14ac:dyDescent="0.3">
      <c r="A1840" t="s">
        <v>8219</v>
      </c>
      <c r="B1840">
        <v>168</v>
      </c>
      <c r="D1840" t="s">
        <v>8221</v>
      </c>
      <c r="E1840">
        <v>2</v>
      </c>
    </row>
    <row r="1841" spans="1:5" x14ac:dyDescent="0.3">
      <c r="A1841" t="s">
        <v>8219</v>
      </c>
      <c r="B1841">
        <v>19</v>
      </c>
      <c r="D1841" t="s">
        <v>8221</v>
      </c>
      <c r="E1841">
        <v>21</v>
      </c>
    </row>
    <row r="1842" spans="1:5" x14ac:dyDescent="0.3">
      <c r="A1842" t="s">
        <v>8219</v>
      </c>
      <c r="B1842">
        <v>37</v>
      </c>
      <c r="D1842" t="s">
        <v>8221</v>
      </c>
      <c r="E1842">
        <v>13</v>
      </c>
    </row>
    <row r="1843" spans="1:5" x14ac:dyDescent="0.3">
      <c r="A1843" t="s">
        <v>8219</v>
      </c>
      <c r="B1843">
        <v>36</v>
      </c>
      <c r="D1843" t="s">
        <v>8221</v>
      </c>
      <c r="E1843">
        <v>0</v>
      </c>
    </row>
    <row r="1844" spans="1:5" x14ac:dyDescent="0.3">
      <c r="A1844" t="s">
        <v>8219</v>
      </c>
      <c r="B1844">
        <v>14</v>
      </c>
      <c r="D1844" t="s">
        <v>8221</v>
      </c>
      <c r="E1844">
        <v>6</v>
      </c>
    </row>
    <row r="1845" spans="1:5" x14ac:dyDescent="0.3">
      <c r="A1845" t="s">
        <v>8219</v>
      </c>
      <c r="B1845">
        <v>18</v>
      </c>
      <c r="D1845" t="s">
        <v>8221</v>
      </c>
      <c r="E1845">
        <v>0</v>
      </c>
    </row>
    <row r="1846" spans="1:5" x14ac:dyDescent="0.3">
      <c r="A1846" t="s">
        <v>8219</v>
      </c>
      <c r="B1846">
        <v>82</v>
      </c>
      <c r="D1846" t="s">
        <v>8221</v>
      </c>
      <c r="E1846">
        <v>1</v>
      </c>
    </row>
    <row r="1847" spans="1:5" x14ac:dyDescent="0.3">
      <c r="A1847" t="s">
        <v>8219</v>
      </c>
      <c r="B1847">
        <v>43</v>
      </c>
      <c r="D1847" t="s">
        <v>8221</v>
      </c>
      <c r="E1847">
        <v>0</v>
      </c>
    </row>
    <row r="1848" spans="1:5" x14ac:dyDescent="0.3">
      <c r="A1848" t="s">
        <v>8219</v>
      </c>
      <c r="B1848">
        <v>8</v>
      </c>
      <c r="D1848" t="s">
        <v>8221</v>
      </c>
      <c r="E1848">
        <v>12</v>
      </c>
    </row>
    <row r="1849" spans="1:5" x14ac:dyDescent="0.3">
      <c r="A1849" t="s">
        <v>8219</v>
      </c>
      <c r="B1849">
        <v>45</v>
      </c>
      <c r="D1849" t="s">
        <v>8221</v>
      </c>
      <c r="E1849">
        <v>2</v>
      </c>
    </row>
    <row r="1850" spans="1:5" x14ac:dyDescent="0.3">
      <c r="A1850" t="s">
        <v>8219</v>
      </c>
      <c r="B1850">
        <v>20</v>
      </c>
      <c r="D1850" t="s">
        <v>8221</v>
      </c>
      <c r="E1850">
        <v>6</v>
      </c>
    </row>
    <row r="1851" spans="1:5" x14ac:dyDescent="0.3">
      <c r="A1851" t="s">
        <v>8219</v>
      </c>
      <c r="B1851">
        <v>31</v>
      </c>
      <c r="D1851" t="s">
        <v>8221</v>
      </c>
      <c r="E1851">
        <v>1</v>
      </c>
    </row>
    <row r="1852" spans="1:5" x14ac:dyDescent="0.3">
      <c r="A1852" t="s">
        <v>8219</v>
      </c>
      <c r="B1852">
        <v>25</v>
      </c>
      <c r="D1852" t="s">
        <v>8221</v>
      </c>
      <c r="E1852">
        <v>1</v>
      </c>
    </row>
    <row r="1853" spans="1:5" x14ac:dyDescent="0.3">
      <c r="A1853" t="s">
        <v>8219</v>
      </c>
      <c r="B1853">
        <v>14</v>
      </c>
      <c r="D1853" t="s">
        <v>8221</v>
      </c>
      <c r="E1853">
        <v>5</v>
      </c>
    </row>
    <row r="1854" spans="1:5" x14ac:dyDescent="0.3">
      <c r="A1854" t="s">
        <v>8219</v>
      </c>
      <c r="B1854">
        <v>45</v>
      </c>
      <c r="D1854" t="s">
        <v>8221</v>
      </c>
      <c r="E1854">
        <v>0</v>
      </c>
    </row>
    <row r="1855" spans="1:5" x14ac:dyDescent="0.3">
      <c r="A1855" t="s">
        <v>8219</v>
      </c>
      <c r="B1855">
        <v>20</v>
      </c>
      <c r="D1855" t="s">
        <v>8221</v>
      </c>
      <c r="E1855">
        <v>3</v>
      </c>
    </row>
    <row r="1856" spans="1:5" x14ac:dyDescent="0.3">
      <c r="A1856" t="s">
        <v>8219</v>
      </c>
      <c r="B1856">
        <v>39</v>
      </c>
      <c r="D1856" t="s">
        <v>8221</v>
      </c>
      <c r="E1856">
        <v>8</v>
      </c>
    </row>
    <row r="1857" spans="1:5" x14ac:dyDescent="0.3">
      <c r="A1857" t="s">
        <v>8219</v>
      </c>
      <c r="B1857">
        <v>16</v>
      </c>
      <c r="D1857" t="s">
        <v>8221</v>
      </c>
      <c r="E1857">
        <v>3</v>
      </c>
    </row>
    <row r="1858" spans="1:5" x14ac:dyDescent="0.3">
      <c r="A1858" t="s">
        <v>8219</v>
      </c>
      <c r="B1858">
        <v>37</v>
      </c>
      <c r="D1858" t="s">
        <v>8221</v>
      </c>
      <c r="E1858">
        <v>8</v>
      </c>
    </row>
    <row r="1859" spans="1:5" x14ac:dyDescent="0.3">
      <c r="A1859" t="s">
        <v>8219</v>
      </c>
      <c r="B1859">
        <v>14</v>
      </c>
      <c r="D1859" t="s">
        <v>8221</v>
      </c>
      <c r="E1859">
        <v>1</v>
      </c>
    </row>
    <row r="1860" spans="1:5" x14ac:dyDescent="0.3">
      <c r="A1860" t="s">
        <v>8219</v>
      </c>
      <c r="B1860">
        <v>21</v>
      </c>
      <c r="D1860" t="s">
        <v>8221</v>
      </c>
      <c r="E1860">
        <v>4</v>
      </c>
    </row>
    <row r="1861" spans="1:5" x14ac:dyDescent="0.3">
      <c r="A1861" t="s">
        <v>8219</v>
      </c>
      <c r="B1861">
        <v>69</v>
      </c>
      <c r="D1861" t="s">
        <v>8221</v>
      </c>
      <c r="E1861">
        <v>8</v>
      </c>
    </row>
    <row r="1862" spans="1:5" x14ac:dyDescent="0.3">
      <c r="A1862" t="s">
        <v>8219</v>
      </c>
      <c r="B1862">
        <v>16</v>
      </c>
      <c r="D1862" t="s">
        <v>8221</v>
      </c>
      <c r="E1862">
        <v>1</v>
      </c>
    </row>
    <row r="1863" spans="1:5" x14ac:dyDescent="0.3">
      <c r="A1863" t="s">
        <v>8219</v>
      </c>
      <c r="B1863">
        <v>55</v>
      </c>
      <c r="D1863" t="s">
        <v>8221</v>
      </c>
      <c r="E1863">
        <v>5</v>
      </c>
    </row>
    <row r="1864" spans="1:5" x14ac:dyDescent="0.3">
      <c r="A1864" t="s">
        <v>8219</v>
      </c>
      <c r="B1864">
        <v>27</v>
      </c>
      <c r="D1864" t="s">
        <v>8221</v>
      </c>
      <c r="E1864">
        <v>0</v>
      </c>
    </row>
    <row r="1865" spans="1:5" x14ac:dyDescent="0.3">
      <c r="A1865" t="s">
        <v>8219</v>
      </c>
      <c r="B1865">
        <v>36</v>
      </c>
      <c r="D1865" t="s">
        <v>8221</v>
      </c>
      <c r="E1865">
        <v>0</v>
      </c>
    </row>
    <row r="1866" spans="1:5" x14ac:dyDescent="0.3">
      <c r="A1866" t="s">
        <v>8219</v>
      </c>
      <c r="B1866">
        <v>19</v>
      </c>
      <c r="D1866" t="s">
        <v>8221</v>
      </c>
      <c r="E1866">
        <v>1</v>
      </c>
    </row>
    <row r="1867" spans="1:5" x14ac:dyDescent="0.3">
      <c r="A1867" t="s">
        <v>8219</v>
      </c>
      <c r="B1867">
        <v>12</v>
      </c>
      <c r="D1867" t="s">
        <v>8221</v>
      </c>
      <c r="E1867">
        <v>0</v>
      </c>
    </row>
    <row r="1868" spans="1:5" x14ac:dyDescent="0.3">
      <c r="A1868" t="s">
        <v>8219</v>
      </c>
      <c r="B1868">
        <v>17</v>
      </c>
      <c r="D1868" t="s">
        <v>8221</v>
      </c>
      <c r="E1868">
        <v>0</v>
      </c>
    </row>
    <row r="1869" spans="1:5" x14ac:dyDescent="0.3">
      <c r="A1869" t="s">
        <v>8219</v>
      </c>
      <c r="B1869">
        <v>114</v>
      </c>
      <c r="D1869" t="s">
        <v>8221</v>
      </c>
      <c r="E1869">
        <v>6</v>
      </c>
    </row>
    <row r="1870" spans="1:5" x14ac:dyDescent="0.3">
      <c r="A1870" t="s">
        <v>8219</v>
      </c>
      <c r="B1870">
        <v>93</v>
      </c>
      <c r="D1870" t="s">
        <v>8221</v>
      </c>
      <c r="E1870">
        <v>6</v>
      </c>
    </row>
    <row r="1871" spans="1:5" x14ac:dyDescent="0.3">
      <c r="A1871" t="s">
        <v>8219</v>
      </c>
      <c r="B1871">
        <v>36</v>
      </c>
      <c r="D1871" t="s">
        <v>8221</v>
      </c>
      <c r="E1871">
        <v>14</v>
      </c>
    </row>
    <row r="1872" spans="1:5" x14ac:dyDescent="0.3">
      <c r="A1872" t="s">
        <v>8219</v>
      </c>
      <c r="B1872">
        <v>61</v>
      </c>
      <c r="D1872" t="s">
        <v>8221</v>
      </c>
      <c r="E1872">
        <v>6</v>
      </c>
    </row>
    <row r="1873" spans="1:5" x14ac:dyDescent="0.3">
      <c r="A1873" t="s">
        <v>8219</v>
      </c>
      <c r="B1873">
        <v>47</v>
      </c>
      <c r="D1873" t="s">
        <v>8221</v>
      </c>
      <c r="E1873">
        <v>33</v>
      </c>
    </row>
    <row r="1874" spans="1:5" x14ac:dyDescent="0.3">
      <c r="A1874" t="s">
        <v>8219</v>
      </c>
      <c r="B1874">
        <v>17</v>
      </c>
      <c r="D1874" t="s">
        <v>8221</v>
      </c>
      <c r="E1874">
        <v>4</v>
      </c>
    </row>
    <row r="1875" spans="1:5" x14ac:dyDescent="0.3">
      <c r="A1875" t="s">
        <v>8219</v>
      </c>
      <c r="B1875">
        <v>63</v>
      </c>
      <c r="D1875" t="s">
        <v>8221</v>
      </c>
      <c r="E1875">
        <v>1</v>
      </c>
    </row>
    <row r="1876" spans="1:5" x14ac:dyDescent="0.3">
      <c r="A1876" t="s">
        <v>8219</v>
      </c>
      <c r="B1876">
        <v>9</v>
      </c>
      <c r="D1876" t="s">
        <v>8221</v>
      </c>
      <c r="E1876">
        <v>0</v>
      </c>
    </row>
    <row r="1877" spans="1:5" x14ac:dyDescent="0.3">
      <c r="A1877" t="s">
        <v>8219</v>
      </c>
      <c r="B1877">
        <v>30</v>
      </c>
      <c r="D1877" t="s">
        <v>8221</v>
      </c>
      <c r="E1877">
        <v>6</v>
      </c>
    </row>
    <row r="1878" spans="1:5" x14ac:dyDescent="0.3">
      <c r="A1878" t="s">
        <v>8219</v>
      </c>
      <c r="B1878">
        <v>23</v>
      </c>
      <c r="D1878" t="s">
        <v>8221</v>
      </c>
      <c r="E1878">
        <v>6</v>
      </c>
    </row>
    <row r="1879" spans="1:5" x14ac:dyDescent="0.3">
      <c r="A1879" t="s">
        <v>8219</v>
      </c>
      <c r="B1879">
        <v>33</v>
      </c>
      <c r="D1879" t="s">
        <v>8221</v>
      </c>
      <c r="E1879">
        <v>1</v>
      </c>
    </row>
    <row r="1880" spans="1:5" x14ac:dyDescent="0.3">
      <c r="A1880" t="s">
        <v>8219</v>
      </c>
      <c r="B1880">
        <v>39</v>
      </c>
      <c r="D1880" t="s">
        <v>8221</v>
      </c>
      <c r="E1880">
        <v>3</v>
      </c>
    </row>
    <row r="1881" spans="1:5" x14ac:dyDescent="0.3">
      <c r="A1881" t="s">
        <v>8219</v>
      </c>
      <c r="B1881">
        <v>17</v>
      </c>
    </row>
    <row r="1882" spans="1:5" x14ac:dyDescent="0.3">
      <c r="A1882" t="s">
        <v>8219</v>
      </c>
      <c r="B1882">
        <v>6</v>
      </c>
    </row>
    <row r="1883" spans="1:5" x14ac:dyDescent="0.3">
      <c r="A1883" t="s">
        <v>8219</v>
      </c>
      <c r="B1883">
        <v>39</v>
      </c>
    </row>
    <row r="1884" spans="1:5" x14ac:dyDescent="0.3">
      <c r="A1884" t="s">
        <v>8219</v>
      </c>
      <c r="B1884">
        <v>57</v>
      </c>
    </row>
    <row r="1885" spans="1:5" x14ac:dyDescent="0.3">
      <c r="A1885" t="s">
        <v>8219</v>
      </c>
      <c r="B1885">
        <v>56</v>
      </c>
    </row>
    <row r="1886" spans="1:5" x14ac:dyDescent="0.3">
      <c r="A1886" t="s">
        <v>8219</v>
      </c>
      <c r="B1886">
        <v>13</v>
      </c>
    </row>
    <row r="1887" spans="1:5" x14ac:dyDescent="0.3">
      <c r="A1887" t="s">
        <v>8219</v>
      </c>
      <c r="B1887">
        <v>95</v>
      </c>
    </row>
    <row r="1888" spans="1:5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046648:A1046772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634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Kickstarter Data</vt:lpstr>
      <vt:lpstr>Success Summary Table_Pivot</vt:lpstr>
      <vt:lpstr> State by Date Created_Pivot</vt:lpstr>
      <vt:lpstr>Goal Range Summary</vt:lpstr>
      <vt:lpstr>Campaign Evaluation</vt:lpstr>
      <vt:lpstr>Successful_Unsuccessful State </vt:lpstr>
      <vt:lpstr>AmtGoals</vt:lpstr>
      <vt:lpstr>AmtPledged</vt:lpstr>
      <vt:lpstr>Backers</vt:lpstr>
      <vt:lpstr>Goals</vt:lpstr>
      <vt:lpstr>kickstart_State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koranteng</cp:lastModifiedBy>
  <dcterms:created xsi:type="dcterms:W3CDTF">2017-04-20T15:17:24Z</dcterms:created>
  <dcterms:modified xsi:type="dcterms:W3CDTF">2020-10-04T00:15:08Z</dcterms:modified>
</cp:coreProperties>
</file>