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NkeshPurohit\Downloads\"/>
    </mc:Choice>
  </mc:AlternateContent>
  <xr:revisionPtr revIDLastSave="0" documentId="13_ncr:1_{F99B12BE-7351-4893-A7B2-D3346C87B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<sst xmlns="http://schemas.openxmlformats.org/spreadsheetml/2006/main" count="338" uniqueCount="135">
  <si>
    <t>SKU_Code</t>
  </si>
  <si>
    <t>Product_Name</t>
  </si>
  <si>
    <t>Category</t>
  </si>
  <si>
    <t>Current_Stock</t>
  </si>
  <si>
    <t>MBQ</t>
  </si>
  <si>
    <t>Monthly_Sales_Avg</t>
  </si>
  <si>
    <t>Selling_Price</t>
  </si>
  <si>
    <t>Cost_Price</t>
  </si>
  <si>
    <t>Restock_Needed</t>
  </si>
  <si>
    <t>Revenue</t>
  </si>
  <si>
    <t>Profit_per_Unit</t>
  </si>
  <si>
    <t>Total_Profit</t>
  </si>
  <si>
    <t>STS_Ratio</t>
  </si>
  <si>
    <t>IN001</t>
  </si>
  <si>
    <t>CH002</t>
  </si>
  <si>
    <t>CH003</t>
  </si>
  <si>
    <t>IN004</t>
  </si>
  <si>
    <t>IN005</t>
  </si>
  <si>
    <t>CH006</t>
  </si>
  <si>
    <t>CH007</t>
  </si>
  <si>
    <t>CH008</t>
  </si>
  <si>
    <t>IN009</t>
  </si>
  <si>
    <t>IN010</t>
  </si>
  <si>
    <t>CH011</t>
  </si>
  <si>
    <t>IN012</t>
  </si>
  <si>
    <t>IN013</t>
  </si>
  <si>
    <t>IN014</t>
  </si>
  <si>
    <t>CH015</t>
  </si>
  <si>
    <t>CH016</t>
  </si>
  <si>
    <t>IN017</t>
  </si>
  <si>
    <t>IN018</t>
  </si>
  <si>
    <t>CH019</t>
  </si>
  <si>
    <t>CH020</t>
  </si>
  <si>
    <t>CH021</t>
  </si>
  <si>
    <t>CH022</t>
  </si>
  <si>
    <t>CH023</t>
  </si>
  <si>
    <t>CH024</t>
  </si>
  <si>
    <t>CH025</t>
  </si>
  <si>
    <t>IN026</t>
  </si>
  <si>
    <t>IN027</t>
  </si>
  <si>
    <t>IN028</t>
  </si>
  <si>
    <t>IN029</t>
  </si>
  <si>
    <t>CH030</t>
  </si>
  <si>
    <t>CH031</t>
  </si>
  <si>
    <t>IN032</t>
  </si>
  <si>
    <t>IN033</t>
  </si>
  <si>
    <t>CH034</t>
  </si>
  <si>
    <t>IN035</t>
  </si>
  <si>
    <t>CH036</t>
  </si>
  <si>
    <t>CH037</t>
  </si>
  <si>
    <t>CH038</t>
  </si>
  <si>
    <t>CH039</t>
  </si>
  <si>
    <t>IN040</t>
  </si>
  <si>
    <t>CH041</t>
  </si>
  <si>
    <t>CH042</t>
  </si>
  <si>
    <t>IN043</t>
  </si>
  <si>
    <t>CH044</t>
  </si>
  <si>
    <t>CH045</t>
  </si>
  <si>
    <t>IN046</t>
  </si>
  <si>
    <t>IN047</t>
  </si>
  <si>
    <t>IN048</t>
  </si>
  <si>
    <t>CH049</t>
  </si>
  <si>
    <t>CH050</t>
  </si>
  <si>
    <t>CH051</t>
  </si>
  <si>
    <t>CH052</t>
  </si>
  <si>
    <t>IN053</t>
  </si>
  <si>
    <t>CH054</t>
  </si>
  <si>
    <t>CH055</t>
  </si>
  <si>
    <t>IN056</t>
  </si>
  <si>
    <t>CH057</t>
  </si>
  <si>
    <t>IN058</t>
  </si>
  <si>
    <t>IN059</t>
  </si>
  <si>
    <t>IN060</t>
  </si>
  <si>
    <t>CH061</t>
  </si>
  <si>
    <t>IN062</t>
  </si>
  <si>
    <t>IN063</t>
  </si>
  <si>
    <t>IN064</t>
  </si>
  <si>
    <t>CH065</t>
  </si>
  <si>
    <t>IN066</t>
  </si>
  <si>
    <t>CH067</t>
  </si>
  <si>
    <t>IN068</t>
  </si>
  <si>
    <t>CH069</t>
  </si>
  <si>
    <t>IN070</t>
  </si>
  <si>
    <t>IN071</t>
  </si>
  <si>
    <t>IN072</t>
  </si>
  <si>
    <t>CH073</t>
  </si>
  <si>
    <t>CH074</t>
  </si>
  <si>
    <t>IN075</t>
  </si>
  <si>
    <t>CH076</t>
  </si>
  <si>
    <t>CH077</t>
  </si>
  <si>
    <t>CH078</t>
  </si>
  <si>
    <t>CH079</t>
  </si>
  <si>
    <t>CH080</t>
  </si>
  <si>
    <t>CH081</t>
  </si>
  <si>
    <t>IN082</t>
  </si>
  <si>
    <t>IN083</t>
  </si>
  <si>
    <t>CH084</t>
  </si>
  <si>
    <t>CH085</t>
  </si>
  <si>
    <t>IN086</t>
  </si>
  <si>
    <t>CH087</t>
  </si>
  <si>
    <t>IN088</t>
  </si>
  <si>
    <t>IN089</t>
  </si>
  <si>
    <t>CH090</t>
  </si>
  <si>
    <t>CH091</t>
  </si>
  <si>
    <t>IN092</t>
  </si>
  <si>
    <t>CH093</t>
  </si>
  <si>
    <t>CH094</t>
  </si>
  <si>
    <t>IN095</t>
  </si>
  <si>
    <t>CH096</t>
  </si>
  <si>
    <t>IN097</t>
  </si>
  <si>
    <t>IN098</t>
  </si>
  <si>
    <t>CH099</t>
  </si>
  <si>
    <t>CH100</t>
  </si>
  <si>
    <t>Maple Syrup</t>
  </si>
  <si>
    <t>Perk</t>
  </si>
  <si>
    <t>Bournville</t>
  </si>
  <si>
    <t>Sriracha Sauce</t>
  </si>
  <si>
    <t>Tortilla Chips</t>
  </si>
  <si>
    <t>5 Star</t>
  </si>
  <si>
    <t>Munch</t>
  </si>
  <si>
    <t>Pasta Barilla</t>
  </si>
  <si>
    <t>Hummus</t>
  </si>
  <si>
    <t>Ferrero Rocher</t>
  </si>
  <si>
    <t>Heinz Beans</t>
  </si>
  <si>
    <t>KitKat</t>
  </si>
  <si>
    <t>Dairy Milk</t>
  </si>
  <si>
    <t>Worcestershire Sauce</t>
  </si>
  <si>
    <t>International Foods</t>
  </si>
  <si>
    <t>Chocolate</t>
  </si>
  <si>
    <t>RESTOCK</t>
  </si>
  <si>
    <t>Row Labels</t>
  </si>
  <si>
    <t>Grand Total</t>
  </si>
  <si>
    <t>Sum of Revenue</t>
  </si>
  <si>
    <t>(All)</t>
  </si>
  <si>
    <t>Sum of 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</si>
</sst>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</dxfs>
  <tableStyles count="1" defaultTableStyle="TableStyleMedium9" defaultPivotStyle="PivotStyleLight16">
    <tableStyle name="Invisible" pivot="0" table="0" count="0" xr9:uid="{9EF3B263-C568-45CE-AEAB-515F94D94D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[MBQ_SKU_Analysis_Nikesh.xlsx]Sheet2!PivotTable1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Sheet2!$B$4:$B$18</c:f>
              <c:strCache>
                <c:ptCount val="14"/>
                <c:pt idx="0">
                  <c:v>5 Star</c:v>
                </c:pt>
                <c:pt idx="1">
                  <c:v>Bournville</c:v>
                </c:pt>
                <c:pt idx="2">
                  <c:v>Dairy Milk</c:v>
                </c:pt>
                <c:pt idx="3">
                  <c:v>Ferrero Rocher</c:v>
                </c:pt>
                <c:pt idx="4">
                  <c:v>Heinz Beans</c:v>
                </c:pt>
                <c:pt idx="5">
                  <c:v>Hummus</c:v>
                </c:pt>
                <c:pt idx="6">
                  <c:v>KitKat</c:v>
                </c:pt>
                <c:pt idx="7">
                  <c:v>Maple Syrup</c:v>
                </c:pt>
                <c:pt idx="8">
                  <c:v>Munch</c:v>
                </c:pt>
                <c:pt idx="9">
                  <c:v>Pasta Barilla</c:v>
                </c:pt>
                <c:pt idx="10">
                  <c:v>Perk</c:v>
                </c:pt>
                <c:pt idx="11">
                  <c:v>Sriracha Sauce</c:v>
                </c:pt>
                <c:pt idx="12">
                  <c:v>Tortilla Chips</c:v>
                </c:pt>
                <c:pt idx="13">
                  <c:v>Worcestershire Sauce</c:v>
                </c:pt>
              </c:strCache>
            </c:strRef>
          </c:cat>
          <c:val>
            <c:numRef>
              <c:f>Sheet2!$C$4:$C$18</c:f>
              <c:numCache>
                <c:formatCode>General</c:formatCode>
                <c:ptCount val="14"/>
                <c:pt idx="0">
                  <c:v>184437.11000000002</c:v>
                </c:pt>
                <c:pt idx="1">
                  <c:v>393378.58</c:v>
                </c:pt>
                <c:pt idx="2">
                  <c:v>91284.12999999999</c:v>
                </c:pt>
                <c:pt idx="3">
                  <c:v>186838.1</c:v>
                </c:pt>
                <c:pt idx="4">
                  <c:v>63251.770000000004</c:v>
                </c:pt>
                <c:pt idx="5">
                  <c:v>73271.62</c:v>
                </c:pt>
                <c:pt idx="6">
                  <c:v>96446.22</c:v>
                </c:pt>
                <c:pt idx="7">
                  <c:v>109629.84000000001</c:v>
                </c:pt>
                <c:pt idx="8">
                  <c:v>81656.479999999996</c:v>
                </c:pt>
                <c:pt idx="9">
                  <c:v>228223.47000000003</c:v>
                </c:pt>
                <c:pt idx="10">
                  <c:v>83219.710000000006</c:v>
                </c:pt>
                <c:pt idx="11">
                  <c:v>207309.59000000003</c:v>
                </c:pt>
                <c:pt idx="12">
                  <c:v>99345.08</c:v>
                </c:pt>
                <c:pt idx="13">
                  <c:v>89880.6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2-470D-914C-697E5E3D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7287808"/>
        <c:axId val="1737129760"/>
      </c:barChart>
      <c:catAx>
        <c:axId val="195728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29760"/>
        <c:crosses val="autoZero"/>
        <c:auto val="1"/>
        <c:lblAlgn val="ctr"/>
        <c:lblOffset val="100"/>
        <c:noMultiLvlLbl val="0"/>
      </c:catAx>
      <c:valAx>
        <c:axId val="17371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[MBQ_SKU_Analysis_Nikesh.xlsx]Sheet2!PivotTable2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WISE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-7.1536260670118965E-2"/>
              <c:y val="-8.33322999979333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459B5CED-42F2-445C-932A-0FC2F1DCBD49}" type="CATEGORYNAM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FE93D1D9-0F7A-4E36-86B9-05658C022465}" type="PERCENTAGE">
                  <a:rPr lang="en-US" baseline="0">
                    <a:solidFill>
                      <a:srgbClr val="FF0000"/>
                    </a:solidFill>
                  </a:rPr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3.1841526565936015E-2"/>
              <c:y val="-0.1942324384648769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D0F1E224-B42C-491A-8AB2-29C448C3A407}" type="CATEGORYNAM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rgbClr val="FF0000"/>
                    </a:solidFill>
                  </a:rPr>
                  <a:t>
</a:t>
                </a:r>
                <a:fld id="{E25BA71A-74E9-4D5E-A19F-462421065E45}" type="PERCENTAGE">
                  <a:rPr lang="en-US" baseline="0">
                    <a:solidFill>
                      <a:srgbClr val="FF0000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3-4A3E-806A-4B9A4484EF9C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93-4A3E-806A-4B9A4484EF9C}"/>
              </c:ext>
            </c:extLst>
          </c:dPt>
          <c:dLbls>
            <c:dLbl>
              <c:idx val="0"/>
              <c:layout>
                <c:manualLayout>
                  <c:x val="3.1841526565936015E-2"/>
                  <c:y val="-0.19423243846487692"/>
                </c:manualLayout>
              </c:layout>
              <c:tx>
                <c:rich>
                  <a:bodyPr/>
                  <a:lstStyle/>
                  <a:p>
                    <a:fld id="{D0F1E224-B42C-491A-8AB2-29C448C3A407}" type="CATEGORYNAME">
                      <a:rPr lang="en-US">
                        <a:solidFill>
                          <a:srgbClr val="FF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rgbClr val="FF0000"/>
                        </a:solidFill>
                      </a:rPr>
                      <a:t>
</a:t>
                    </a:r>
                    <a:fld id="{E25BA71A-74E9-4D5E-A19F-462421065E45}" type="PERCENTAGE">
                      <a:rPr lang="en-US" baseline="0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rgbClr val="FF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993-4A3E-806A-4B9A4484EF9C}"/>
                </c:ext>
              </c:extLst>
            </c:dLbl>
            <c:dLbl>
              <c:idx val="1"/>
              <c:layout>
                <c:manualLayout>
                  <c:x val="-7.1536260670118965E-2"/>
                  <c:y val="-8.3332299997933332E-2"/>
                </c:manualLayout>
              </c:layout>
              <c:tx>
                <c:rich>
                  <a:bodyPr/>
                  <a:lstStyle/>
                  <a:p>
                    <a:fld id="{459B5CED-42F2-445C-932A-0FC2F1DCBD49}" type="CATEGORYNAME">
                      <a:rPr lang="en-US">
                        <a:solidFill>
                          <a:srgbClr val="FF0000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E93D1D9-0F7A-4E36-86B9-05658C022465}" type="PERCENTAGE">
                      <a:rPr lang="en-US" baseline="0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993-4A3E-806A-4B9A4484E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Sheet2!$E$4:$E$6</c:f>
              <c:strCache>
                <c:ptCount val="2"/>
                <c:pt idx="0">
                  <c:v>Chocolate</c:v>
                </c:pt>
                <c:pt idx="1">
                  <c:v>International Foods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324793.54999999993</c:v>
                </c:pt>
                <c:pt idx="1">
                  <c:v>268540.27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A3E-806A-4B9A4484EF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0</xdr:row>
      <xdr:rowOff>106680</xdr:rowOff>
    </xdr:from>
    <xdr:to>
      <xdr:col>15</xdr:col>
      <xdr:colOff>495300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3E4B-0A7C-9527-16B7-9D1D7FE9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14</xdr:row>
      <xdr:rowOff>160020</xdr:rowOff>
    </xdr:from>
    <xdr:to>
      <xdr:col>15</xdr:col>
      <xdr:colOff>510540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46B3A-E51E-6768-A694-B2BA78EFB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eshPurohit" refreshedDate="45835.035206134256" createdVersion="8" refreshedVersion="8" minRefreshableVersion="3" recordCount="100" xr:uid="{AC269E4C-9DC0-43D3-8E32-1E904FDE1DD6}">
  <cacheSource type="worksheet">
    <worksheetSource ref="A1:N101" sheet="Sheet1"/>
  </cacheSource>
  <cacheFields count="14">
    <cacheField name="SKU_Code" numFmtId="0">
      <sharedItems count="100">
        <s v="IN001"/>
        <s v="CH002"/>
        <s v="CH003"/>
        <s v="IN004"/>
        <s v="IN005"/>
        <s v="CH006"/>
        <s v="CH007"/>
        <s v="CH008"/>
        <s v="IN009"/>
        <s v="IN010"/>
        <s v="CH011"/>
        <s v="IN012"/>
        <s v="IN013"/>
        <s v="IN014"/>
        <s v="CH015"/>
        <s v="CH016"/>
        <s v="IN017"/>
        <s v="IN018"/>
        <s v="CH019"/>
        <s v="CH020"/>
        <s v="CH021"/>
        <s v="CH022"/>
        <s v="CH023"/>
        <s v="CH024"/>
        <s v="CH025"/>
        <s v="IN026"/>
        <s v="IN027"/>
        <s v="IN028"/>
        <s v="IN029"/>
        <s v="CH030"/>
        <s v="CH031"/>
        <s v="IN032"/>
        <s v="IN033"/>
        <s v="CH034"/>
        <s v="IN035"/>
        <s v="CH036"/>
        <s v="CH037"/>
        <s v="CH038"/>
        <s v="CH039"/>
        <s v="IN040"/>
        <s v="CH041"/>
        <s v="CH042"/>
        <s v="IN043"/>
        <s v="CH044"/>
        <s v="CH045"/>
        <s v="IN046"/>
        <s v="IN047"/>
        <s v="IN048"/>
        <s v="CH049"/>
        <s v="CH050"/>
        <s v="CH051"/>
        <s v="CH052"/>
        <s v="IN053"/>
        <s v="CH054"/>
        <s v="CH055"/>
        <s v="IN056"/>
        <s v="CH057"/>
        <s v="IN058"/>
        <s v="IN059"/>
        <s v="IN060"/>
        <s v="CH061"/>
        <s v="IN062"/>
        <s v="IN063"/>
        <s v="IN064"/>
        <s v="CH065"/>
        <s v="IN066"/>
        <s v="CH067"/>
        <s v="IN068"/>
        <s v="CH069"/>
        <s v="IN070"/>
        <s v="IN071"/>
        <s v="IN072"/>
        <s v="CH073"/>
        <s v="CH074"/>
        <s v="IN075"/>
        <s v="CH076"/>
        <s v="CH077"/>
        <s v="CH078"/>
        <s v="CH079"/>
        <s v="CH080"/>
        <s v="CH081"/>
        <s v="IN082"/>
        <s v="IN083"/>
        <s v="CH084"/>
        <s v="CH085"/>
        <s v="IN086"/>
        <s v="CH087"/>
        <s v="IN088"/>
        <s v="IN089"/>
        <s v="CH090"/>
        <s v="CH091"/>
        <s v="IN092"/>
        <s v="CH093"/>
        <s v="CH094"/>
        <s v="IN095"/>
        <s v="CH096"/>
        <s v="IN097"/>
        <s v="IN098"/>
        <s v="CH099"/>
        <s v="CH100"/>
      </sharedItems>
    </cacheField>
    <cacheField name="Product_Name" numFmtId="0">
      <sharedItems count="14">
        <s v="Maple Syrup"/>
        <s v="Perk"/>
        <s v="Bournville"/>
        <s v="Sriracha Sauce"/>
        <s v="Tortilla Chips"/>
        <s v="5 Star"/>
        <s v="Munch"/>
        <s v="Pasta Barilla"/>
        <s v="Hummus"/>
        <s v="Ferrero Rocher"/>
        <s v="Heinz Beans"/>
        <s v="KitKat"/>
        <s v="Dairy Milk"/>
        <s v="Worcestershire Sauce"/>
      </sharedItems>
    </cacheField>
    <cacheField name="Category" numFmtId="0">
      <sharedItems count="2">
        <s v="International Foods"/>
        <s v="Chocolate"/>
      </sharedItems>
    </cacheField>
    <cacheField name="Current_Stock" numFmtId="0">
      <sharedItems containsSemiMixedTypes="0" containsString="0" containsNumber="1" containsInteger="1" minValue="12" maxValue="297"/>
    </cacheField>
    <cacheField name="MBQ" numFmtId="0">
      <sharedItems containsSemiMixedTypes="0" containsString="0" containsNumber="1" containsInteger="1" minValue="50" maxValue="200"/>
    </cacheField>
    <cacheField name="Monthly_Sales_Avg" numFmtId="0">
      <sharedItems containsSemiMixedTypes="0" containsString="0" containsNumber="1" containsInteger="1" minValue="22" maxValue="400"/>
    </cacheField>
    <cacheField name="Selling_Price" numFmtId="0">
      <sharedItems containsSemiMixedTypes="0" containsString="0" containsNumber="1" minValue="32.11" maxValue="148.6"/>
    </cacheField>
    <cacheField name="Cost_Price" numFmtId="0">
      <sharedItems containsSemiMixedTypes="0" containsString="0" containsNumber="1" minValue="18.309999999999999" maxValue="128.87"/>
    </cacheField>
    <cacheField name="RESTOCK" numFmtId="0">
      <sharedItems/>
    </cacheField>
    <cacheField name="Restock_Needed" numFmtId="0">
      <sharedItems containsSemiMixedTypes="0" containsString="0" containsNumber="1" containsInteger="1" minValue="0" maxValue="180"/>
    </cacheField>
    <cacheField name="Revenue" numFmtId="0">
      <sharedItems containsSemiMixedTypes="0" containsString="0" containsNumber="1" minValue="931.18999999999994" maxValue="52782.240000000005" count="100">
        <n v="5210.8"/>
        <n v="22078"/>
        <n v="47389.200000000004"/>
        <n v="35301.279999999999"/>
        <n v="26859.8"/>
        <n v="4500.99"/>
        <n v="13424.88"/>
        <n v="14856.699999999999"/>
        <n v="12343.41"/>
        <n v="33693.9"/>
        <n v="14796.599999999999"/>
        <n v="4301.88"/>
        <n v="12913.25"/>
        <n v="14824.32"/>
        <n v="17204.879999999997"/>
        <n v="20037.84"/>
        <n v="21356.28"/>
        <n v="32556.959999999999"/>
        <n v="8252.43"/>
        <n v="6167.0399999999991"/>
        <n v="47880.92"/>
        <n v="5314.6799999999994"/>
        <n v="44989.85"/>
        <n v="7545.96"/>
        <n v="16039.1"/>
        <n v="33463.310000000005"/>
        <n v="27817.58"/>
        <n v="9863.66"/>
        <n v="14080.14"/>
        <n v="10393.759999999998"/>
        <n v="15025.5"/>
        <n v="8635.0600000000013"/>
        <n v="32462.959999999999"/>
        <n v="36666"/>
        <n v="3070.08"/>
        <n v="6726.72"/>
        <n v="7637.78"/>
        <n v="14986.159999999998"/>
        <n v="33899.700000000004"/>
        <n v="48772"/>
        <n v="25987.199999999997"/>
        <n v="2115.1999999999998"/>
        <n v="9165.65"/>
        <n v="6955.06"/>
        <n v="7552.1600000000008"/>
        <n v="30714.160000000003"/>
        <n v="49300.159999999996"/>
        <n v="6861.25"/>
        <n v="4952.79"/>
        <n v="52782.240000000005"/>
        <n v="8382"/>
        <n v="41065.599999999999"/>
        <n v="22735.08"/>
        <n v="4677.55"/>
        <n v="41268.300000000003"/>
        <n v="4475.42"/>
        <n v="33793.020000000004"/>
        <n v="23478.799999999999"/>
        <n v="10451.599999999999"/>
        <n v="5463.36"/>
        <n v="38004.879999999997"/>
        <n v="35061.599999999999"/>
        <n v="8710.24"/>
        <n v="10051.200000000001"/>
        <n v="21613.8"/>
        <n v="20252.36"/>
        <n v="16753.5"/>
        <n v="12695.039999999999"/>
        <n v="12846.24"/>
        <n v="14772.82"/>
        <n v="12622.62"/>
        <n v="39523.199999999997"/>
        <n v="38548.25"/>
        <n v="2610.5"/>
        <n v="6330.7199999999993"/>
        <n v="36874.519999999997"/>
        <n v="3493.2000000000003"/>
        <n v="34286.06"/>
        <n v="1728.76"/>
        <n v="12514.53"/>
        <n v="43721.279999999999"/>
        <n v="27700.309999999998"/>
        <n v="14919.92"/>
        <n v="22488.399999999998"/>
        <n v="41253.61"/>
        <n v="45684.6"/>
        <n v="4633.4699999999993"/>
        <n v="16940.579999999998"/>
        <n v="36587.58"/>
        <n v="30308.079999999998"/>
        <n v="39994.199999999997"/>
        <n v="6309.66"/>
        <n v="25646.250000000004"/>
        <n v="27650.399999999998"/>
        <n v="14560.380000000001"/>
        <n v="3792.7"/>
        <n v="931.18999999999994"/>
        <n v="7085.8"/>
        <n v="11387.6"/>
        <n v="1764.29"/>
      </sharedItems>
    </cacheField>
    <cacheField name="Profit_per_Unit" numFmtId="0">
      <sharedItems containsSemiMixedTypes="0" containsString="0" containsNumber="1" minValue="5.3400000000000034" maxValue="72.170000000000016"/>
    </cacheField>
    <cacheField name="Total_Profit" numFmtId="0">
      <sharedItems containsSemiMixedTypes="0" containsString="0" containsNumber="1" minValue="188.76" maxValue="18546"/>
    </cacheField>
    <cacheField name="STS_Ratio" numFmtId="0">
      <sharedItems containsSemiMixedTypes="0" containsString="0" containsNumber="1" minValue="3.3333333333333333E-2" maxValue="8.7272727272727266"/>
    </cacheField>
  </cacheFields>
  <extLst>
    <ext xmlns:x14="http://schemas.microsoft.com/office/spreadsheetml/2009/9/main" uri="{725AE2AE-9491-48be-B2B4-4EB974FC3084}">
      <x14:pivotCacheDefinition pivotCacheId="2139397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34"/>
    <n v="105"/>
    <n v="140"/>
    <n v="37.22"/>
    <n v="28.78"/>
    <s v="NO"/>
    <n v="0"/>
    <x v="0"/>
    <n v="8.4399999999999977"/>
    <n v="1181.5999999999999"/>
    <n v="0.95714285714285718"/>
  </r>
  <r>
    <x v="1"/>
    <x v="1"/>
    <x v="1"/>
    <n v="144"/>
    <n v="56"/>
    <n v="152"/>
    <n v="145.25"/>
    <n v="104.06"/>
    <s v="NO"/>
    <n v="0"/>
    <x v="1"/>
    <n v="41.19"/>
    <n v="6260.8799999999992"/>
    <n v="0.94736842105263153"/>
  </r>
  <r>
    <x v="2"/>
    <x v="2"/>
    <x v="1"/>
    <n v="224"/>
    <n v="51"/>
    <n v="391"/>
    <n v="121.2"/>
    <n v="107.89"/>
    <s v="NO"/>
    <n v="0"/>
    <x v="2"/>
    <n v="13.310000000000002"/>
    <n v="5204.2100000000009"/>
    <n v="0.57289002557544755"/>
  </r>
  <r>
    <x v="3"/>
    <x v="3"/>
    <x v="0"/>
    <n v="211"/>
    <n v="81"/>
    <n v="344"/>
    <n v="102.62"/>
    <n v="70.209999999999994"/>
    <s v="NO"/>
    <n v="0"/>
    <x v="3"/>
    <n v="32.410000000000011"/>
    <n v="11149.04"/>
    <n v="0.61337209302325579"/>
  </r>
  <r>
    <x v="4"/>
    <x v="4"/>
    <x v="0"/>
    <n v="180"/>
    <n v="131"/>
    <n v="319"/>
    <n v="84.2"/>
    <n v="48.29"/>
    <s v="NO"/>
    <n v="0"/>
    <x v="4"/>
    <n v="35.910000000000004"/>
    <n v="11455.29"/>
    <n v="0.56426332288401249"/>
  </r>
  <r>
    <x v="5"/>
    <x v="5"/>
    <x v="1"/>
    <n v="270"/>
    <n v="127"/>
    <n v="39"/>
    <n v="115.41"/>
    <n v="79.47"/>
    <s v="NO"/>
    <n v="0"/>
    <x v="5"/>
    <n v="35.94"/>
    <n v="1401.66"/>
    <n v="6.9230769230769234"/>
  </r>
  <r>
    <x v="6"/>
    <x v="5"/>
    <x v="1"/>
    <n v="296"/>
    <n v="102"/>
    <n v="168"/>
    <n v="79.91"/>
    <n v="61.63"/>
    <s v="NO"/>
    <n v="0"/>
    <x v="6"/>
    <n v="18.279999999999994"/>
    <n v="3071.0399999999991"/>
    <n v="1.7619047619047621"/>
  </r>
  <r>
    <x v="7"/>
    <x v="6"/>
    <x v="1"/>
    <n v="243"/>
    <n v="136"/>
    <n v="290"/>
    <n v="51.23"/>
    <n v="26.69"/>
    <s v="NO"/>
    <n v="0"/>
    <x v="7"/>
    <n v="24.539999999999996"/>
    <n v="7116.5999999999995"/>
    <n v="0.83793103448275863"/>
  </r>
  <r>
    <x v="8"/>
    <x v="7"/>
    <x v="0"/>
    <n v="185"/>
    <n v="184"/>
    <n v="89"/>
    <n v="138.69"/>
    <n v="86.79"/>
    <s v="NO"/>
    <n v="0"/>
    <x v="8"/>
    <n v="51.899999999999991"/>
    <n v="4619.0999999999995"/>
    <n v="2.078651685393258"/>
  </r>
  <r>
    <x v="9"/>
    <x v="3"/>
    <x v="0"/>
    <n v="74"/>
    <n v="67"/>
    <n v="310"/>
    <n v="108.69"/>
    <n v="77.83"/>
    <s v="NO"/>
    <n v="0"/>
    <x v="9"/>
    <n v="30.86"/>
    <n v="9566.6"/>
    <n v="0.23870967741935481"/>
  </r>
  <r>
    <x v="10"/>
    <x v="5"/>
    <x v="1"/>
    <n v="36"/>
    <n v="151"/>
    <n v="130"/>
    <n v="113.82"/>
    <n v="89.85"/>
    <s v="YES"/>
    <n v="115"/>
    <x v="10"/>
    <n v="23.97"/>
    <n v="3116.1"/>
    <n v="0.27692307692307688"/>
  </r>
  <r>
    <x v="11"/>
    <x v="8"/>
    <x v="0"/>
    <n v="274"/>
    <n v="92"/>
    <n v="44"/>
    <n v="97.77"/>
    <n v="55.48"/>
    <s v="NO"/>
    <n v="0"/>
    <x v="11"/>
    <n v="42.29"/>
    <n v="1860.76"/>
    <n v="6.2272727272727284"/>
  </r>
  <r>
    <x v="12"/>
    <x v="7"/>
    <x v="0"/>
    <n v="195"/>
    <n v="63"/>
    <n v="235"/>
    <n v="54.95"/>
    <n v="47.33"/>
    <s v="NO"/>
    <n v="0"/>
    <x v="12"/>
    <n v="7.6200000000000045"/>
    <n v="1790.700000000001"/>
    <n v="0.82978723404255317"/>
  </r>
  <r>
    <x v="13"/>
    <x v="3"/>
    <x v="0"/>
    <n v="278"/>
    <n v="105"/>
    <n v="336"/>
    <n v="44.12"/>
    <n v="24.28"/>
    <s v="NO"/>
    <n v="0"/>
    <x v="13"/>
    <n v="19.839999999999996"/>
    <n v="6666.2399999999989"/>
    <n v="0.82738095238095233"/>
  </r>
  <r>
    <x v="14"/>
    <x v="2"/>
    <x v="1"/>
    <n v="51"/>
    <n v="176"/>
    <n v="209"/>
    <n v="82.32"/>
    <n v="58.3"/>
    <s v="YES"/>
    <n v="125"/>
    <x v="14"/>
    <n v="24.019999999999996"/>
    <n v="5020.1799999999994"/>
    <n v="0.24401913875598091"/>
  </r>
  <r>
    <x v="15"/>
    <x v="2"/>
    <x v="1"/>
    <n v="280"/>
    <n v="119"/>
    <n v="232"/>
    <n v="86.37"/>
    <n v="60.85"/>
    <s v="NO"/>
    <n v="0"/>
    <x v="15"/>
    <n v="25.520000000000003"/>
    <n v="5920.64"/>
    <n v="1.2068965517241379"/>
  </r>
  <r>
    <x v="16"/>
    <x v="3"/>
    <x v="0"/>
    <n v="51"/>
    <n v="59"/>
    <n v="198"/>
    <n v="107.86"/>
    <n v="66.86"/>
    <s v="YES"/>
    <n v="8"/>
    <x v="16"/>
    <n v="41"/>
    <n v="8118"/>
    <n v="0.25757575757575762"/>
  </r>
  <r>
    <x v="17"/>
    <x v="4"/>
    <x v="0"/>
    <n v="224"/>
    <n v="196"/>
    <n v="276"/>
    <n v="117.96"/>
    <n v="63.13"/>
    <s v="NO"/>
    <n v="0"/>
    <x v="17"/>
    <n v="54.829999999999991"/>
    <n v="15133.08"/>
    <n v="0.81159420289855078"/>
  </r>
  <r>
    <x v="18"/>
    <x v="1"/>
    <x v="1"/>
    <n v="181"/>
    <n v="183"/>
    <n v="139"/>
    <n v="59.37"/>
    <n v="35.26"/>
    <s v="YES"/>
    <n v="2"/>
    <x v="18"/>
    <n v="24.11"/>
    <n v="3351.29"/>
    <n v="1.3021582733812951"/>
  </r>
  <r>
    <x v="19"/>
    <x v="1"/>
    <x v="1"/>
    <n v="259"/>
    <n v="138"/>
    <n v="48"/>
    <n v="128.47999999999999"/>
    <n v="90.71"/>
    <s v="NO"/>
    <n v="0"/>
    <x v="19"/>
    <n v="37.769999999999996"/>
    <n v="1812.96"/>
    <n v="5.395833333333333"/>
  </r>
  <r>
    <x v="20"/>
    <x v="9"/>
    <x v="1"/>
    <n v="44"/>
    <n v="67"/>
    <n v="353"/>
    <n v="135.63999999999999"/>
    <n v="113.48"/>
    <s v="YES"/>
    <n v="23"/>
    <x v="20"/>
    <n v="22.159999999999982"/>
    <n v="7822.4799999999941"/>
    <n v="0.1246458923512748"/>
  </r>
  <r>
    <x v="21"/>
    <x v="6"/>
    <x v="1"/>
    <n v="30"/>
    <n v="161"/>
    <n v="148"/>
    <n v="35.909999999999997"/>
    <n v="18.309999999999999"/>
    <s v="YES"/>
    <n v="131"/>
    <x v="21"/>
    <n v="17.599999999999998"/>
    <n v="2604.8000000000002"/>
    <n v="0.20270270270270269"/>
  </r>
  <r>
    <x v="22"/>
    <x v="2"/>
    <x v="1"/>
    <n v="86"/>
    <n v="88"/>
    <n v="353"/>
    <n v="127.45"/>
    <n v="81.349999999999994"/>
    <s v="YES"/>
    <n v="2"/>
    <x v="22"/>
    <n v="46.100000000000009"/>
    <n v="16273.3"/>
    <n v="0.2436260623229462"/>
  </r>
  <r>
    <x v="23"/>
    <x v="9"/>
    <x v="1"/>
    <n v="201"/>
    <n v="172"/>
    <n v="137"/>
    <n v="55.08"/>
    <n v="37.32"/>
    <s v="NO"/>
    <n v="0"/>
    <x v="23"/>
    <n v="17.759999999999998"/>
    <n v="2433.12"/>
    <n v="1.4671532846715329"/>
  </r>
  <r>
    <x v="24"/>
    <x v="9"/>
    <x v="1"/>
    <n v="216"/>
    <n v="55"/>
    <n v="154"/>
    <n v="104.15"/>
    <n v="79.8"/>
    <s v="NO"/>
    <n v="0"/>
    <x v="24"/>
    <n v="24.350000000000009"/>
    <n v="3749.900000000001"/>
    <n v="1.4025974025974031"/>
  </r>
  <r>
    <x v="25"/>
    <x v="10"/>
    <x v="0"/>
    <n v="125"/>
    <n v="99"/>
    <n v="289"/>
    <n v="115.79"/>
    <n v="58.98"/>
    <s v="NO"/>
    <n v="0"/>
    <x v="25"/>
    <n v="56.810000000000009"/>
    <n v="16418.09"/>
    <n v="0.43252595155709339"/>
  </r>
  <r>
    <x v="26"/>
    <x v="7"/>
    <x v="0"/>
    <n v="161"/>
    <n v="122"/>
    <n v="371"/>
    <n v="74.98"/>
    <n v="52.51"/>
    <s v="NO"/>
    <n v="0"/>
    <x v="26"/>
    <n v="22.470000000000006"/>
    <n v="8336.3700000000026"/>
    <n v="0.43396226415094341"/>
  </r>
  <r>
    <x v="27"/>
    <x v="3"/>
    <x v="0"/>
    <n v="109"/>
    <n v="165"/>
    <n v="257"/>
    <n v="38.380000000000003"/>
    <n v="30.87"/>
    <s v="YES"/>
    <n v="56"/>
    <x v="27"/>
    <n v="7.5100000000000016"/>
    <n v="1930.07"/>
    <n v="0.42412451361867698"/>
  </r>
  <r>
    <x v="28"/>
    <x v="3"/>
    <x v="0"/>
    <n v="96"/>
    <n v="131"/>
    <n v="179"/>
    <n v="78.66"/>
    <n v="39.65"/>
    <s v="YES"/>
    <n v="35"/>
    <x v="28"/>
    <n v="39.01"/>
    <n v="6982.79"/>
    <n v="0.53631284916201116"/>
  </r>
  <r>
    <x v="29"/>
    <x v="2"/>
    <x v="1"/>
    <n v="142"/>
    <n v="169"/>
    <n v="304"/>
    <n v="34.19"/>
    <n v="18.34"/>
    <s v="YES"/>
    <n v="27"/>
    <x v="29"/>
    <n v="15.849999999999998"/>
    <n v="4818.3999999999996"/>
    <n v="0.46710526315789469"/>
  </r>
  <r>
    <x v="30"/>
    <x v="2"/>
    <x v="1"/>
    <n v="45"/>
    <n v="199"/>
    <n v="378"/>
    <n v="39.75"/>
    <n v="25.15"/>
    <s v="YES"/>
    <n v="154"/>
    <x v="30"/>
    <n v="14.600000000000001"/>
    <n v="5518.8"/>
    <n v="0.119047619047619"/>
  </r>
  <r>
    <x v="31"/>
    <x v="0"/>
    <x v="0"/>
    <n v="38"/>
    <n v="175"/>
    <n v="259"/>
    <n v="33.340000000000003"/>
    <n v="28"/>
    <s v="YES"/>
    <n v="137"/>
    <x v="31"/>
    <n v="5.3400000000000034"/>
    <n v="1383.0600000000011"/>
    <n v="0.1467181467181467"/>
  </r>
  <r>
    <x v="32"/>
    <x v="7"/>
    <x v="0"/>
    <n v="80"/>
    <n v="128"/>
    <n v="332"/>
    <n v="97.78"/>
    <n v="65.13"/>
    <s v="YES"/>
    <n v="48"/>
    <x v="32"/>
    <n v="32.650000000000006"/>
    <n v="10839.8"/>
    <n v="0.24096385542168669"/>
  </r>
  <r>
    <x v="33"/>
    <x v="11"/>
    <x v="1"/>
    <n v="43"/>
    <n v="174"/>
    <n v="360"/>
    <n v="101.85"/>
    <n v="61.72"/>
    <s v="YES"/>
    <n v="131"/>
    <x v="33"/>
    <n v="40.129999999999995"/>
    <n v="14446.8"/>
    <n v="0.11944444444444451"/>
  </r>
  <r>
    <x v="34"/>
    <x v="4"/>
    <x v="0"/>
    <n v="83"/>
    <n v="60"/>
    <n v="82"/>
    <n v="37.44"/>
    <n v="20.059999999999999"/>
    <s v="NO"/>
    <n v="0"/>
    <x v="34"/>
    <n v="17.38"/>
    <n v="1425.16"/>
    <n v="1.01219512195122"/>
  </r>
  <r>
    <x v="35"/>
    <x v="6"/>
    <x v="1"/>
    <n v="148"/>
    <n v="171"/>
    <n v="182"/>
    <n v="36.96"/>
    <n v="20.83"/>
    <s v="YES"/>
    <n v="23"/>
    <x v="35"/>
    <n v="16.130000000000003"/>
    <n v="2935.66"/>
    <n v="0.81318681318681318"/>
  </r>
  <r>
    <x v="36"/>
    <x v="12"/>
    <x v="1"/>
    <n v="220"/>
    <n v="152"/>
    <n v="194"/>
    <n v="39.369999999999997"/>
    <n v="21.87"/>
    <s v="NO"/>
    <n v="0"/>
    <x v="36"/>
    <n v="17.499999999999996"/>
    <n v="3394.9999999999991"/>
    <n v="1.134020618556701"/>
  </r>
  <r>
    <x v="37"/>
    <x v="2"/>
    <x v="1"/>
    <n v="228"/>
    <n v="57"/>
    <n v="392"/>
    <n v="38.229999999999997"/>
    <n v="30.17"/>
    <s v="NO"/>
    <n v="0"/>
    <x v="37"/>
    <n v="8.0599999999999952"/>
    <n v="3159.5199999999982"/>
    <n v="0.58163265306122447"/>
  </r>
  <r>
    <x v="38"/>
    <x v="2"/>
    <x v="1"/>
    <n v="87"/>
    <n v="152"/>
    <n v="391"/>
    <n v="86.7"/>
    <n v="66.239999999999995"/>
    <s v="YES"/>
    <n v="65"/>
    <x v="38"/>
    <n v="20.460000000000008"/>
    <n v="7999.8600000000033"/>
    <n v="0.22250639386189261"/>
  </r>
  <r>
    <x v="39"/>
    <x v="3"/>
    <x v="0"/>
    <n v="235"/>
    <n v="150"/>
    <n v="400"/>
    <n v="121.93"/>
    <n v="84.81"/>
    <s v="NO"/>
    <n v="0"/>
    <x v="39"/>
    <n v="37.120000000000005"/>
    <n v="14848"/>
    <n v="0.58750000000000002"/>
  </r>
  <r>
    <x v="40"/>
    <x v="11"/>
    <x v="1"/>
    <n v="158"/>
    <n v="142"/>
    <n v="320"/>
    <n v="81.209999999999994"/>
    <n v="53.94"/>
    <s v="NO"/>
    <n v="0"/>
    <x v="40"/>
    <n v="27.269999999999996"/>
    <n v="8726.3999999999978"/>
    <n v="0.49375000000000002"/>
  </r>
  <r>
    <x v="41"/>
    <x v="2"/>
    <x v="1"/>
    <n v="61"/>
    <n v="74"/>
    <n v="64"/>
    <n v="33.049999999999997"/>
    <n v="24.28"/>
    <s v="YES"/>
    <n v="13"/>
    <x v="41"/>
    <n v="8.769999999999996"/>
    <n v="561.27999999999975"/>
    <n v="0.953125"/>
  </r>
  <r>
    <x v="42"/>
    <x v="3"/>
    <x v="0"/>
    <n v="29"/>
    <n v="148"/>
    <n v="65"/>
    <n v="141.01"/>
    <n v="103.55"/>
    <s v="YES"/>
    <n v="119"/>
    <x v="42"/>
    <n v="37.459999999999994"/>
    <n v="2434.9"/>
    <n v="0.44615384615384618"/>
  </r>
  <r>
    <x v="43"/>
    <x v="5"/>
    <x v="1"/>
    <n v="159"/>
    <n v="155"/>
    <n v="151"/>
    <n v="46.06"/>
    <n v="27.14"/>
    <s v="NO"/>
    <n v="0"/>
    <x v="43"/>
    <n v="18.920000000000002"/>
    <n v="2856.92"/>
    <n v="1.052980132450331"/>
  </r>
  <r>
    <x v="44"/>
    <x v="5"/>
    <x v="1"/>
    <n v="237"/>
    <n v="69"/>
    <n v="112"/>
    <n v="67.430000000000007"/>
    <n v="56.45"/>
    <s v="NO"/>
    <n v="0"/>
    <x v="44"/>
    <n v="10.980000000000004"/>
    <n v="1229.76"/>
    <n v="2.1160714285714279"/>
  </r>
  <r>
    <x v="45"/>
    <x v="7"/>
    <x v="0"/>
    <n v="277"/>
    <n v="198"/>
    <n v="379"/>
    <n v="81.040000000000006"/>
    <n v="41.22"/>
    <s v="NO"/>
    <n v="0"/>
    <x v="45"/>
    <n v="39.820000000000007"/>
    <n v="15091.78"/>
    <n v="0.73087071240105539"/>
  </r>
  <r>
    <x v="46"/>
    <x v="0"/>
    <x v="0"/>
    <n v="78"/>
    <n v="194"/>
    <n v="364"/>
    <n v="135.44"/>
    <n v="110.69"/>
    <s v="YES"/>
    <n v="116"/>
    <x v="46"/>
    <n v="24.75"/>
    <n v="9009"/>
    <n v="0.2142857142857143"/>
  </r>
  <r>
    <x v="47"/>
    <x v="4"/>
    <x v="0"/>
    <n v="116"/>
    <n v="197"/>
    <n v="55"/>
    <n v="124.75"/>
    <n v="109.31"/>
    <s v="YES"/>
    <n v="81"/>
    <x v="47"/>
    <n v="15.439999999999998"/>
    <n v="849.19999999999982"/>
    <n v="2.1090909090909089"/>
  </r>
  <r>
    <x v="48"/>
    <x v="2"/>
    <x v="1"/>
    <n v="16"/>
    <n v="81"/>
    <n v="113"/>
    <n v="43.83"/>
    <n v="25.93"/>
    <s v="YES"/>
    <n v="65"/>
    <x v="48"/>
    <n v="17.899999999999999"/>
    <n v="2022.7"/>
    <n v="0.1415929203539823"/>
  </r>
  <r>
    <x v="49"/>
    <x v="2"/>
    <x v="1"/>
    <n v="81"/>
    <n v="169"/>
    <n v="368"/>
    <n v="143.43"/>
    <n v="102.84"/>
    <s v="YES"/>
    <n v="88"/>
    <x v="49"/>
    <n v="40.590000000000003"/>
    <n v="14937.12"/>
    <n v="0.22010869565217389"/>
  </r>
  <r>
    <x v="50"/>
    <x v="9"/>
    <x v="1"/>
    <n v="12"/>
    <n v="156"/>
    <n v="220"/>
    <n v="38.1"/>
    <n v="28.95"/>
    <s v="YES"/>
    <n v="144"/>
    <x v="50"/>
    <n v="9.1500000000000021"/>
    <n v="2013"/>
    <n v="5.4545454545454543E-2"/>
  </r>
  <r>
    <x v="51"/>
    <x v="2"/>
    <x v="1"/>
    <n v="264"/>
    <n v="101"/>
    <n v="328"/>
    <n v="125.2"/>
    <n v="83.36"/>
    <s v="NO"/>
    <n v="0"/>
    <x v="51"/>
    <n v="41.84"/>
    <n v="13723.52"/>
    <n v="0.80487804878048785"/>
  </r>
  <r>
    <x v="52"/>
    <x v="4"/>
    <x v="0"/>
    <n v="207"/>
    <n v="191"/>
    <n v="162"/>
    <n v="140.34"/>
    <n v="124.56"/>
    <s v="NO"/>
    <n v="0"/>
    <x v="52"/>
    <n v="15.780000000000001"/>
    <n v="2556.36"/>
    <n v="1.2777777777777779"/>
  </r>
  <r>
    <x v="53"/>
    <x v="2"/>
    <x v="1"/>
    <n v="93"/>
    <n v="83"/>
    <n v="85"/>
    <n v="55.03"/>
    <n v="40.619999999999997"/>
    <s v="NO"/>
    <n v="0"/>
    <x v="53"/>
    <n v="14.410000000000004"/>
    <n v="1224.8499999999999"/>
    <n v="1.0941176470588241"/>
  </r>
  <r>
    <x v="54"/>
    <x v="5"/>
    <x v="1"/>
    <n v="225"/>
    <n v="176"/>
    <n v="302"/>
    <n v="136.65"/>
    <n v="109"/>
    <s v="NO"/>
    <n v="0"/>
    <x v="54"/>
    <n v="27.650000000000006"/>
    <n v="8350.3000000000011"/>
    <n v="0.74503311258278149"/>
  </r>
  <r>
    <x v="55"/>
    <x v="8"/>
    <x v="0"/>
    <n v="96"/>
    <n v="168"/>
    <n v="34"/>
    <n v="131.63"/>
    <n v="102.02"/>
    <s v="YES"/>
    <n v="72"/>
    <x v="55"/>
    <n v="29.61"/>
    <n v="1006.74"/>
    <n v="2.8235294117647061"/>
  </r>
  <r>
    <x v="56"/>
    <x v="11"/>
    <x v="1"/>
    <n v="248"/>
    <n v="140"/>
    <n v="342"/>
    <n v="98.81"/>
    <n v="56.72"/>
    <s v="NO"/>
    <n v="0"/>
    <x v="56"/>
    <n v="42.09"/>
    <n v="14394.78"/>
    <n v="0.72514619883040932"/>
  </r>
  <r>
    <x v="57"/>
    <x v="10"/>
    <x v="0"/>
    <n v="216"/>
    <n v="71"/>
    <n v="158"/>
    <n v="148.6"/>
    <n v="115.51"/>
    <s v="NO"/>
    <n v="0"/>
    <x v="57"/>
    <n v="33.089999999999989"/>
    <n v="5228.2199999999984"/>
    <n v="1.3670886075949371"/>
  </r>
  <r>
    <x v="58"/>
    <x v="0"/>
    <x v="0"/>
    <n v="221"/>
    <n v="157"/>
    <n v="106"/>
    <n v="98.6"/>
    <n v="49.43"/>
    <s v="NO"/>
    <n v="0"/>
    <x v="58"/>
    <n v="49.169999999999995"/>
    <n v="5212.0200000000004"/>
    <n v="2.084905660377359"/>
  </r>
  <r>
    <x v="59"/>
    <x v="0"/>
    <x v="0"/>
    <n v="44"/>
    <n v="98"/>
    <n v="126"/>
    <n v="43.36"/>
    <n v="30.34"/>
    <s v="YES"/>
    <n v="54"/>
    <x v="59"/>
    <n v="13.02"/>
    <n v="1640.52"/>
    <n v="0.34920634920634919"/>
  </r>
  <r>
    <x v="60"/>
    <x v="6"/>
    <x v="1"/>
    <n v="269"/>
    <n v="91"/>
    <n v="284"/>
    <n v="133.82"/>
    <n v="77.709999999999994"/>
    <s v="NO"/>
    <n v="0"/>
    <x v="60"/>
    <n v="56.11"/>
    <n v="15935.24"/>
    <n v="0.94718309859154926"/>
  </r>
  <r>
    <x v="61"/>
    <x v="7"/>
    <x v="0"/>
    <n v="90"/>
    <n v="117"/>
    <n v="280"/>
    <n v="125.22"/>
    <n v="110.16"/>
    <s v="YES"/>
    <n v="27"/>
    <x v="61"/>
    <n v="15.060000000000002"/>
    <n v="4216.8000000000011"/>
    <n v="0.32142857142857151"/>
  </r>
  <r>
    <x v="62"/>
    <x v="0"/>
    <x v="0"/>
    <n v="146"/>
    <n v="81"/>
    <n v="154"/>
    <n v="56.56"/>
    <n v="29.04"/>
    <s v="NO"/>
    <n v="0"/>
    <x v="62"/>
    <n v="27.520000000000003"/>
    <n v="4238.0800000000008"/>
    <n v="0.94805194805194803"/>
  </r>
  <r>
    <x v="63"/>
    <x v="8"/>
    <x v="0"/>
    <n v="122"/>
    <n v="153"/>
    <n v="80"/>
    <n v="125.64"/>
    <n v="73.64"/>
    <s v="YES"/>
    <n v="31"/>
    <x v="63"/>
    <n v="52"/>
    <n v="4160"/>
    <n v="1.5249999999999999"/>
  </r>
  <r>
    <x v="64"/>
    <x v="5"/>
    <x v="1"/>
    <n v="231"/>
    <n v="143"/>
    <n v="260"/>
    <n v="83.13"/>
    <n v="60.34"/>
    <s v="NO"/>
    <n v="0"/>
    <x v="64"/>
    <n v="22.789999999999992"/>
    <n v="5925.3999999999978"/>
    <n v="0.88846153846153841"/>
  </r>
  <r>
    <x v="65"/>
    <x v="3"/>
    <x v="0"/>
    <n v="105"/>
    <n v="199"/>
    <n v="212"/>
    <n v="95.53"/>
    <n v="76.87"/>
    <s v="YES"/>
    <n v="94"/>
    <x v="65"/>
    <n v="18.659999999999997"/>
    <n v="3955.9199999999992"/>
    <n v="0.49528301886792447"/>
  </r>
  <r>
    <x v="66"/>
    <x v="6"/>
    <x v="1"/>
    <n v="78"/>
    <n v="109"/>
    <n v="135"/>
    <n v="124.1"/>
    <n v="106"/>
    <s v="YES"/>
    <n v="31"/>
    <x v="66"/>
    <n v="18.099999999999994"/>
    <n v="2443.4999999999991"/>
    <n v="0.57777777777777772"/>
  </r>
  <r>
    <x v="67"/>
    <x v="13"/>
    <x v="0"/>
    <n v="232"/>
    <n v="115"/>
    <n v="144"/>
    <n v="88.16"/>
    <n v="76.91"/>
    <s v="NO"/>
    <n v="0"/>
    <x v="67"/>
    <n v="11.25"/>
    <n v="1620"/>
    <n v="1.6111111111111109"/>
  </r>
  <r>
    <x v="68"/>
    <x v="1"/>
    <x v="1"/>
    <n v="297"/>
    <n v="118"/>
    <n v="99"/>
    <n v="129.76"/>
    <n v="72.09"/>
    <s v="NO"/>
    <n v="0"/>
    <x v="68"/>
    <n v="57.669999999999987"/>
    <n v="5709.329999999999"/>
    <n v="3"/>
  </r>
  <r>
    <x v="69"/>
    <x v="0"/>
    <x v="0"/>
    <n v="50"/>
    <n v="176"/>
    <n v="334"/>
    <n v="44.23"/>
    <n v="32.51"/>
    <s v="YES"/>
    <n v="126"/>
    <x v="69"/>
    <n v="11.719999999999999"/>
    <n v="3914.48"/>
    <n v="0.1497005988023952"/>
  </r>
  <r>
    <x v="70"/>
    <x v="7"/>
    <x v="0"/>
    <n v="49"/>
    <n v="155"/>
    <n v="158"/>
    <n v="79.89"/>
    <n v="60.76"/>
    <s v="YES"/>
    <n v="106"/>
    <x v="70"/>
    <n v="19.130000000000003"/>
    <n v="3022.54"/>
    <n v="0.310126582278481"/>
  </r>
  <r>
    <x v="71"/>
    <x v="8"/>
    <x v="0"/>
    <n v="128"/>
    <n v="129"/>
    <n v="276"/>
    <n v="143.19999999999999"/>
    <n v="89.27"/>
    <s v="YES"/>
    <n v="1"/>
    <x v="71"/>
    <n v="53.929999999999993"/>
    <n v="14884.68"/>
    <n v="0.46376811594202899"/>
  </r>
  <r>
    <x v="72"/>
    <x v="5"/>
    <x v="1"/>
    <n v="47"/>
    <n v="112"/>
    <n v="325"/>
    <n v="118.61"/>
    <n v="99.7"/>
    <s v="YES"/>
    <n v="65"/>
    <x v="72"/>
    <n v="18.909999999999997"/>
    <n v="6145.7499999999991"/>
    <n v="0.14461538461538459"/>
  </r>
  <r>
    <x v="73"/>
    <x v="2"/>
    <x v="1"/>
    <n v="200"/>
    <n v="50"/>
    <n v="46"/>
    <n v="56.75"/>
    <n v="36.090000000000003"/>
    <s v="NO"/>
    <n v="0"/>
    <x v="73"/>
    <n v="20.659999999999997"/>
    <n v="950.3599999999999"/>
    <n v="4.3478260869565224"/>
  </r>
  <r>
    <x v="74"/>
    <x v="4"/>
    <x v="0"/>
    <n v="257"/>
    <n v="165"/>
    <n v="44"/>
    <n v="143.88"/>
    <n v="128.87"/>
    <s v="NO"/>
    <n v="0"/>
    <x v="74"/>
    <n v="15.009999999999991"/>
    <n v="660.4399999999996"/>
    <n v="5.8409090909090908"/>
  </r>
  <r>
    <x v="75"/>
    <x v="9"/>
    <x v="1"/>
    <n v="200"/>
    <n v="156"/>
    <n v="298"/>
    <n v="123.74"/>
    <n v="101.38"/>
    <s v="NO"/>
    <n v="0"/>
    <x v="75"/>
    <n v="22.36"/>
    <n v="6663.28"/>
    <n v="0.67114093959731547"/>
  </r>
  <r>
    <x v="76"/>
    <x v="5"/>
    <x v="1"/>
    <n v="60"/>
    <n v="111"/>
    <n v="41"/>
    <n v="85.2"/>
    <n v="68.95"/>
    <s v="YES"/>
    <n v="51"/>
    <x v="76"/>
    <n v="16.25"/>
    <n v="666.25"/>
    <n v="1.463414634146341"/>
  </r>
  <r>
    <x v="77"/>
    <x v="9"/>
    <x v="1"/>
    <n v="284"/>
    <n v="197"/>
    <n v="302"/>
    <n v="113.53"/>
    <n v="87.57"/>
    <s v="NO"/>
    <n v="0"/>
    <x v="77"/>
    <n v="25.960000000000008"/>
    <n v="7839.9200000000028"/>
    <n v="0.94039735099337751"/>
  </r>
  <r>
    <x v="78"/>
    <x v="9"/>
    <x v="1"/>
    <n v="192"/>
    <n v="187"/>
    <n v="22"/>
    <n v="78.58"/>
    <n v="70"/>
    <s v="NO"/>
    <n v="0"/>
    <x v="78"/>
    <n v="8.5799999999999983"/>
    <n v="188.76"/>
    <n v="8.7272727272727266"/>
  </r>
  <r>
    <x v="79"/>
    <x v="12"/>
    <x v="1"/>
    <n v="270"/>
    <n v="151"/>
    <n v="161"/>
    <n v="77.73"/>
    <n v="64.66"/>
    <s v="NO"/>
    <n v="0"/>
    <x v="79"/>
    <n v="13.070000000000007"/>
    <n v="2104.2700000000009"/>
    <n v="1.6770186335403729"/>
  </r>
  <r>
    <x v="80"/>
    <x v="12"/>
    <x v="1"/>
    <n v="96"/>
    <n v="155"/>
    <n v="342"/>
    <n v="127.84"/>
    <n v="96.82"/>
    <s v="YES"/>
    <n v="59"/>
    <x v="80"/>
    <n v="31.02000000000001"/>
    <n v="10608.84"/>
    <n v="0.2807017543859649"/>
  </r>
  <r>
    <x v="81"/>
    <x v="7"/>
    <x v="0"/>
    <n v="288"/>
    <n v="167"/>
    <n v="187"/>
    <n v="148.13"/>
    <n v="87.17"/>
    <s v="NO"/>
    <n v="0"/>
    <x v="81"/>
    <n v="60.959999999999994"/>
    <n v="11399.52"/>
    <n v="1.5401069518716579"/>
  </r>
  <r>
    <x v="82"/>
    <x v="8"/>
    <x v="0"/>
    <n v="271"/>
    <n v="77"/>
    <n v="109"/>
    <n v="136.88"/>
    <n v="102.96"/>
    <s v="NO"/>
    <n v="0"/>
    <x v="82"/>
    <n v="33.92"/>
    <n v="3697.28"/>
    <n v="2.4862385321100922"/>
  </r>
  <r>
    <x v="83"/>
    <x v="1"/>
    <x v="1"/>
    <n v="46"/>
    <n v="175"/>
    <n v="209"/>
    <n v="107.6"/>
    <n v="85.14"/>
    <s v="YES"/>
    <n v="129"/>
    <x v="83"/>
    <n v="22.459999999999994"/>
    <n v="4694.1399999999994"/>
    <n v="0.22009569377990429"/>
  </r>
  <r>
    <x v="84"/>
    <x v="2"/>
    <x v="1"/>
    <n v="280"/>
    <n v="153"/>
    <n v="281"/>
    <n v="146.81"/>
    <n v="80.81"/>
    <s v="NO"/>
    <n v="0"/>
    <x v="84"/>
    <n v="66"/>
    <n v="18546"/>
    <n v="0.99644128113879005"/>
  </r>
  <r>
    <x v="85"/>
    <x v="13"/>
    <x v="0"/>
    <n v="13"/>
    <n v="71"/>
    <n v="390"/>
    <n v="117.14"/>
    <n v="73.040000000000006"/>
    <s v="YES"/>
    <n v="58"/>
    <x v="85"/>
    <n v="44.099999999999994"/>
    <n v="17199"/>
    <n v="3.3333333333333333E-2"/>
  </r>
  <r>
    <x v="86"/>
    <x v="5"/>
    <x v="1"/>
    <n v="203"/>
    <n v="100"/>
    <n v="131"/>
    <n v="35.369999999999997"/>
    <n v="18.48"/>
    <s v="NO"/>
    <n v="0"/>
    <x v="86"/>
    <n v="16.889999999999997"/>
    <n v="2212.59"/>
    <n v="1.5496183206106871"/>
  </r>
  <r>
    <x v="87"/>
    <x v="13"/>
    <x v="0"/>
    <n v="285"/>
    <n v="164"/>
    <n v="331"/>
    <n v="51.18"/>
    <n v="27.01"/>
    <s v="NO"/>
    <n v="0"/>
    <x v="87"/>
    <n v="24.169999999999998"/>
    <n v="8000.27"/>
    <n v="0.86102719033232633"/>
  </r>
  <r>
    <x v="88"/>
    <x v="7"/>
    <x v="0"/>
    <n v="285"/>
    <n v="136"/>
    <n v="278"/>
    <n v="131.61000000000001"/>
    <n v="116.93"/>
    <s v="NO"/>
    <n v="0"/>
    <x v="88"/>
    <n v="14.680000000000007"/>
    <n v="4081.0400000000018"/>
    <n v="1.025179856115108"/>
  </r>
  <r>
    <x v="89"/>
    <x v="9"/>
    <x v="1"/>
    <n v="112"/>
    <n v="129"/>
    <n v="242"/>
    <n v="125.24"/>
    <n v="77.680000000000007"/>
    <s v="YES"/>
    <n v="17"/>
    <x v="89"/>
    <n v="47.559999999999988"/>
    <n v="11509.52"/>
    <n v="0.46280991735537191"/>
  </r>
  <r>
    <x v="90"/>
    <x v="2"/>
    <x v="1"/>
    <n v="230"/>
    <n v="103"/>
    <n v="340"/>
    <n v="117.63"/>
    <n v="88.26"/>
    <s v="NO"/>
    <n v="0"/>
    <x v="90"/>
    <n v="29.36999999999999"/>
    <n v="9985.7999999999975"/>
    <n v="0.67647058823529416"/>
  </r>
  <r>
    <x v="91"/>
    <x v="10"/>
    <x v="0"/>
    <n v="15"/>
    <n v="195"/>
    <n v="83"/>
    <n v="76.02"/>
    <n v="53.13"/>
    <s v="YES"/>
    <n v="180"/>
    <x v="91"/>
    <n v="22.889999999999993"/>
    <n v="1899.869999999999"/>
    <n v="0.18072289156626509"/>
  </r>
  <r>
    <x v="92"/>
    <x v="12"/>
    <x v="1"/>
    <n v="51"/>
    <n v="58"/>
    <n v="175"/>
    <n v="146.55000000000001"/>
    <n v="74.38"/>
    <s v="YES"/>
    <n v="7"/>
    <x v="92"/>
    <n v="72.170000000000016"/>
    <n v="12629.75"/>
    <n v="0.29142857142857143"/>
  </r>
  <r>
    <x v="93"/>
    <x v="5"/>
    <x v="1"/>
    <n v="68"/>
    <n v="200"/>
    <n v="240"/>
    <n v="115.21"/>
    <n v="89.09"/>
    <s v="YES"/>
    <n v="132"/>
    <x v="93"/>
    <n v="26.11999999999999"/>
    <n v="6268.7999999999975"/>
    <n v="0.28333333333333333"/>
  </r>
  <r>
    <x v="94"/>
    <x v="13"/>
    <x v="0"/>
    <n v="230"/>
    <n v="194"/>
    <n v="138"/>
    <n v="105.51"/>
    <n v="80.58"/>
    <s v="NO"/>
    <n v="0"/>
    <x v="94"/>
    <n v="24.930000000000007"/>
    <n v="3440.3400000000011"/>
    <n v="1.666666666666667"/>
  </r>
  <r>
    <x v="95"/>
    <x v="9"/>
    <x v="1"/>
    <n v="229"/>
    <n v="83"/>
    <n v="85"/>
    <n v="44.62"/>
    <n v="22.57"/>
    <s v="NO"/>
    <n v="0"/>
    <x v="95"/>
    <n v="22.049999999999997"/>
    <n v="1874.25"/>
    <n v="2.6941176470588242"/>
  </r>
  <r>
    <x v="96"/>
    <x v="4"/>
    <x v="0"/>
    <n v="159"/>
    <n v="51"/>
    <n v="29"/>
    <n v="32.11"/>
    <n v="18.73"/>
    <s v="NO"/>
    <n v="0"/>
    <x v="96"/>
    <n v="13.379999999999999"/>
    <n v="388.02"/>
    <n v="5.4827586206896548"/>
  </r>
  <r>
    <x v="97"/>
    <x v="0"/>
    <x v="0"/>
    <n v="229"/>
    <n v="51"/>
    <n v="142"/>
    <n v="49.9"/>
    <n v="42.65"/>
    <s v="NO"/>
    <n v="0"/>
    <x v="97"/>
    <n v="7.25"/>
    <n v="1029.5"/>
    <n v="1.612676056338028"/>
  </r>
  <r>
    <x v="98"/>
    <x v="1"/>
    <x v="1"/>
    <n v="229"/>
    <n v="50"/>
    <n v="343"/>
    <n v="33.200000000000003"/>
    <n v="22.6"/>
    <s v="NO"/>
    <n v="0"/>
    <x v="98"/>
    <n v="10.600000000000001"/>
    <n v="3635.8000000000011"/>
    <n v="0.66763848396501457"/>
  </r>
  <r>
    <x v="99"/>
    <x v="12"/>
    <x v="1"/>
    <n v="53"/>
    <n v="151"/>
    <n v="43"/>
    <n v="41.03"/>
    <n v="22.84"/>
    <s v="YES"/>
    <n v="98"/>
    <x v="99"/>
    <n v="18.190000000000001"/>
    <n v="782.17000000000007"/>
    <n v="1.2325581395348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1375C-01A9-42EB-B8E8-D12C2C6EE6E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6" firstHeaderRow="1" firstDataRow="1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_Profit" fld="12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B3021-71B1-4B1A-8D10-2A1DB4CD83D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C18" firstHeaderRow="1" firstDataRow="1" firstDataCol="1" rowPageCount="1" colPageCount="1"/>
  <pivotFields count="14">
    <pivotField showAll="0">
      <items count="101">
        <item h="1" x="1"/>
        <item x="2"/>
        <item x="5"/>
        <item h="1" x="6"/>
        <item h="1" x="7"/>
        <item h="1" x="10"/>
        <item h="1" x="14"/>
        <item h="1" x="15"/>
        <item h="1" x="18"/>
        <item h="1" x="19"/>
        <item h="1" x="20"/>
        <item h="1" x="21"/>
        <item h="1" x="22"/>
        <item h="1" x="23"/>
        <item h="1" x="24"/>
        <item h="1" x="29"/>
        <item h="1" x="30"/>
        <item h="1" x="33"/>
        <item h="1" x="35"/>
        <item h="1" x="36"/>
        <item h="1" x="37"/>
        <item h="1" x="38"/>
        <item h="1" x="40"/>
        <item h="1" x="41"/>
        <item h="1" x="43"/>
        <item h="1" x="44"/>
        <item h="1" x="48"/>
        <item h="1" x="49"/>
        <item h="1" x="50"/>
        <item h="1" x="51"/>
        <item h="1" x="53"/>
        <item h="1" x="54"/>
        <item h="1" x="56"/>
        <item h="1" x="60"/>
        <item h="1" x="64"/>
        <item h="1" x="66"/>
        <item h="1" x="68"/>
        <item h="1" x="72"/>
        <item h="1" x="73"/>
        <item h="1" x="75"/>
        <item h="1" x="76"/>
        <item h="1" x="77"/>
        <item h="1" x="78"/>
        <item h="1" x="79"/>
        <item h="1" x="80"/>
        <item h="1" x="83"/>
        <item h="1" x="84"/>
        <item h="1" x="86"/>
        <item h="1" x="89"/>
        <item h="1" x="90"/>
        <item h="1" x="92"/>
        <item h="1" x="93"/>
        <item h="1" x="95"/>
        <item h="1" x="98"/>
        <item h="1" x="99"/>
        <item h="1" x="0"/>
        <item h="1" x="3"/>
        <item h="1" x="4"/>
        <item h="1" x="8"/>
        <item h="1" x="9"/>
        <item h="1" x="11"/>
        <item h="1" x="12"/>
        <item h="1" x="13"/>
        <item h="1" x="16"/>
        <item h="1" x="17"/>
        <item h="1" x="25"/>
        <item h="1" x="26"/>
        <item h="1" x="27"/>
        <item h="1" x="28"/>
        <item h="1" x="31"/>
        <item h="1" x="32"/>
        <item h="1" x="34"/>
        <item h="1" x="39"/>
        <item h="1" x="42"/>
        <item h="1" x="45"/>
        <item h="1" x="46"/>
        <item h="1" x="47"/>
        <item h="1" x="52"/>
        <item h="1" x="55"/>
        <item h="1" x="57"/>
        <item h="1" x="58"/>
        <item h="1" x="59"/>
        <item h="1" x="61"/>
        <item h="1" x="62"/>
        <item h="1" x="63"/>
        <item h="1" x="65"/>
        <item h="1" x="67"/>
        <item h="1" x="69"/>
        <item h="1" x="70"/>
        <item h="1" x="71"/>
        <item h="1" x="74"/>
        <item h="1" x="81"/>
        <item h="1" x="82"/>
        <item h="1" x="85"/>
        <item h="1" x="87"/>
        <item h="1" x="88"/>
        <item h="1" x="91"/>
        <item h="1" x="94"/>
        <item h="1" x="96"/>
        <item h="1" x="97"/>
        <item t="default"/>
      </items>
    </pivotField>
    <pivotField axis="axisRow" showAll="0" sortType="ascending">
      <items count="15">
        <item x="5"/>
        <item x="2"/>
        <item x="12"/>
        <item x="9"/>
        <item x="10"/>
        <item x="8"/>
        <item x="11"/>
        <item x="0"/>
        <item x="6"/>
        <item x="7"/>
        <item x="1"/>
        <item x="3"/>
        <item x="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01">
        <item x="96"/>
        <item x="78"/>
        <item x="99"/>
        <item x="41"/>
        <item x="73"/>
        <item x="34"/>
        <item x="76"/>
        <item x="95"/>
        <item x="11"/>
        <item x="55"/>
        <item x="5"/>
        <item x="86"/>
        <item x="53"/>
        <item x="48"/>
        <item x="0"/>
        <item x="21"/>
        <item x="59"/>
        <item x="19"/>
        <item x="91"/>
        <item x="74"/>
        <item x="35"/>
        <item x="47"/>
        <item x="43"/>
        <item x="97"/>
        <item x="23"/>
        <item x="44"/>
        <item x="36"/>
        <item x="18"/>
        <item x="50"/>
        <item x="31"/>
        <item x="62"/>
        <item x="42"/>
        <item x="27"/>
        <item x="63"/>
        <item x="29"/>
        <item x="58"/>
        <item x="98"/>
        <item x="8"/>
        <item x="79"/>
        <item x="70"/>
        <item x="67"/>
        <item x="68"/>
        <item x="12"/>
        <item x="6"/>
        <item x="28"/>
        <item x="94"/>
        <item x="69"/>
        <item x="10"/>
        <item x="13"/>
        <item x="7"/>
        <item x="82"/>
        <item x="37"/>
        <item x="30"/>
        <item x="24"/>
        <item x="66"/>
        <item x="87"/>
        <item x="14"/>
        <item x="15"/>
        <item x="65"/>
        <item x="16"/>
        <item x="64"/>
        <item x="1"/>
        <item x="83"/>
        <item x="52"/>
        <item x="57"/>
        <item x="92"/>
        <item x="40"/>
        <item x="4"/>
        <item x="93"/>
        <item x="81"/>
        <item x="26"/>
        <item x="89"/>
        <item x="45"/>
        <item x="32"/>
        <item x="17"/>
        <item x="25"/>
        <item x="9"/>
        <item x="56"/>
        <item x="38"/>
        <item x="77"/>
        <item x="61"/>
        <item x="3"/>
        <item x="88"/>
        <item x="33"/>
        <item x="75"/>
        <item x="60"/>
        <item x="72"/>
        <item x="71"/>
        <item x="90"/>
        <item x="51"/>
        <item x="84"/>
        <item x="54"/>
        <item x="80"/>
        <item x="22"/>
        <item x="85"/>
        <item x="2"/>
        <item x="20"/>
        <item x="39"/>
        <item x="46"/>
        <item x="49"/>
        <item t="default"/>
      </items>
    </pivotField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0" hier="-1"/>
  </pageFields>
  <dataFields count="1">
    <dataField name="Sum of Revenue" fld="10" baseField="0" baseItem="0"/>
  </dataFields>
  <formats count="6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E5" sqref="E5"/>
    </sheetView>
  </sheetViews>
  <sheetFormatPr defaultRowHeight="14.4" x14ac:dyDescent="0.3"/>
  <cols>
    <col min="1" max="1" width="9.77734375" bestFit="1" customWidth="1"/>
    <col min="2" max="2" width="18.88671875" bestFit="1" customWidth="1"/>
    <col min="3" max="3" width="17" bestFit="1" customWidth="1"/>
    <col min="4" max="4" width="13.109375" bestFit="1" customWidth="1"/>
    <col min="5" max="5" width="5.21875" bestFit="1" customWidth="1"/>
    <col min="6" max="6" width="17.88671875" bestFit="1" customWidth="1"/>
    <col min="7" max="7" width="11.5546875" bestFit="1" customWidth="1"/>
    <col min="8" max="8" width="9.77734375" bestFit="1" customWidth="1"/>
    <col min="9" max="9" width="9.77734375" customWidth="1"/>
    <col min="10" max="10" width="15.21875" bestFit="1" customWidth="1"/>
    <col min="11" max="11" width="9" bestFit="1" customWidth="1"/>
    <col min="12" max="12" width="14.109375" bestFit="1" customWidth="1"/>
    <col min="13" max="13" width="10.886718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129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t="s">
        <v>13</v>
      </c>
      <c r="B2" t="s">
        <v>113</v>
      </c>
      <c r="C2" t="s">
        <v>127</v>
      </c>
      <c r="D2">
        <v>134</v>
      </c>
      <c r="E2">
        <v>105</v>
      </c>
      <c r="F2">
        <v>140</v>
      </c>
      <c r="G2">
        <v>37.22</v>
      </c>
      <c r="H2">
        <v>28.78</v>
      </c>
      <c r="I2" t="str">
        <f>IF(D2&lt;E2,"YES","NO")</f>
        <v>NO</v>
      </c>
      <c r="J2">
        <f>IF(D2&lt;E2,E2-D2,0)</f>
        <v>0</v>
      </c>
      <c r="K2">
        <f>F2*G2</f>
        <v>5210.8</v>
      </c>
      <c r="L2">
        <f>G2-H2</f>
        <v>8.4399999999999977</v>
      </c>
      <c r="M2">
        <v>1181.5999999999999</v>
      </c>
      <c r="N2">
        <v>0.95714285714285718</v>
      </c>
    </row>
    <row r="3" spans="1:14" x14ac:dyDescent="0.3">
      <c r="A3" t="s">
        <v>14</v>
      </c>
      <c r="B3" t="s">
        <v>114</v>
      </c>
      <c r="C3" t="s">
        <v>128</v>
      </c>
      <c r="D3">
        <v>144</v>
      </c>
      <c r="E3">
        <v>56</v>
      </c>
      <c r="F3">
        <v>152</v>
      </c>
      <c r="G3">
        <v>145.25</v>
      </c>
      <c r="H3">
        <v>104.06</v>
      </c>
      <c r="I3" t="str">
        <f t="shared" ref="I3:I66" si="0">IF(D3&lt;E3,"YES","NO")</f>
        <v>NO</v>
      </c>
      <c r="J3">
        <f t="shared" ref="J3:J66" si="1">IF(D3&lt;E3,E3-D3,0)</f>
        <v>0</v>
      </c>
      <c r="K3">
        <f t="shared" ref="K3:K66" si="2">F3*G3</f>
        <v>22078</v>
      </c>
      <c r="L3">
        <f t="shared" ref="L3:L66" si="3">G3-H3</f>
        <v>41.19</v>
      </c>
      <c r="M3">
        <v>6260.8799999999992</v>
      </c>
      <c r="N3">
        <v>0.94736842105263153</v>
      </c>
    </row>
    <row r="4" spans="1:14" x14ac:dyDescent="0.3">
      <c r="A4" t="s">
        <v>15</v>
      </c>
      <c r="B4" t="s">
        <v>115</v>
      </c>
      <c r="C4" t="s">
        <v>128</v>
      </c>
      <c r="D4">
        <v>224</v>
      </c>
      <c r="E4">
        <v>51</v>
      </c>
      <c r="F4">
        <v>391</v>
      </c>
      <c r="G4">
        <v>121.2</v>
      </c>
      <c r="H4">
        <v>107.89</v>
      </c>
      <c r="I4" t="str">
        <f t="shared" si="0"/>
        <v>NO</v>
      </c>
      <c r="J4">
        <f t="shared" si="1"/>
        <v>0</v>
      </c>
      <c r="K4">
        <f t="shared" si="2"/>
        <v>47389.200000000004</v>
      </c>
      <c r="L4">
        <f t="shared" si="3"/>
        <v>13.310000000000002</v>
      </c>
      <c r="M4">
        <v>5204.2100000000009</v>
      </c>
      <c r="N4">
        <v>0.57289002557544755</v>
      </c>
    </row>
    <row r="5" spans="1:14" x14ac:dyDescent="0.3">
      <c r="A5" t="s">
        <v>16</v>
      </c>
      <c r="B5" t="s">
        <v>116</v>
      </c>
      <c r="C5" t="s">
        <v>127</v>
      </c>
      <c r="D5">
        <v>211</v>
      </c>
      <c r="E5">
        <v>81</v>
      </c>
      <c r="F5">
        <v>344</v>
      </c>
      <c r="G5">
        <v>102.62</v>
      </c>
      <c r="H5">
        <v>70.209999999999994</v>
      </c>
      <c r="I5" t="str">
        <f t="shared" si="0"/>
        <v>NO</v>
      </c>
      <c r="J5">
        <f t="shared" si="1"/>
        <v>0</v>
      </c>
      <c r="K5">
        <f t="shared" si="2"/>
        <v>35301.279999999999</v>
      </c>
      <c r="L5">
        <f t="shared" si="3"/>
        <v>32.410000000000011</v>
      </c>
      <c r="M5">
        <v>11149.04</v>
      </c>
      <c r="N5">
        <v>0.61337209302325579</v>
      </c>
    </row>
    <row r="6" spans="1:14" x14ac:dyDescent="0.3">
      <c r="A6" t="s">
        <v>17</v>
      </c>
      <c r="B6" t="s">
        <v>117</v>
      </c>
      <c r="C6" t="s">
        <v>127</v>
      </c>
      <c r="D6">
        <v>180</v>
      </c>
      <c r="E6">
        <v>131</v>
      </c>
      <c r="F6">
        <v>319</v>
      </c>
      <c r="G6">
        <v>84.2</v>
      </c>
      <c r="H6">
        <v>48.29</v>
      </c>
      <c r="I6" t="str">
        <f t="shared" si="0"/>
        <v>NO</v>
      </c>
      <c r="J6">
        <f t="shared" si="1"/>
        <v>0</v>
      </c>
      <c r="K6">
        <f t="shared" si="2"/>
        <v>26859.8</v>
      </c>
      <c r="L6">
        <f t="shared" si="3"/>
        <v>35.910000000000004</v>
      </c>
      <c r="M6">
        <v>11455.29</v>
      </c>
      <c r="N6">
        <v>0.56426332288401249</v>
      </c>
    </row>
    <row r="7" spans="1:14" x14ac:dyDescent="0.3">
      <c r="A7" t="s">
        <v>18</v>
      </c>
      <c r="B7" t="s">
        <v>118</v>
      </c>
      <c r="C7" t="s">
        <v>128</v>
      </c>
      <c r="D7">
        <v>270</v>
      </c>
      <c r="E7">
        <v>127</v>
      </c>
      <c r="F7">
        <v>39</v>
      </c>
      <c r="G7">
        <v>115.41</v>
      </c>
      <c r="H7">
        <v>79.47</v>
      </c>
      <c r="I7" t="str">
        <f t="shared" si="0"/>
        <v>NO</v>
      </c>
      <c r="J7">
        <f t="shared" si="1"/>
        <v>0</v>
      </c>
      <c r="K7">
        <f t="shared" si="2"/>
        <v>4500.99</v>
      </c>
      <c r="L7">
        <f t="shared" si="3"/>
        <v>35.94</v>
      </c>
      <c r="M7">
        <v>1401.66</v>
      </c>
      <c r="N7">
        <v>6.9230769230769234</v>
      </c>
    </row>
    <row r="8" spans="1:14" x14ac:dyDescent="0.3">
      <c r="A8" t="s">
        <v>19</v>
      </c>
      <c r="B8" t="s">
        <v>118</v>
      </c>
      <c r="C8" t="s">
        <v>128</v>
      </c>
      <c r="D8">
        <v>296</v>
      </c>
      <c r="E8">
        <v>102</v>
      </c>
      <c r="F8">
        <v>168</v>
      </c>
      <c r="G8">
        <v>79.91</v>
      </c>
      <c r="H8">
        <v>61.63</v>
      </c>
      <c r="I8" t="str">
        <f t="shared" si="0"/>
        <v>NO</v>
      </c>
      <c r="J8">
        <f t="shared" si="1"/>
        <v>0</v>
      </c>
      <c r="K8">
        <f t="shared" si="2"/>
        <v>13424.88</v>
      </c>
      <c r="L8">
        <f t="shared" si="3"/>
        <v>18.279999999999994</v>
      </c>
      <c r="M8">
        <v>3071.0399999999991</v>
      </c>
      <c r="N8">
        <v>1.7619047619047621</v>
      </c>
    </row>
    <row r="9" spans="1:14" x14ac:dyDescent="0.3">
      <c r="A9" t="s">
        <v>20</v>
      </c>
      <c r="B9" t="s">
        <v>119</v>
      </c>
      <c r="C9" t="s">
        <v>128</v>
      </c>
      <c r="D9">
        <v>243</v>
      </c>
      <c r="E9">
        <v>136</v>
      </c>
      <c r="F9">
        <v>290</v>
      </c>
      <c r="G9">
        <v>51.23</v>
      </c>
      <c r="H9">
        <v>26.69</v>
      </c>
      <c r="I9" t="str">
        <f t="shared" si="0"/>
        <v>NO</v>
      </c>
      <c r="J9">
        <f t="shared" si="1"/>
        <v>0</v>
      </c>
      <c r="K9">
        <f t="shared" si="2"/>
        <v>14856.699999999999</v>
      </c>
      <c r="L9">
        <f t="shared" si="3"/>
        <v>24.539999999999996</v>
      </c>
      <c r="M9">
        <v>7116.5999999999995</v>
      </c>
      <c r="N9">
        <v>0.83793103448275863</v>
      </c>
    </row>
    <row r="10" spans="1:14" x14ac:dyDescent="0.3">
      <c r="A10" t="s">
        <v>21</v>
      </c>
      <c r="B10" t="s">
        <v>120</v>
      </c>
      <c r="C10" t="s">
        <v>127</v>
      </c>
      <c r="D10">
        <v>185</v>
      </c>
      <c r="E10">
        <v>184</v>
      </c>
      <c r="F10">
        <v>89</v>
      </c>
      <c r="G10">
        <v>138.69</v>
      </c>
      <c r="H10">
        <v>86.79</v>
      </c>
      <c r="I10" t="str">
        <f t="shared" si="0"/>
        <v>NO</v>
      </c>
      <c r="J10">
        <f t="shared" si="1"/>
        <v>0</v>
      </c>
      <c r="K10">
        <f t="shared" si="2"/>
        <v>12343.41</v>
      </c>
      <c r="L10">
        <f t="shared" si="3"/>
        <v>51.899999999999991</v>
      </c>
      <c r="M10">
        <v>4619.0999999999995</v>
      </c>
      <c r="N10">
        <v>2.078651685393258</v>
      </c>
    </row>
    <row r="11" spans="1:14" x14ac:dyDescent="0.3">
      <c r="A11" t="s">
        <v>22</v>
      </c>
      <c r="B11" t="s">
        <v>116</v>
      </c>
      <c r="C11" t="s">
        <v>127</v>
      </c>
      <c r="D11">
        <v>74</v>
      </c>
      <c r="E11">
        <v>67</v>
      </c>
      <c r="F11">
        <v>310</v>
      </c>
      <c r="G11">
        <v>108.69</v>
      </c>
      <c r="H11">
        <v>77.83</v>
      </c>
      <c r="I11" t="str">
        <f t="shared" si="0"/>
        <v>NO</v>
      </c>
      <c r="J11">
        <f t="shared" si="1"/>
        <v>0</v>
      </c>
      <c r="K11">
        <f t="shared" si="2"/>
        <v>33693.9</v>
      </c>
      <c r="L11">
        <f t="shared" si="3"/>
        <v>30.86</v>
      </c>
      <c r="M11">
        <v>9566.6</v>
      </c>
      <c r="N11">
        <v>0.23870967741935481</v>
      </c>
    </row>
    <row r="12" spans="1:14" x14ac:dyDescent="0.3">
      <c r="A12" t="s">
        <v>23</v>
      </c>
      <c r="B12" t="s">
        <v>118</v>
      </c>
      <c r="C12" t="s">
        <v>128</v>
      </c>
      <c r="D12">
        <v>36</v>
      </c>
      <c r="E12">
        <v>151</v>
      </c>
      <c r="F12">
        <v>130</v>
      </c>
      <c r="G12">
        <v>113.82</v>
      </c>
      <c r="H12">
        <v>89.85</v>
      </c>
      <c r="I12" t="str">
        <f t="shared" si="0"/>
        <v>YES</v>
      </c>
      <c r="J12">
        <f t="shared" si="1"/>
        <v>115</v>
      </c>
      <c r="K12">
        <f t="shared" si="2"/>
        <v>14796.599999999999</v>
      </c>
      <c r="L12">
        <f t="shared" si="3"/>
        <v>23.97</v>
      </c>
      <c r="M12">
        <v>3116.1</v>
      </c>
      <c r="N12">
        <v>0.27692307692307688</v>
      </c>
    </row>
    <row r="13" spans="1:14" x14ac:dyDescent="0.3">
      <c r="A13" t="s">
        <v>24</v>
      </c>
      <c r="B13" t="s">
        <v>121</v>
      </c>
      <c r="C13" t="s">
        <v>127</v>
      </c>
      <c r="D13">
        <v>274</v>
      </c>
      <c r="E13">
        <v>92</v>
      </c>
      <c r="F13">
        <v>44</v>
      </c>
      <c r="G13">
        <v>97.77</v>
      </c>
      <c r="H13">
        <v>55.48</v>
      </c>
      <c r="I13" t="str">
        <f t="shared" si="0"/>
        <v>NO</v>
      </c>
      <c r="J13">
        <f t="shared" si="1"/>
        <v>0</v>
      </c>
      <c r="K13">
        <f t="shared" si="2"/>
        <v>4301.88</v>
      </c>
      <c r="L13">
        <f t="shared" si="3"/>
        <v>42.29</v>
      </c>
      <c r="M13">
        <v>1860.76</v>
      </c>
      <c r="N13">
        <v>6.2272727272727284</v>
      </c>
    </row>
    <row r="14" spans="1:14" x14ac:dyDescent="0.3">
      <c r="A14" t="s">
        <v>25</v>
      </c>
      <c r="B14" t="s">
        <v>120</v>
      </c>
      <c r="C14" t="s">
        <v>127</v>
      </c>
      <c r="D14">
        <v>195</v>
      </c>
      <c r="E14">
        <v>63</v>
      </c>
      <c r="F14">
        <v>235</v>
      </c>
      <c r="G14">
        <v>54.95</v>
      </c>
      <c r="H14">
        <v>47.33</v>
      </c>
      <c r="I14" t="str">
        <f t="shared" si="0"/>
        <v>NO</v>
      </c>
      <c r="J14">
        <f t="shared" si="1"/>
        <v>0</v>
      </c>
      <c r="K14">
        <f t="shared" si="2"/>
        <v>12913.25</v>
      </c>
      <c r="L14">
        <f t="shared" si="3"/>
        <v>7.6200000000000045</v>
      </c>
      <c r="M14">
        <v>1790.700000000001</v>
      </c>
      <c r="N14">
        <v>0.82978723404255317</v>
      </c>
    </row>
    <row r="15" spans="1:14" x14ac:dyDescent="0.3">
      <c r="A15" t="s">
        <v>26</v>
      </c>
      <c r="B15" t="s">
        <v>116</v>
      </c>
      <c r="C15" t="s">
        <v>127</v>
      </c>
      <c r="D15">
        <v>278</v>
      </c>
      <c r="E15">
        <v>105</v>
      </c>
      <c r="F15">
        <v>336</v>
      </c>
      <c r="G15">
        <v>44.12</v>
      </c>
      <c r="H15">
        <v>24.28</v>
      </c>
      <c r="I15" t="str">
        <f t="shared" si="0"/>
        <v>NO</v>
      </c>
      <c r="J15">
        <f t="shared" si="1"/>
        <v>0</v>
      </c>
      <c r="K15">
        <f t="shared" si="2"/>
        <v>14824.32</v>
      </c>
      <c r="L15">
        <f t="shared" si="3"/>
        <v>19.839999999999996</v>
      </c>
      <c r="M15">
        <v>6666.2399999999989</v>
      </c>
      <c r="N15">
        <v>0.82738095238095233</v>
      </c>
    </row>
    <row r="16" spans="1:14" x14ac:dyDescent="0.3">
      <c r="A16" t="s">
        <v>27</v>
      </c>
      <c r="B16" t="s">
        <v>115</v>
      </c>
      <c r="C16" t="s">
        <v>128</v>
      </c>
      <c r="D16">
        <v>51</v>
      </c>
      <c r="E16">
        <v>176</v>
      </c>
      <c r="F16">
        <v>209</v>
      </c>
      <c r="G16">
        <v>82.32</v>
      </c>
      <c r="H16">
        <v>58.3</v>
      </c>
      <c r="I16" t="str">
        <f t="shared" si="0"/>
        <v>YES</v>
      </c>
      <c r="J16">
        <f t="shared" si="1"/>
        <v>125</v>
      </c>
      <c r="K16">
        <f t="shared" si="2"/>
        <v>17204.879999999997</v>
      </c>
      <c r="L16">
        <f t="shared" si="3"/>
        <v>24.019999999999996</v>
      </c>
      <c r="M16">
        <v>5020.1799999999994</v>
      </c>
      <c r="N16">
        <v>0.24401913875598091</v>
      </c>
    </row>
    <row r="17" spans="1:14" x14ac:dyDescent="0.3">
      <c r="A17" t="s">
        <v>28</v>
      </c>
      <c r="B17" t="s">
        <v>115</v>
      </c>
      <c r="C17" t="s">
        <v>128</v>
      </c>
      <c r="D17">
        <v>280</v>
      </c>
      <c r="E17">
        <v>119</v>
      </c>
      <c r="F17">
        <v>232</v>
      </c>
      <c r="G17">
        <v>86.37</v>
      </c>
      <c r="H17">
        <v>60.85</v>
      </c>
      <c r="I17" t="str">
        <f t="shared" si="0"/>
        <v>NO</v>
      </c>
      <c r="J17">
        <f t="shared" si="1"/>
        <v>0</v>
      </c>
      <c r="K17">
        <f t="shared" si="2"/>
        <v>20037.84</v>
      </c>
      <c r="L17">
        <f t="shared" si="3"/>
        <v>25.520000000000003</v>
      </c>
      <c r="M17">
        <v>5920.64</v>
      </c>
      <c r="N17">
        <v>1.2068965517241379</v>
      </c>
    </row>
    <row r="18" spans="1:14" x14ac:dyDescent="0.3">
      <c r="A18" t="s">
        <v>29</v>
      </c>
      <c r="B18" t="s">
        <v>116</v>
      </c>
      <c r="C18" t="s">
        <v>127</v>
      </c>
      <c r="D18">
        <v>51</v>
      </c>
      <c r="E18">
        <v>59</v>
      </c>
      <c r="F18">
        <v>198</v>
      </c>
      <c r="G18">
        <v>107.86</v>
      </c>
      <c r="H18">
        <v>66.86</v>
      </c>
      <c r="I18" t="str">
        <f t="shared" si="0"/>
        <v>YES</v>
      </c>
      <c r="J18">
        <f t="shared" si="1"/>
        <v>8</v>
      </c>
      <c r="K18">
        <f t="shared" si="2"/>
        <v>21356.28</v>
      </c>
      <c r="L18">
        <f t="shared" si="3"/>
        <v>41</v>
      </c>
      <c r="M18">
        <v>8118</v>
      </c>
      <c r="N18">
        <v>0.25757575757575762</v>
      </c>
    </row>
    <row r="19" spans="1:14" x14ac:dyDescent="0.3">
      <c r="A19" t="s">
        <v>30</v>
      </c>
      <c r="B19" t="s">
        <v>117</v>
      </c>
      <c r="C19" t="s">
        <v>127</v>
      </c>
      <c r="D19">
        <v>224</v>
      </c>
      <c r="E19">
        <v>196</v>
      </c>
      <c r="F19">
        <v>276</v>
      </c>
      <c r="G19">
        <v>117.96</v>
      </c>
      <c r="H19">
        <v>63.13</v>
      </c>
      <c r="I19" t="str">
        <f t="shared" si="0"/>
        <v>NO</v>
      </c>
      <c r="J19">
        <f t="shared" si="1"/>
        <v>0</v>
      </c>
      <c r="K19">
        <f t="shared" si="2"/>
        <v>32556.959999999999</v>
      </c>
      <c r="L19">
        <f t="shared" si="3"/>
        <v>54.829999999999991</v>
      </c>
      <c r="M19">
        <v>15133.08</v>
      </c>
      <c r="N19">
        <v>0.81159420289855078</v>
      </c>
    </row>
    <row r="20" spans="1:14" x14ac:dyDescent="0.3">
      <c r="A20" t="s">
        <v>31</v>
      </c>
      <c r="B20" t="s">
        <v>114</v>
      </c>
      <c r="C20" t="s">
        <v>128</v>
      </c>
      <c r="D20">
        <v>181</v>
      </c>
      <c r="E20">
        <v>183</v>
      </c>
      <c r="F20">
        <v>139</v>
      </c>
      <c r="G20">
        <v>59.37</v>
      </c>
      <c r="H20">
        <v>35.26</v>
      </c>
      <c r="I20" t="str">
        <f t="shared" si="0"/>
        <v>YES</v>
      </c>
      <c r="J20">
        <f t="shared" si="1"/>
        <v>2</v>
      </c>
      <c r="K20">
        <f t="shared" si="2"/>
        <v>8252.43</v>
      </c>
      <c r="L20">
        <f t="shared" si="3"/>
        <v>24.11</v>
      </c>
      <c r="M20">
        <v>3351.29</v>
      </c>
      <c r="N20">
        <v>1.3021582733812951</v>
      </c>
    </row>
    <row r="21" spans="1:14" x14ac:dyDescent="0.3">
      <c r="A21" t="s">
        <v>32</v>
      </c>
      <c r="B21" t="s">
        <v>114</v>
      </c>
      <c r="C21" t="s">
        <v>128</v>
      </c>
      <c r="D21">
        <v>259</v>
      </c>
      <c r="E21">
        <v>138</v>
      </c>
      <c r="F21">
        <v>48</v>
      </c>
      <c r="G21">
        <v>128.47999999999999</v>
      </c>
      <c r="H21">
        <v>90.71</v>
      </c>
      <c r="I21" t="str">
        <f t="shared" si="0"/>
        <v>NO</v>
      </c>
      <c r="J21">
        <f t="shared" si="1"/>
        <v>0</v>
      </c>
      <c r="K21">
        <f t="shared" si="2"/>
        <v>6167.0399999999991</v>
      </c>
      <c r="L21">
        <f t="shared" si="3"/>
        <v>37.769999999999996</v>
      </c>
      <c r="M21">
        <v>1812.96</v>
      </c>
      <c r="N21">
        <v>5.395833333333333</v>
      </c>
    </row>
    <row r="22" spans="1:14" x14ac:dyDescent="0.3">
      <c r="A22" t="s">
        <v>33</v>
      </c>
      <c r="B22" t="s">
        <v>122</v>
      </c>
      <c r="C22" t="s">
        <v>128</v>
      </c>
      <c r="D22">
        <v>44</v>
      </c>
      <c r="E22">
        <v>67</v>
      </c>
      <c r="F22">
        <v>353</v>
      </c>
      <c r="G22">
        <v>135.63999999999999</v>
      </c>
      <c r="H22">
        <v>113.48</v>
      </c>
      <c r="I22" t="str">
        <f t="shared" si="0"/>
        <v>YES</v>
      </c>
      <c r="J22">
        <f t="shared" si="1"/>
        <v>23</v>
      </c>
      <c r="K22">
        <f t="shared" si="2"/>
        <v>47880.92</v>
      </c>
      <c r="L22">
        <f t="shared" si="3"/>
        <v>22.159999999999982</v>
      </c>
      <c r="M22">
        <v>7822.4799999999941</v>
      </c>
      <c r="N22">
        <v>0.1246458923512748</v>
      </c>
    </row>
    <row r="23" spans="1:14" x14ac:dyDescent="0.3">
      <c r="A23" t="s">
        <v>34</v>
      </c>
      <c r="B23" t="s">
        <v>119</v>
      </c>
      <c r="C23" t="s">
        <v>128</v>
      </c>
      <c r="D23">
        <v>30</v>
      </c>
      <c r="E23">
        <v>161</v>
      </c>
      <c r="F23">
        <v>148</v>
      </c>
      <c r="G23">
        <v>35.909999999999997</v>
      </c>
      <c r="H23">
        <v>18.309999999999999</v>
      </c>
      <c r="I23" t="str">
        <f t="shared" si="0"/>
        <v>YES</v>
      </c>
      <c r="J23">
        <f t="shared" si="1"/>
        <v>131</v>
      </c>
      <c r="K23">
        <f t="shared" si="2"/>
        <v>5314.6799999999994</v>
      </c>
      <c r="L23">
        <f t="shared" si="3"/>
        <v>17.599999999999998</v>
      </c>
      <c r="M23">
        <v>2604.8000000000002</v>
      </c>
      <c r="N23">
        <v>0.20270270270270269</v>
      </c>
    </row>
    <row r="24" spans="1:14" x14ac:dyDescent="0.3">
      <c r="A24" t="s">
        <v>35</v>
      </c>
      <c r="B24" t="s">
        <v>115</v>
      </c>
      <c r="C24" t="s">
        <v>128</v>
      </c>
      <c r="D24">
        <v>86</v>
      </c>
      <c r="E24">
        <v>88</v>
      </c>
      <c r="F24">
        <v>353</v>
      </c>
      <c r="G24">
        <v>127.45</v>
      </c>
      <c r="H24">
        <v>81.349999999999994</v>
      </c>
      <c r="I24" t="str">
        <f t="shared" si="0"/>
        <v>YES</v>
      </c>
      <c r="J24">
        <f t="shared" si="1"/>
        <v>2</v>
      </c>
      <c r="K24">
        <f t="shared" si="2"/>
        <v>44989.85</v>
      </c>
      <c r="L24">
        <f t="shared" si="3"/>
        <v>46.100000000000009</v>
      </c>
      <c r="M24">
        <v>16273.3</v>
      </c>
      <c r="N24">
        <v>0.2436260623229462</v>
      </c>
    </row>
    <row r="25" spans="1:14" x14ac:dyDescent="0.3">
      <c r="A25" t="s">
        <v>36</v>
      </c>
      <c r="B25" t="s">
        <v>122</v>
      </c>
      <c r="C25" t="s">
        <v>128</v>
      </c>
      <c r="D25">
        <v>201</v>
      </c>
      <c r="E25">
        <v>172</v>
      </c>
      <c r="F25">
        <v>137</v>
      </c>
      <c r="G25">
        <v>55.08</v>
      </c>
      <c r="H25">
        <v>37.32</v>
      </c>
      <c r="I25" t="str">
        <f t="shared" si="0"/>
        <v>NO</v>
      </c>
      <c r="J25">
        <f t="shared" si="1"/>
        <v>0</v>
      </c>
      <c r="K25">
        <f t="shared" si="2"/>
        <v>7545.96</v>
      </c>
      <c r="L25">
        <f t="shared" si="3"/>
        <v>17.759999999999998</v>
      </c>
      <c r="M25">
        <v>2433.12</v>
      </c>
      <c r="N25">
        <v>1.4671532846715329</v>
      </c>
    </row>
    <row r="26" spans="1:14" x14ac:dyDescent="0.3">
      <c r="A26" t="s">
        <v>37</v>
      </c>
      <c r="B26" t="s">
        <v>122</v>
      </c>
      <c r="C26" t="s">
        <v>128</v>
      </c>
      <c r="D26">
        <v>216</v>
      </c>
      <c r="E26">
        <v>55</v>
      </c>
      <c r="F26">
        <v>154</v>
      </c>
      <c r="G26">
        <v>104.15</v>
      </c>
      <c r="H26">
        <v>79.8</v>
      </c>
      <c r="I26" t="str">
        <f t="shared" si="0"/>
        <v>NO</v>
      </c>
      <c r="J26">
        <f t="shared" si="1"/>
        <v>0</v>
      </c>
      <c r="K26">
        <f t="shared" si="2"/>
        <v>16039.1</v>
      </c>
      <c r="L26">
        <f t="shared" si="3"/>
        <v>24.350000000000009</v>
      </c>
      <c r="M26">
        <v>3749.900000000001</v>
      </c>
      <c r="N26">
        <v>1.4025974025974031</v>
      </c>
    </row>
    <row r="27" spans="1:14" x14ac:dyDescent="0.3">
      <c r="A27" t="s">
        <v>38</v>
      </c>
      <c r="B27" t="s">
        <v>123</v>
      </c>
      <c r="C27" t="s">
        <v>127</v>
      </c>
      <c r="D27">
        <v>125</v>
      </c>
      <c r="E27">
        <v>99</v>
      </c>
      <c r="F27">
        <v>289</v>
      </c>
      <c r="G27">
        <v>115.79</v>
      </c>
      <c r="H27">
        <v>58.98</v>
      </c>
      <c r="I27" t="str">
        <f t="shared" si="0"/>
        <v>NO</v>
      </c>
      <c r="J27">
        <f t="shared" si="1"/>
        <v>0</v>
      </c>
      <c r="K27">
        <f t="shared" si="2"/>
        <v>33463.310000000005</v>
      </c>
      <c r="L27">
        <f t="shared" si="3"/>
        <v>56.810000000000009</v>
      </c>
      <c r="M27">
        <v>16418.09</v>
      </c>
      <c r="N27">
        <v>0.43252595155709339</v>
      </c>
    </row>
    <row r="28" spans="1:14" x14ac:dyDescent="0.3">
      <c r="A28" t="s">
        <v>39</v>
      </c>
      <c r="B28" t="s">
        <v>120</v>
      </c>
      <c r="C28" t="s">
        <v>127</v>
      </c>
      <c r="D28">
        <v>161</v>
      </c>
      <c r="E28">
        <v>122</v>
      </c>
      <c r="F28">
        <v>371</v>
      </c>
      <c r="G28">
        <v>74.98</v>
      </c>
      <c r="H28">
        <v>52.51</v>
      </c>
      <c r="I28" t="str">
        <f t="shared" si="0"/>
        <v>NO</v>
      </c>
      <c r="J28">
        <f t="shared" si="1"/>
        <v>0</v>
      </c>
      <c r="K28">
        <f t="shared" si="2"/>
        <v>27817.58</v>
      </c>
      <c r="L28">
        <f t="shared" si="3"/>
        <v>22.470000000000006</v>
      </c>
      <c r="M28">
        <v>8336.3700000000026</v>
      </c>
      <c r="N28">
        <v>0.43396226415094341</v>
      </c>
    </row>
    <row r="29" spans="1:14" x14ac:dyDescent="0.3">
      <c r="A29" t="s">
        <v>40</v>
      </c>
      <c r="B29" t="s">
        <v>116</v>
      </c>
      <c r="C29" t="s">
        <v>127</v>
      </c>
      <c r="D29">
        <v>109</v>
      </c>
      <c r="E29">
        <v>165</v>
      </c>
      <c r="F29">
        <v>257</v>
      </c>
      <c r="G29">
        <v>38.380000000000003</v>
      </c>
      <c r="H29">
        <v>30.87</v>
      </c>
      <c r="I29" t="str">
        <f t="shared" si="0"/>
        <v>YES</v>
      </c>
      <c r="J29">
        <f t="shared" si="1"/>
        <v>56</v>
      </c>
      <c r="K29">
        <f t="shared" si="2"/>
        <v>9863.66</v>
      </c>
      <c r="L29">
        <f t="shared" si="3"/>
        <v>7.5100000000000016</v>
      </c>
      <c r="M29">
        <v>1930.07</v>
      </c>
      <c r="N29">
        <v>0.42412451361867698</v>
      </c>
    </row>
    <row r="30" spans="1:14" x14ac:dyDescent="0.3">
      <c r="A30" t="s">
        <v>41</v>
      </c>
      <c r="B30" t="s">
        <v>116</v>
      </c>
      <c r="C30" t="s">
        <v>127</v>
      </c>
      <c r="D30">
        <v>96</v>
      </c>
      <c r="E30">
        <v>131</v>
      </c>
      <c r="F30">
        <v>179</v>
      </c>
      <c r="G30">
        <v>78.66</v>
      </c>
      <c r="H30">
        <v>39.65</v>
      </c>
      <c r="I30" t="str">
        <f t="shared" si="0"/>
        <v>YES</v>
      </c>
      <c r="J30">
        <f t="shared" si="1"/>
        <v>35</v>
      </c>
      <c r="K30">
        <f t="shared" si="2"/>
        <v>14080.14</v>
      </c>
      <c r="L30">
        <f t="shared" si="3"/>
        <v>39.01</v>
      </c>
      <c r="M30">
        <v>6982.79</v>
      </c>
      <c r="N30">
        <v>0.53631284916201116</v>
      </c>
    </row>
    <row r="31" spans="1:14" x14ac:dyDescent="0.3">
      <c r="A31" t="s">
        <v>42</v>
      </c>
      <c r="B31" t="s">
        <v>115</v>
      </c>
      <c r="C31" t="s">
        <v>128</v>
      </c>
      <c r="D31">
        <v>142</v>
      </c>
      <c r="E31">
        <v>169</v>
      </c>
      <c r="F31">
        <v>304</v>
      </c>
      <c r="G31">
        <v>34.19</v>
      </c>
      <c r="H31">
        <v>18.34</v>
      </c>
      <c r="I31" t="str">
        <f t="shared" si="0"/>
        <v>YES</v>
      </c>
      <c r="J31">
        <f t="shared" si="1"/>
        <v>27</v>
      </c>
      <c r="K31">
        <f t="shared" si="2"/>
        <v>10393.759999999998</v>
      </c>
      <c r="L31">
        <f t="shared" si="3"/>
        <v>15.849999999999998</v>
      </c>
      <c r="M31">
        <v>4818.3999999999996</v>
      </c>
      <c r="N31">
        <v>0.46710526315789469</v>
      </c>
    </row>
    <row r="32" spans="1:14" x14ac:dyDescent="0.3">
      <c r="A32" t="s">
        <v>43</v>
      </c>
      <c r="B32" t="s">
        <v>115</v>
      </c>
      <c r="C32" t="s">
        <v>128</v>
      </c>
      <c r="D32">
        <v>45</v>
      </c>
      <c r="E32">
        <v>199</v>
      </c>
      <c r="F32">
        <v>378</v>
      </c>
      <c r="G32">
        <v>39.75</v>
      </c>
      <c r="H32">
        <v>25.15</v>
      </c>
      <c r="I32" t="str">
        <f t="shared" si="0"/>
        <v>YES</v>
      </c>
      <c r="J32">
        <f t="shared" si="1"/>
        <v>154</v>
      </c>
      <c r="K32">
        <f t="shared" si="2"/>
        <v>15025.5</v>
      </c>
      <c r="L32">
        <f t="shared" si="3"/>
        <v>14.600000000000001</v>
      </c>
      <c r="M32">
        <v>5518.8</v>
      </c>
      <c r="N32">
        <v>0.119047619047619</v>
      </c>
    </row>
    <row r="33" spans="1:14" x14ac:dyDescent="0.3">
      <c r="A33" t="s">
        <v>44</v>
      </c>
      <c r="B33" t="s">
        <v>113</v>
      </c>
      <c r="C33" t="s">
        <v>127</v>
      </c>
      <c r="D33">
        <v>38</v>
      </c>
      <c r="E33">
        <v>175</v>
      </c>
      <c r="F33">
        <v>259</v>
      </c>
      <c r="G33">
        <v>33.340000000000003</v>
      </c>
      <c r="H33">
        <v>28</v>
      </c>
      <c r="I33" t="str">
        <f t="shared" si="0"/>
        <v>YES</v>
      </c>
      <c r="J33">
        <f t="shared" si="1"/>
        <v>137</v>
      </c>
      <c r="K33">
        <f t="shared" si="2"/>
        <v>8635.0600000000013</v>
      </c>
      <c r="L33">
        <f t="shared" si="3"/>
        <v>5.3400000000000034</v>
      </c>
      <c r="M33">
        <v>1383.0600000000011</v>
      </c>
      <c r="N33">
        <v>0.1467181467181467</v>
      </c>
    </row>
    <row r="34" spans="1:14" x14ac:dyDescent="0.3">
      <c r="A34" t="s">
        <v>45</v>
      </c>
      <c r="B34" t="s">
        <v>120</v>
      </c>
      <c r="C34" t="s">
        <v>127</v>
      </c>
      <c r="D34">
        <v>80</v>
      </c>
      <c r="E34">
        <v>128</v>
      </c>
      <c r="F34">
        <v>332</v>
      </c>
      <c r="G34">
        <v>97.78</v>
      </c>
      <c r="H34">
        <v>65.13</v>
      </c>
      <c r="I34" t="str">
        <f t="shared" si="0"/>
        <v>YES</v>
      </c>
      <c r="J34">
        <f t="shared" si="1"/>
        <v>48</v>
      </c>
      <c r="K34">
        <f t="shared" si="2"/>
        <v>32462.959999999999</v>
      </c>
      <c r="L34">
        <f t="shared" si="3"/>
        <v>32.650000000000006</v>
      </c>
      <c r="M34">
        <v>10839.8</v>
      </c>
      <c r="N34">
        <v>0.24096385542168669</v>
      </c>
    </row>
    <row r="35" spans="1:14" x14ac:dyDescent="0.3">
      <c r="A35" t="s">
        <v>46</v>
      </c>
      <c r="B35" t="s">
        <v>124</v>
      </c>
      <c r="C35" t="s">
        <v>128</v>
      </c>
      <c r="D35">
        <v>43</v>
      </c>
      <c r="E35">
        <v>174</v>
      </c>
      <c r="F35">
        <v>360</v>
      </c>
      <c r="G35">
        <v>101.85</v>
      </c>
      <c r="H35">
        <v>61.72</v>
      </c>
      <c r="I35" t="str">
        <f t="shared" si="0"/>
        <v>YES</v>
      </c>
      <c r="J35">
        <f t="shared" si="1"/>
        <v>131</v>
      </c>
      <c r="K35">
        <f t="shared" si="2"/>
        <v>36666</v>
      </c>
      <c r="L35">
        <f t="shared" si="3"/>
        <v>40.129999999999995</v>
      </c>
      <c r="M35">
        <v>14446.8</v>
      </c>
      <c r="N35">
        <v>0.11944444444444451</v>
      </c>
    </row>
    <row r="36" spans="1:14" x14ac:dyDescent="0.3">
      <c r="A36" t="s">
        <v>47</v>
      </c>
      <c r="B36" t="s">
        <v>117</v>
      </c>
      <c r="C36" t="s">
        <v>127</v>
      </c>
      <c r="D36">
        <v>83</v>
      </c>
      <c r="E36">
        <v>60</v>
      </c>
      <c r="F36">
        <v>82</v>
      </c>
      <c r="G36">
        <v>37.44</v>
      </c>
      <c r="H36">
        <v>20.059999999999999</v>
      </c>
      <c r="I36" t="str">
        <f t="shared" si="0"/>
        <v>NO</v>
      </c>
      <c r="J36">
        <f t="shared" si="1"/>
        <v>0</v>
      </c>
      <c r="K36">
        <f t="shared" si="2"/>
        <v>3070.08</v>
      </c>
      <c r="L36">
        <f t="shared" si="3"/>
        <v>17.38</v>
      </c>
      <c r="M36">
        <v>1425.16</v>
      </c>
      <c r="N36">
        <v>1.01219512195122</v>
      </c>
    </row>
    <row r="37" spans="1:14" x14ac:dyDescent="0.3">
      <c r="A37" t="s">
        <v>48</v>
      </c>
      <c r="B37" t="s">
        <v>119</v>
      </c>
      <c r="C37" t="s">
        <v>128</v>
      </c>
      <c r="D37">
        <v>148</v>
      </c>
      <c r="E37">
        <v>171</v>
      </c>
      <c r="F37">
        <v>182</v>
      </c>
      <c r="G37">
        <v>36.96</v>
      </c>
      <c r="H37">
        <v>20.83</v>
      </c>
      <c r="I37" t="str">
        <f t="shared" si="0"/>
        <v>YES</v>
      </c>
      <c r="J37">
        <f t="shared" si="1"/>
        <v>23</v>
      </c>
      <c r="K37">
        <f t="shared" si="2"/>
        <v>6726.72</v>
      </c>
      <c r="L37">
        <f t="shared" si="3"/>
        <v>16.130000000000003</v>
      </c>
      <c r="M37">
        <v>2935.66</v>
      </c>
      <c r="N37">
        <v>0.81318681318681318</v>
      </c>
    </row>
    <row r="38" spans="1:14" x14ac:dyDescent="0.3">
      <c r="A38" t="s">
        <v>49</v>
      </c>
      <c r="B38" t="s">
        <v>125</v>
      </c>
      <c r="C38" t="s">
        <v>128</v>
      </c>
      <c r="D38">
        <v>220</v>
      </c>
      <c r="E38">
        <v>152</v>
      </c>
      <c r="F38">
        <v>194</v>
      </c>
      <c r="G38">
        <v>39.369999999999997</v>
      </c>
      <c r="H38">
        <v>21.87</v>
      </c>
      <c r="I38" t="str">
        <f t="shared" si="0"/>
        <v>NO</v>
      </c>
      <c r="J38">
        <f t="shared" si="1"/>
        <v>0</v>
      </c>
      <c r="K38">
        <f t="shared" si="2"/>
        <v>7637.78</v>
      </c>
      <c r="L38">
        <f t="shared" si="3"/>
        <v>17.499999999999996</v>
      </c>
      <c r="M38">
        <v>3394.9999999999991</v>
      </c>
      <c r="N38">
        <v>1.134020618556701</v>
      </c>
    </row>
    <row r="39" spans="1:14" x14ac:dyDescent="0.3">
      <c r="A39" t="s">
        <v>50</v>
      </c>
      <c r="B39" t="s">
        <v>115</v>
      </c>
      <c r="C39" t="s">
        <v>128</v>
      </c>
      <c r="D39">
        <v>228</v>
      </c>
      <c r="E39">
        <v>57</v>
      </c>
      <c r="F39">
        <v>392</v>
      </c>
      <c r="G39">
        <v>38.229999999999997</v>
      </c>
      <c r="H39">
        <v>30.17</v>
      </c>
      <c r="I39" t="str">
        <f t="shared" si="0"/>
        <v>NO</v>
      </c>
      <c r="J39">
        <f t="shared" si="1"/>
        <v>0</v>
      </c>
      <c r="K39">
        <f t="shared" si="2"/>
        <v>14986.159999999998</v>
      </c>
      <c r="L39">
        <f t="shared" si="3"/>
        <v>8.0599999999999952</v>
      </c>
      <c r="M39">
        <v>3159.5199999999982</v>
      </c>
      <c r="N39">
        <v>0.58163265306122447</v>
      </c>
    </row>
    <row r="40" spans="1:14" x14ac:dyDescent="0.3">
      <c r="A40" t="s">
        <v>51</v>
      </c>
      <c r="B40" t="s">
        <v>115</v>
      </c>
      <c r="C40" t="s">
        <v>128</v>
      </c>
      <c r="D40">
        <v>87</v>
      </c>
      <c r="E40">
        <v>152</v>
      </c>
      <c r="F40">
        <v>391</v>
      </c>
      <c r="G40">
        <v>86.7</v>
      </c>
      <c r="H40">
        <v>66.239999999999995</v>
      </c>
      <c r="I40" t="str">
        <f t="shared" si="0"/>
        <v>YES</v>
      </c>
      <c r="J40">
        <f t="shared" si="1"/>
        <v>65</v>
      </c>
      <c r="K40">
        <f t="shared" si="2"/>
        <v>33899.700000000004</v>
      </c>
      <c r="L40">
        <f t="shared" si="3"/>
        <v>20.460000000000008</v>
      </c>
      <c r="M40">
        <v>7999.8600000000033</v>
      </c>
      <c r="N40">
        <v>0.22250639386189261</v>
      </c>
    </row>
    <row r="41" spans="1:14" x14ac:dyDescent="0.3">
      <c r="A41" t="s">
        <v>52</v>
      </c>
      <c r="B41" t="s">
        <v>116</v>
      </c>
      <c r="C41" t="s">
        <v>127</v>
      </c>
      <c r="D41">
        <v>235</v>
      </c>
      <c r="E41">
        <v>150</v>
      </c>
      <c r="F41">
        <v>400</v>
      </c>
      <c r="G41">
        <v>121.93</v>
      </c>
      <c r="H41">
        <v>84.81</v>
      </c>
      <c r="I41" t="str">
        <f t="shared" si="0"/>
        <v>NO</v>
      </c>
      <c r="J41">
        <f t="shared" si="1"/>
        <v>0</v>
      </c>
      <c r="K41">
        <f t="shared" si="2"/>
        <v>48772</v>
      </c>
      <c r="L41">
        <f t="shared" si="3"/>
        <v>37.120000000000005</v>
      </c>
      <c r="M41">
        <v>14848</v>
      </c>
      <c r="N41">
        <v>0.58750000000000002</v>
      </c>
    </row>
    <row r="42" spans="1:14" x14ac:dyDescent="0.3">
      <c r="A42" t="s">
        <v>53</v>
      </c>
      <c r="B42" t="s">
        <v>124</v>
      </c>
      <c r="C42" t="s">
        <v>128</v>
      </c>
      <c r="D42">
        <v>158</v>
      </c>
      <c r="E42">
        <v>142</v>
      </c>
      <c r="F42">
        <v>320</v>
      </c>
      <c r="G42">
        <v>81.209999999999994</v>
      </c>
      <c r="H42">
        <v>53.94</v>
      </c>
      <c r="I42" t="str">
        <f t="shared" si="0"/>
        <v>NO</v>
      </c>
      <c r="J42">
        <f t="shared" si="1"/>
        <v>0</v>
      </c>
      <c r="K42">
        <f t="shared" si="2"/>
        <v>25987.199999999997</v>
      </c>
      <c r="L42">
        <f t="shared" si="3"/>
        <v>27.269999999999996</v>
      </c>
      <c r="M42">
        <v>8726.3999999999978</v>
      </c>
      <c r="N42">
        <v>0.49375000000000002</v>
      </c>
    </row>
    <row r="43" spans="1:14" x14ac:dyDescent="0.3">
      <c r="A43" t="s">
        <v>54</v>
      </c>
      <c r="B43" t="s">
        <v>115</v>
      </c>
      <c r="C43" t="s">
        <v>128</v>
      </c>
      <c r="D43">
        <v>61</v>
      </c>
      <c r="E43">
        <v>74</v>
      </c>
      <c r="F43">
        <v>64</v>
      </c>
      <c r="G43">
        <v>33.049999999999997</v>
      </c>
      <c r="H43">
        <v>24.28</v>
      </c>
      <c r="I43" t="str">
        <f t="shared" si="0"/>
        <v>YES</v>
      </c>
      <c r="J43">
        <f t="shared" si="1"/>
        <v>13</v>
      </c>
      <c r="K43">
        <f t="shared" si="2"/>
        <v>2115.1999999999998</v>
      </c>
      <c r="L43">
        <f t="shared" si="3"/>
        <v>8.769999999999996</v>
      </c>
      <c r="M43">
        <v>561.27999999999975</v>
      </c>
      <c r="N43">
        <v>0.953125</v>
      </c>
    </row>
    <row r="44" spans="1:14" x14ac:dyDescent="0.3">
      <c r="A44" t="s">
        <v>55</v>
      </c>
      <c r="B44" t="s">
        <v>116</v>
      </c>
      <c r="C44" t="s">
        <v>127</v>
      </c>
      <c r="D44">
        <v>29</v>
      </c>
      <c r="E44">
        <v>148</v>
      </c>
      <c r="F44">
        <v>65</v>
      </c>
      <c r="G44">
        <v>141.01</v>
      </c>
      <c r="H44">
        <v>103.55</v>
      </c>
      <c r="I44" t="str">
        <f t="shared" si="0"/>
        <v>YES</v>
      </c>
      <c r="J44">
        <f t="shared" si="1"/>
        <v>119</v>
      </c>
      <c r="K44">
        <f t="shared" si="2"/>
        <v>9165.65</v>
      </c>
      <c r="L44">
        <f t="shared" si="3"/>
        <v>37.459999999999994</v>
      </c>
      <c r="M44">
        <v>2434.9</v>
      </c>
      <c r="N44">
        <v>0.44615384615384618</v>
      </c>
    </row>
    <row r="45" spans="1:14" x14ac:dyDescent="0.3">
      <c r="A45" t="s">
        <v>56</v>
      </c>
      <c r="B45" t="s">
        <v>118</v>
      </c>
      <c r="C45" t="s">
        <v>128</v>
      </c>
      <c r="D45">
        <v>159</v>
      </c>
      <c r="E45">
        <v>155</v>
      </c>
      <c r="F45">
        <v>151</v>
      </c>
      <c r="G45">
        <v>46.06</v>
      </c>
      <c r="H45">
        <v>27.14</v>
      </c>
      <c r="I45" t="str">
        <f t="shared" si="0"/>
        <v>NO</v>
      </c>
      <c r="J45">
        <f t="shared" si="1"/>
        <v>0</v>
      </c>
      <c r="K45">
        <f t="shared" si="2"/>
        <v>6955.06</v>
      </c>
      <c r="L45">
        <f t="shared" si="3"/>
        <v>18.920000000000002</v>
      </c>
      <c r="M45">
        <v>2856.92</v>
      </c>
      <c r="N45">
        <v>1.052980132450331</v>
      </c>
    </row>
    <row r="46" spans="1:14" x14ac:dyDescent="0.3">
      <c r="A46" t="s">
        <v>57</v>
      </c>
      <c r="B46" t="s">
        <v>118</v>
      </c>
      <c r="C46" t="s">
        <v>128</v>
      </c>
      <c r="D46">
        <v>237</v>
      </c>
      <c r="E46">
        <v>69</v>
      </c>
      <c r="F46">
        <v>112</v>
      </c>
      <c r="G46">
        <v>67.430000000000007</v>
      </c>
      <c r="H46">
        <v>56.45</v>
      </c>
      <c r="I46" t="str">
        <f t="shared" si="0"/>
        <v>NO</v>
      </c>
      <c r="J46">
        <f t="shared" si="1"/>
        <v>0</v>
      </c>
      <c r="K46">
        <f t="shared" si="2"/>
        <v>7552.1600000000008</v>
      </c>
      <c r="L46">
        <f t="shared" si="3"/>
        <v>10.980000000000004</v>
      </c>
      <c r="M46">
        <v>1229.76</v>
      </c>
      <c r="N46">
        <v>2.1160714285714279</v>
      </c>
    </row>
    <row r="47" spans="1:14" x14ac:dyDescent="0.3">
      <c r="A47" t="s">
        <v>58</v>
      </c>
      <c r="B47" t="s">
        <v>120</v>
      </c>
      <c r="C47" t="s">
        <v>127</v>
      </c>
      <c r="D47">
        <v>277</v>
      </c>
      <c r="E47">
        <v>198</v>
      </c>
      <c r="F47">
        <v>379</v>
      </c>
      <c r="G47">
        <v>81.040000000000006</v>
      </c>
      <c r="H47">
        <v>41.22</v>
      </c>
      <c r="I47" t="str">
        <f t="shared" si="0"/>
        <v>NO</v>
      </c>
      <c r="J47">
        <f t="shared" si="1"/>
        <v>0</v>
      </c>
      <c r="K47">
        <f t="shared" si="2"/>
        <v>30714.160000000003</v>
      </c>
      <c r="L47">
        <f t="shared" si="3"/>
        <v>39.820000000000007</v>
      </c>
      <c r="M47">
        <v>15091.78</v>
      </c>
      <c r="N47">
        <v>0.73087071240105539</v>
      </c>
    </row>
    <row r="48" spans="1:14" x14ac:dyDescent="0.3">
      <c r="A48" t="s">
        <v>59</v>
      </c>
      <c r="B48" t="s">
        <v>113</v>
      </c>
      <c r="C48" t="s">
        <v>127</v>
      </c>
      <c r="D48">
        <v>78</v>
      </c>
      <c r="E48">
        <v>194</v>
      </c>
      <c r="F48">
        <v>364</v>
      </c>
      <c r="G48">
        <v>135.44</v>
      </c>
      <c r="H48">
        <v>110.69</v>
      </c>
      <c r="I48" t="str">
        <f t="shared" si="0"/>
        <v>YES</v>
      </c>
      <c r="J48">
        <f t="shared" si="1"/>
        <v>116</v>
      </c>
      <c r="K48">
        <f t="shared" si="2"/>
        <v>49300.159999999996</v>
      </c>
      <c r="L48">
        <f t="shared" si="3"/>
        <v>24.75</v>
      </c>
      <c r="M48">
        <v>9009</v>
      </c>
      <c r="N48">
        <v>0.2142857142857143</v>
      </c>
    </row>
    <row r="49" spans="1:14" x14ac:dyDescent="0.3">
      <c r="A49" t="s">
        <v>60</v>
      </c>
      <c r="B49" t="s">
        <v>117</v>
      </c>
      <c r="C49" t="s">
        <v>127</v>
      </c>
      <c r="D49">
        <v>116</v>
      </c>
      <c r="E49">
        <v>197</v>
      </c>
      <c r="F49">
        <v>55</v>
      </c>
      <c r="G49">
        <v>124.75</v>
      </c>
      <c r="H49">
        <v>109.31</v>
      </c>
      <c r="I49" t="str">
        <f t="shared" si="0"/>
        <v>YES</v>
      </c>
      <c r="J49">
        <f t="shared" si="1"/>
        <v>81</v>
      </c>
      <c r="K49">
        <f t="shared" si="2"/>
        <v>6861.25</v>
      </c>
      <c r="L49">
        <f t="shared" si="3"/>
        <v>15.439999999999998</v>
      </c>
      <c r="M49">
        <v>849.19999999999982</v>
      </c>
      <c r="N49">
        <v>2.1090909090909089</v>
      </c>
    </row>
    <row r="50" spans="1:14" x14ac:dyDescent="0.3">
      <c r="A50" t="s">
        <v>61</v>
      </c>
      <c r="B50" t="s">
        <v>115</v>
      </c>
      <c r="C50" t="s">
        <v>128</v>
      </c>
      <c r="D50">
        <v>16</v>
      </c>
      <c r="E50">
        <v>81</v>
      </c>
      <c r="F50">
        <v>113</v>
      </c>
      <c r="G50">
        <v>43.83</v>
      </c>
      <c r="H50">
        <v>25.93</v>
      </c>
      <c r="I50" t="str">
        <f t="shared" si="0"/>
        <v>YES</v>
      </c>
      <c r="J50">
        <f t="shared" si="1"/>
        <v>65</v>
      </c>
      <c r="K50">
        <f t="shared" si="2"/>
        <v>4952.79</v>
      </c>
      <c r="L50">
        <f t="shared" si="3"/>
        <v>17.899999999999999</v>
      </c>
      <c r="M50">
        <v>2022.7</v>
      </c>
      <c r="N50">
        <v>0.1415929203539823</v>
      </c>
    </row>
    <row r="51" spans="1:14" x14ac:dyDescent="0.3">
      <c r="A51" t="s">
        <v>62</v>
      </c>
      <c r="B51" t="s">
        <v>115</v>
      </c>
      <c r="C51" t="s">
        <v>128</v>
      </c>
      <c r="D51">
        <v>81</v>
      </c>
      <c r="E51">
        <v>169</v>
      </c>
      <c r="F51">
        <v>368</v>
      </c>
      <c r="G51">
        <v>143.43</v>
      </c>
      <c r="H51">
        <v>102.84</v>
      </c>
      <c r="I51" t="str">
        <f t="shared" si="0"/>
        <v>YES</v>
      </c>
      <c r="J51">
        <f t="shared" si="1"/>
        <v>88</v>
      </c>
      <c r="K51">
        <f t="shared" si="2"/>
        <v>52782.240000000005</v>
      </c>
      <c r="L51">
        <f t="shared" si="3"/>
        <v>40.590000000000003</v>
      </c>
      <c r="M51">
        <v>14937.12</v>
      </c>
      <c r="N51">
        <v>0.22010869565217389</v>
      </c>
    </row>
    <row r="52" spans="1:14" x14ac:dyDescent="0.3">
      <c r="A52" t="s">
        <v>63</v>
      </c>
      <c r="B52" t="s">
        <v>122</v>
      </c>
      <c r="C52" t="s">
        <v>128</v>
      </c>
      <c r="D52">
        <v>12</v>
      </c>
      <c r="E52">
        <v>156</v>
      </c>
      <c r="F52">
        <v>220</v>
      </c>
      <c r="G52">
        <v>38.1</v>
      </c>
      <c r="H52">
        <v>28.95</v>
      </c>
      <c r="I52" t="str">
        <f t="shared" si="0"/>
        <v>YES</v>
      </c>
      <c r="J52">
        <f t="shared" si="1"/>
        <v>144</v>
      </c>
      <c r="K52">
        <f t="shared" si="2"/>
        <v>8382</v>
      </c>
      <c r="L52">
        <f t="shared" si="3"/>
        <v>9.1500000000000021</v>
      </c>
      <c r="M52">
        <v>2013</v>
      </c>
      <c r="N52">
        <v>5.4545454545454543E-2</v>
      </c>
    </row>
    <row r="53" spans="1:14" x14ac:dyDescent="0.3">
      <c r="A53" t="s">
        <v>64</v>
      </c>
      <c r="B53" t="s">
        <v>115</v>
      </c>
      <c r="C53" t="s">
        <v>128</v>
      </c>
      <c r="D53">
        <v>264</v>
      </c>
      <c r="E53">
        <v>101</v>
      </c>
      <c r="F53">
        <v>328</v>
      </c>
      <c r="G53">
        <v>125.2</v>
      </c>
      <c r="H53">
        <v>83.36</v>
      </c>
      <c r="I53" t="str">
        <f t="shared" si="0"/>
        <v>NO</v>
      </c>
      <c r="J53">
        <f t="shared" si="1"/>
        <v>0</v>
      </c>
      <c r="K53">
        <f t="shared" si="2"/>
        <v>41065.599999999999</v>
      </c>
      <c r="L53">
        <f t="shared" si="3"/>
        <v>41.84</v>
      </c>
      <c r="M53">
        <v>13723.52</v>
      </c>
      <c r="N53">
        <v>0.80487804878048785</v>
      </c>
    </row>
    <row r="54" spans="1:14" x14ac:dyDescent="0.3">
      <c r="A54" t="s">
        <v>65</v>
      </c>
      <c r="B54" t="s">
        <v>117</v>
      </c>
      <c r="C54" t="s">
        <v>127</v>
      </c>
      <c r="D54">
        <v>207</v>
      </c>
      <c r="E54">
        <v>191</v>
      </c>
      <c r="F54">
        <v>162</v>
      </c>
      <c r="G54">
        <v>140.34</v>
      </c>
      <c r="H54">
        <v>124.56</v>
      </c>
      <c r="I54" t="str">
        <f t="shared" si="0"/>
        <v>NO</v>
      </c>
      <c r="J54">
        <f t="shared" si="1"/>
        <v>0</v>
      </c>
      <c r="K54">
        <f t="shared" si="2"/>
        <v>22735.08</v>
      </c>
      <c r="L54">
        <f t="shared" si="3"/>
        <v>15.780000000000001</v>
      </c>
      <c r="M54">
        <v>2556.36</v>
      </c>
      <c r="N54">
        <v>1.2777777777777779</v>
      </c>
    </row>
    <row r="55" spans="1:14" x14ac:dyDescent="0.3">
      <c r="A55" t="s">
        <v>66</v>
      </c>
      <c r="B55" t="s">
        <v>115</v>
      </c>
      <c r="C55" t="s">
        <v>128</v>
      </c>
      <c r="D55">
        <v>93</v>
      </c>
      <c r="E55">
        <v>83</v>
      </c>
      <c r="F55">
        <v>85</v>
      </c>
      <c r="G55">
        <v>55.03</v>
      </c>
      <c r="H55">
        <v>40.619999999999997</v>
      </c>
      <c r="I55" t="str">
        <f t="shared" si="0"/>
        <v>NO</v>
      </c>
      <c r="J55">
        <f t="shared" si="1"/>
        <v>0</v>
      </c>
      <c r="K55">
        <f t="shared" si="2"/>
        <v>4677.55</v>
      </c>
      <c r="L55">
        <f t="shared" si="3"/>
        <v>14.410000000000004</v>
      </c>
      <c r="M55">
        <v>1224.8499999999999</v>
      </c>
      <c r="N55">
        <v>1.0941176470588241</v>
      </c>
    </row>
    <row r="56" spans="1:14" x14ac:dyDescent="0.3">
      <c r="A56" t="s">
        <v>67</v>
      </c>
      <c r="B56" t="s">
        <v>118</v>
      </c>
      <c r="C56" t="s">
        <v>128</v>
      </c>
      <c r="D56">
        <v>225</v>
      </c>
      <c r="E56">
        <v>176</v>
      </c>
      <c r="F56">
        <v>302</v>
      </c>
      <c r="G56">
        <v>136.65</v>
      </c>
      <c r="H56">
        <v>109</v>
      </c>
      <c r="I56" t="str">
        <f t="shared" si="0"/>
        <v>NO</v>
      </c>
      <c r="J56">
        <f t="shared" si="1"/>
        <v>0</v>
      </c>
      <c r="K56">
        <f t="shared" si="2"/>
        <v>41268.300000000003</v>
      </c>
      <c r="L56">
        <f t="shared" si="3"/>
        <v>27.650000000000006</v>
      </c>
      <c r="M56">
        <v>8350.3000000000011</v>
      </c>
      <c r="N56">
        <v>0.74503311258278149</v>
      </c>
    </row>
    <row r="57" spans="1:14" x14ac:dyDescent="0.3">
      <c r="A57" t="s">
        <v>68</v>
      </c>
      <c r="B57" t="s">
        <v>121</v>
      </c>
      <c r="C57" t="s">
        <v>127</v>
      </c>
      <c r="D57">
        <v>96</v>
      </c>
      <c r="E57">
        <v>168</v>
      </c>
      <c r="F57">
        <v>34</v>
      </c>
      <c r="G57">
        <v>131.63</v>
      </c>
      <c r="H57">
        <v>102.02</v>
      </c>
      <c r="I57" t="str">
        <f t="shared" si="0"/>
        <v>YES</v>
      </c>
      <c r="J57">
        <f t="shared" si="1"/>
        <v>72</v>
      </c>
      <c r="K57">
        <f t="shared" si="2"/>
        <v>4475.42</v>
      </c>
      <c r="L57">
        <f t="shared" si="3"/>
        <v>29.61</v>
      </c>
      <c r="M57">
        <v>1006.74</v>
      </c>
      <c r="N57">
        <v>2.8235294117647061</v>
      </c>
    </row>
    <row r="58" spans="1:14" x14ac:dyDescent="0.3">
      <c r="A58" t="s">
        <v>69</v>
      </c>
      <c r="B58" t="s">
        <v>124</v>
      </c>
      <c r="C58" t="s">
        <v>128</v>
      </c>
      <c r="D58">
        <v>248</v>
      </c>
      <c r="E58">
        <v>140</v>
      </c>
      <c r="F58">
        <v>342</v>
      </c>
      <c r="G58">
        <v>98.81</v>
      </c>
      <c r="H58">
        <v>56.72</v>
      </c>
      <c r="I58" t="str">
        <f t="shared" si="0"/>
        <v>NO</v>
      </c>
      <c r="J58">
        <f t="shared" si="1"/>
        <v>0</v>
      </c>
      <c r="K58">
        <f t="shared" si="2"/>
        <v>33793.020000000004</v>
      </c>
      <c r="L58">
        <f t="shared" si="3"/>
        <v>42.09</v>
      </c>
      <c r="M58">
        <v>14394.78</v>
      </c>
      <c r="N58">
        <v>0.72514619883040932</v>
      </c>
    </row>
    <row r="59" spans="1:14" x14ac:dyDescent="0.3">
      <c r="A59" t="s">
        <v>70</v>
      </c>
      <c r="B59" t="s">
        <v>123</v>
      </c>
      <c r="C59" t="s">
        <v>127</v>
      </c>
      <c r="D59">
        <v>216</v>
      </c>
      <c r="E59">
        <v>71</v>
      </c>
      <c r="F59">
        <v>158</v>
      </c>
      <c r="G59">
        <v>148.6</v>
      </c>
      <c r="H59">
        <v>115.51</v>
      </c>
      <c r="I59" t="str">
        <f t="shared" si="0"/>
        <v>NO</v>
      </c>
      <c r="J59">
        <f t="shared" si="1"/>
        <v>0</v>
      </c>
      <c r="K59">
        <f t="shared" si="2"/>
        <v>23478.799999999999</v>
      </c>
      <c r="L59">
        <f t="shared" si="3"/>
        <v>33.089999999999989</v>
      </c>
      <c r="M59">
        <v>5228.2199999999984</v>
      </c>
      <c r="N59">
        <v>1.3670886075949371</v>
      </c>
    </row>
    <row r="60" spans="1:14" x14ac:dyDescent="0.3">
      <c r="A60" t="s">
        <v>71</v>
      </c>
      <c r="B60" t="s">
        <v>113</v>
      </c>
      <c r="C60" t="s">
        <v>127</v>
      </c>
      <c r="D60">
        <v>221</v>
      </c>
      <c r="E60">
        <v>157</v>
      </c>
      <c r="F60">
        <v>106</v>
      </c>
      <c r="G60">
        <v>98.6</v>
      </c>
      <c r="H60">
        <v>49.43</v>
      </c>
      <c r="I60" t="str">
        <f t="shared" si="0"/>
        <v>NO</v>
      </c>
      <c r="J60">
        <f t="shared" si="1"/>
        <v>0</v>
      </c>
      <c r="K60">
        <f t="shared" si="2"/>
        <v>10451.599999999999</v>
      </c>
      <c r="L60">
        <f t="shared" si="3"/>
        <v>49.169999999999995</v>
      </c>
      <c r="M60">
        <v>5212.0200000000004</v>
      </c>
      <c r="N60">
        <v>2.084905660377359</v>
      </c>
    </row>
    <row r="61" spans="1:14" x14ac:dyDescent="0.3">
      <c r="A61" t="s">
        <v>72</v>
      </c>
      <c r="B61" t="s">
        <v>113</v>
      </c>
      <c r="C61" t="s">
        <v>127</v>
      </c>
      <c r="D61">
        <v>44</v>
      </c>
      <c r="E61">
        <v>98</v>
      </c>
      <c r="F61">
        <v>126</v>
      </c>
      <c r="G61">
        <v>43.36</v>
      </c>
      <c r="H61">
        <v>30.34</v>
      </c>
      <c r="I61" t="str">
        <f t="shared" si="0"/>
        <v>YES</v>
      </c>
      <c r="J61">
        <f t="shared" si="1"/>
        <v>54</v>
      </c>
      <c r="K61">
        <f t="shared" si="2"/>
        <v>5463.36</v>
      </c>
      <c r="L61">
        <f t="shared" si="3"/>
        <v>13.02</v>
      </c>
      <c r="M61">
        <v>1640.52</v>
      </c>
      <c r="N61">
        <v>0.34920634920634919</v>
      </c>
    </row>
    <row r="62" spans="1:14" x14ac:dyDescent="0.3">
      <c r="A62" t="s">
        <v>73</v>
      </c>
      <c r="B62" t="s">
        <v>119</v>
      </c>
      <c r="C62" t="s">
        <v>128</v>
      </c>
      <c r="D62">
        <v>269</v>
      </c>
      <c r="E62">
        <v>91</v>
      </c>
      <c r="F62">
        <v>284</v>
      </c>
      <c r="G62">
        <v>133.82</v>
      </c>
      <c r="H62">
        <v>77.709999999999994</v>
      </c>
      <c r="I62" t="str">
        <f t="shared" si="0"/>
        <v>NO</v>
      </c>
      <c r="J62">
        <f t="shared" si="1"/>
        <v>0</v>
      </c>
      <c r="K62">
        <f t="shared" si="2"/>
        <v>38004.879999999997</v>
      </c>
      <c r="L62">
        <f t="shared" si="3"/>
        <v>56.11</v>
      </c>
      <c r="M62">
        <v>15935.24</v>
      </c>
      <c r="N62">
        <v>0.94718309859154926</v>
      </c>
    </row>
    <row r="63" spans="1:14" x14ac:dyDescent="0.3">
      <c r="A63" t="s">
        <v>74</v>
      </c>
      <c r="B63" t="s">
        <v>120</v>
      </c>
      <c r="C63" t="s">
        <v>127</v>
      </c>
      <c r="D63">
        <v>90</v>
      </c>
      <c r="E63">
        <v>117</v>
      </c>
      <c r="F63">
        <v>280</v>
      </c>
      <c r="G63">
        <v>125.22</v>
      </c>
      <c r="H63">
        <v>110.16</v>
      </c>
      <c r="I63" t="str">
        <f t="shared" si="0"/>
        <v>YES</v>
      </c>
      <c r="J63">
        <f t="shared" si="1"/>
        <v>27</v>
      </c>
      <c r="K63">
        <f t="shared" si="2"/>
        <v>35061.599999999999</v>
      </c>
      <c r="L63">
        <f t="shared" si="3"/>
        <v>15.060000000000002</v>
      </c>
      <c r="M63">
        <v>4216.8000000000011</v>
      </c>
      <c r="N63">
        <v>0.32142857142857151</v>
      </c>
    </row>
    <row r="64" spans="1:14" x14ac:dyDescent="0.3">
      <c r="A64" t="s">
        <v>75</v>
      </c>
      <c r="B64" t="s">
        <v>113</v>
      </c>
      <c r="C64" t="s">
        <v>127</v>
      </c>
      <c r="D64">
        <v>146</v>
      </c>
      <c r="E64">
        <v>81</v>
      </c>
      <c r="F64">
        <v>154</v>
      </c>
      <c r="G64">
        <v>56.56</v>
      </c>
      <c r="H64">
        <v>29.04</v>
      </c>
      <c r="I64" t="str">
        <f t="shared" si="0"/>
        <v>NO</v>
      </c>
      <c r="J64">
        <f t="shared" si="1"/>
        <v>0</v>
      </c>
      <c r="K64">
        <f t="shared" si="2"/>
        <v>8710.24</v>
      </c>
      <c r="L64">
        <f t="shared" si="3"/>
        <v>27.520000000000003</v>
      </c>
      <c r="M64">
        <v>4238.0800000000008</v>
      </c>
      <c r="N64">
        <v>0.94805194805194803</v>
      </c>
    </row>
    <row r="65" spans="1:14" x14ac:dyDescent="0.3">
      <c r="A65" t="s">
        <v>76</v>
      </c>
      <c r="B65" t="s">
        <v>121</v>
      </c>
      <c r="C65" t="s">
        <v>127</v>
      </c>
      <c r="D65">
        <v>122</v>
      </c>
      <c r="E65">
        <v>153</v>
      </c>
      <c r="F65">
        <v>80</v>
      </c>
      <c r="G65">
        <v>125.64</v>
      </c>
      <c r="H65">
        <v>73.64</v>
      </c>
      <c r="I65" t="str">
        <f t="shared" si="0"/>
        <v>YES</v>
      </c>
      <c r="J65">
        <f t="shared" si="1"/>
        <v>31</v>
      </c>
      <c r="K65">
        <f t="shared" si="2"/>
        <v>10051.200000000001</v>
      </c>
      <c r="L65">
        <f t="shared" si="3"/>
        <v>52</v>
      </c>
      <c r="M65">
        <v>4160</v>
      </c>
      <c r="N65">
        <v>1.5249999999999999</v>
      </c>
    </row>
    <row r="66" spans="1:14" x14ac:dyDescent="0.3">
      <c r="A66" t="s">
        <v>77</v>
      </c>
      <c r="B66" t="s">
        <v>118</v>
      </c>
      <c r="C66" t="s">
        <v>128</v>
      </c>
      <c r="D66">
        <v>231</v>
      </c>
      <c r="E66">
        <v>143</v>
      </c>
      <c r="F66">
        <v>260</v>
      </c>
      <c r="G66">
        <v>83.13</v>
      </c>
      <c r="H66">
        <v>60.34</v>
      </c>
      <c r="I66" t="str">
        <f t="shared" si="0"/>
        <v>NO</v>
      </c>
      <c r="J66">
        <f t="shared" si="1"/>
        <v>0</v>
      </c>
      <c r="K66">
        <f t="shared" si="2"/>
        <v>21613.8</v>
      </c>
      <c r="L66">
        <f t="shared" si="3"/>
        <v>22.789999999999992</v>
      </c>
      <c r="M66">
        <v>5925.3999999999978</v>
      </c>
      <c r="N66">
        <v>0.88846153846153841</v>
      </c>
    </row>
    <row r="67" spans="1:14" x14ac:dyDescent="0.3">
      <c r="A67" t="s">
        <v>78</v>
      </c>
      <c r="B67" t="s">
        <v>116</v>
      </c>
      <c r="C67" t="s">
        <v>127</v>
      </c>
      <c r="D67">
        <v>105</v>
      </c>
      <c r="E67">
        <v>199</v>
      </c>
      <c r="F67">
        <v>212</v>
      </c>
      <c r="G67">
        <v>95.53</v>
      </c>
      <c r="H67">
        <v>76.87</v>
      </c>
      <c r="I67" t="str">
        <f t="shared" ref="I67:I101" si="4">IF(D67&lt;E67,"YES","NO")</f>
        <v>YES</v>
      </c>
      <c r="J67">
        <f t="shared" ref="J67:J101" si="5">IF(D67&lt;E67,E67-D67,0)</f>
        <v>94</v>
      </c>
      <c r="K67">
        <f t="shared" ref="K67:K101" si="6">F67*G67</f>
        <v>20252.36</v>
      </c>
      <c r="L67">
        <f t="shared" ref="L67:L101" si="7">G67-H67</f>
        <v>18.659999999999997</v>
      </c>
      <c r="M67">
        <v>3955.9199999999992</v>
      </c>
      <c r="N67">
        <v>0.49528301886792447</v>
      </c>
    </row>
    <row r="68" spans="1:14" x14ac:dyDescent="0.3">
      <c r="A68" t="s">
        <v>79</v>
      </c>
      <c r="B68" t="s">
        <v>119</v>
      </c>
      <c r="C68" t="s">
        <v>128</v>
      </c>
      <c r="D68">
        <v>78</v>
      </c>
      <c r="E68">
        <v>109</v>
      </c>
      <c r="F68">
        <v>135</v>
      </c>
      <c r="G68">
        <v>124.1</v>
      </c>
      <c r="H68">
        <v>106</v>
      </c>
      <c r="I68" t="str">
        <f t="shared" si="4"/>
        <v>YES</v>
      </c>
      <c r="J68">
        <f t="shared" si="5"/>
        <v>31</v>
      </c>
      <c r="K68">
        <f t="shared" si="6"/>
        <v>16753.5</v>
      </c>
      <c r="L68">
        <f t="shared" si="7"/>
        <v>18.099999999999994</v>
      </c>
      <c r="M68">
        <v>2443.4999999999991</v>
      </c>
      <c r="N68">
        <v>0.57777777777777772</v>
      </c>
    </row>
    <row r="69" spans="1:14" x14ac:dyDescent="0.3">
      <c r="A69" t="s">
        <v>80</v>
      </c>
      <c r="B69" t="s">
        <v>126</v>
      </c>
      <c r="C69" t="s">
        <v>127</v>
      </c>
      <c r="D69">
        <v>232</v>
      </c>
      <c r="E69">
        <v>115</v>
      </c>
      <c r="F69">
        <v>144</v>
      </c>
      <c r="G69">
        <v>88.16</v>
      </c>
      <c r="H69">
        <v>76.91</v>
      </c>
      <c r="I69" t="str">
        <f t="shared" si="4"/>
        <v>NO</v>
      </c>
      <c r="J69">
        <f t="shared" si="5"/>
        <v>0</v>
      </c>
      <c r="K69">
        <f t="shared" si="6"/>
        <v>12695.039999999999</v>
      </c>
      <c r="L69">
        <f t="shared" si="7"/>
        <v>11.25</v>
      </c>
      <c r="M69">
        <v>1620</v>
      </c>
      <c r="N69">
        <v>1.6111111111111109</v>
      </c>
    </row>
    <row r="70" spans="1:14" x14ac:dyDescent="0.3">
      <c r="A70" t="s">
        <v>81</v>
      </c>
      <c r="B70" t="s">
        <v>114</v>
      </c>
      <c r="C70" t="s">
        <v>128</v>
      </c>
      <c r="D70">
        <v>297</v>
      </c>
      <c r="E70">
        <v>118</v>
      </c>
      <c r="F70">
        <v>99</v>
      </c>
      <c r="G70">
        <v>129.76</v>
      </c>
      <c r="H70">
        <v>72.09</v>
      </c>
      <c r="I70" t="str">
        <f t="shared" si="4"/>
        <v>NO</v>
      </c>
      <c r="J70">
        <f t="shared" si="5"/>
        <v>0</v>
      </c>
      <c r="K70">
        <f t="shared" si="6"/>
        <v>12846.24</v>
      </c>
      <c r="L70">
        <f t="shared" si="7"/>
        <v>57.669999999999987</v>
      </c>
      <c r="M70">
        <v>5709.329999999999</v>
      </c>
      <c r="N70">
        <v>3</v>
      </c>
    </row>
    <row r="71" spans="1:14" x14ac:dyDescent="0.3">
      <c r="A71" t="s">
        <v>82</v>
      </c>
      <c r="B71" t="s">
        <v>113</v>
      </c>
      <c r="C71" t="s">
        <v>127</v>
      </c>
      <c r="D71">
        <v>50</v>
      </c>
      <c r="E71">
        <v>176</v>
      </c>
      <c r="F71">
        <v>334</v>
      </c>
      <c r="G71">
        <v>44.23</v>
      </c>
      <c r="H71">
        <v>32.51</v>
      </c>
      <c r="I71" t="str">
        <f t="shared" si="4"/>
        <v>YES</v>
      </c>
      <c r="J71">
        <f t="shared" si="5"/>
        <v>126</v>
      </c>
      <c r="K71">
        <f t="shared" si="6"/>
        <v>14772.82</v>
      </c>
      <c r="L71">
        <f t="shared" si="7"/>
        <v>11.719999999999999</v>
      </c>
      <c r="M71">
        <v>3914.48</v>
      </c>
      <c r="N71">
        <v>0.1497005988023952</v>
      </c>
    </row>
    <row r="72" spans="1:14" x14ac:dyDescent="0.3">
      <c r="A72" t="s">
        <v>83</v>
      </c>
      <c r="B72" t="s">
        <v>120</v>
      </c>
      <c r="C72" t="s">
        <v>127</v>
      </c>
      <c r="D72">
        <v>49</v>
      </c>
      <c r="E72">
        <v>155</v>
      </c>
      <c r="F72">
        <v>158</v>
      </c>
      <c r="G72">
        <v>79.89</v>
      </c>
      <c r="H72">
        <v>60.76</v>
      </c>
      <c r="I72" t="str">
        <f t="shared" si="4"/>
        <v>YES</v>
      </c>
      <c r="J72">
        <f t="shared" si="5"/>
        <v>106</v>
      </c>
      <c r="K72">
        <f t="shared" si="6"/>
        <v>12622.62</v>
      </c>
      <c r="L72">
        <f t="shared" si="7"/>
        <v>19.130000000000003</v>
      </c>
      <c r="M72">
        <v>3022.54</v>
      </c>
      <c r="N72">
        <v>0.310126582278481</v>
      </c>
    </row>
    <row r="73" spans="1:14" x14ac:dyDescent="0.3">
      <c r="A73" t="s">
        <v>84</v>
      </c>
      <c r="B73" t="s">
        <v>121</v>
      </c>
      <c r="C73" t="s">
        <v>127</v>
      </c>
      <c r="D73">
        <v>128</v>
      </c>
      <c r="E73">
        <v>129</v>
      </c>
      <c r="F73">
        <v>276</v>
      </c>
      <c r="G73">
        <v>143.19999999999999</v>
      </c>
      <c r="H73">
        <v>89.27</v>
      </c>
      <c r="I73" t="str">
        <f t="shared" si="4"/>
        <v>YES</v>
      </c>
      <c r="J73">
        <f t="shared" si="5"/>
        <v>1</v>
      </c>
      <c r="K73">
        <f t="shared" si="6"/>
        <v>39523.199999999997</v>
      </c>
      <c r="L73">
        <f t="shared" si="7"/>
        <v>53.929999999999993</v>
      </c>
      <c r="M73">
        <v>14884.68</v>
      </c>
      <c r="N73">
        <v>0.46376811594202899</v>
      </c>
    </row>
    <row r="74" spans="1:14" x14ac:dyDescent="0.3">
      <c r="A74" t="s">
        <v>85</v>
      </c>
      <c r="B74" t="s">
        <v>118</v>
      </c>
      <c r="C74" t="s">
        <v>128</v>
      </c>
      <c r="D74">
        <v>47</v>
      </c>
      <c r="E74">
        <v>112</v>
      </c>
      <c r="F74">
        <v>325</v>
      </c>
      <c r="G74">
        <v>118.61</v>
      </c>
      <c r="H74">
        <v>99.7</v>
      </c>
      <c r="I74" t="str">
        <f t="shared" si="4"/>
        <v>YES</v>
      </c>
      <c r="J74">
        <f t="shared" si="5"/>
        <v>65</v>
      </c>
      <c r="K74">
        <f t="shared" si="6"/>
        <v>38548.25</v>
      </c>
      <c r="L74">
        <f t="shared" si="7"/>
        <v>18.909999999999997</v>
      </c>
      <c r="M74">
        <v>6145.7499999999991</v>
      </c>
      <c r="N74">
        <v>0.14461538461538459</v>
      </c>
    </row>
    <row r="75" spans="1:14" x14ac:dyDescent="0.3">
      <c r="A75" t="s">
        <v>86</v>
      </c>
      <c r="B75" t="s">
        <v>115</v>
      </c>
      <c r="C75" t="s">
        <v>128</v>
      </c>
      <c r="D75">
        <v>200</v>
      </c>
      <c r="E75">
        <v>50</v>
      </c>
      <c r="F75">
        <v>46</v>
      </c>
      <c r="G75">
        <v>56.75</v>
      </c>
      <c r="H75">
        <v>36.090000000000003</v>
      </c>
      <c r="I75" t="str">
        <f t="shared" si="4"/>
        <v>NO</v>
      </c>
      <c r="J75">
        <f t="shared" si="5"/>
        <v>0</v>
      </c>
      <c r="K75">
        <f t="shared" si="6"/>
        <v>2610.5</v>
      </c>
      <c r="L75">
        <f t="shared" si="7"/>
        <v>20.659999999999997</v>
      </c>
      <c r="M75">
        <v>950.3599999999999</v>
      </c>
      <c r="N75">
        <v>4.3478260869565224</v>
      </c>
    </row>
    <row r="76" spans="1:14" x14ac:dyDescent="0.3">
      <c r="A76" t="s">
        <v>87</v>
      </c>
      <c r="B76" t="s">
        <v>117</v>
      </c>
      <c r="C76" t="s">
        <v>127</v>
      </c>
      <c r="D76">
        <v>257</v>
      </c>
      <c r="E76">
        <v>165</v>
      </c>
      <c r="F76">
        <v>44</v>
      </c>
      <c r="G76">
        <v>143.88</v>
      </c>
      <c r="H76">
        <v>128.87</v>
      </c>
      <c r="I76" t="str">
        <f t="shared" si="4"/>
        <v>NO</v>
      </c>
      <c r="J76">
        <f t="shared" si="5"/>
        <v>0</v>
      </c>
      <c r="K76">
        <f t="shared" si="6"/>
        <v>6330.7199999999993</v>
      </c>
      <c r="L76">
        <f t="shared" si="7"/>
        <v>15.009999999999991</v>
      </c>
      <c r="M76">
        <v>660.4399999999996</v>
      </c>
      <c r="N76">
        <v>5.8409090909090908</v>
      </c>
    </row>
    <row r="77" spans="1:14" x14ac:dyDescent="0.3">
      <c r="A77" t="s">
        <v>88</v>
      </c>
      <c r="B77" t="s">
        <v>122</v>
      </c>
      <c r="C77" t="s">
        <v>128</v>
      </c>
      <c r="D77">
        <v>200</v>
      </c>
      <c r="E77">
        <v>156</v>
      </c>
      <c r="F77">
        <v>298</v>
      </c>
      <c r="G77">
        <v>123.74</v>
      </c>
      <c r="H77">
        <v>101.38</v>
      </c>
      <c r="I77" t="str">
        <f t="shared" si="4"/>
        <v>NO</v>
      </c>
      <c r="J77">
        <f t="shared" si="5"/>
        <v>0</v>
      </c>
      <c r="K77">
        <f t="shared" si="6"/>
        <v>36874.519999999997</v>
      </c>
      <c r="L77">
        <f t="shared" si="7"/>
        <v>22.36</v>
      </c>
      <c r="M77">
        <v>6663.28</v>
      </c>
      <c r="N77">
        <v>0.67114093959731547</v>
      </c>
    </row>
    <row r="78" spans="1:14" x14ac:dyDescent="0.3">
      <c r="A78" t="s">
        <v>89</v>
      </c>
      <c r="B78" t="s">
        <v>118</v>
      </c>
      <c r="C78" t="s">
        <v>128</v>
      </c>
      <c r="D78">
        <v>60</v>
      </c>
      <c r="E78">
        <v>111</v>
      </c>
      <c r="F78">
        <v>41</v>
      </c>
      <c r="G78">
        <v>85.2</v>
      </c>
      <c r="H78">
        <v>68.95</v>
      </c>
      <c r="I78" t="str">
        <f t="shared" si="4"/>
        <v>YES</v>
      </c>
      <c r="J78">
        <f t="shared" si="5"/>
        <v>51</v>
      </c>
      <c r="K78">
        <f t="shared" si="6"/>
        <v>3493.2000000000003</v>
      </c>
      <c r="L78">
        <f t="shared" si="7"/>
        <v>16.25</v>
      </c>
      <c r="M78">
        <v>666.25</v>
      </c>
      <c r="N78">
        <v>1.463414634146341</v>
      </c>
    </row>
    <row r="79" spans="1:14" x14ac:dyDescent="0.3">
      <c r="A79" t="s">
        <v>90</v>
      </c>
      <c r="B79" t="s">
        <v>122</v>
      </c>
      <c r="C79" t="s">
        <v>128</v>
      </c>
      <c r="D79">
        <v>284</v>
      </c>
      <c r="E79">
        <v>197</v>
      </c>
      <c r="F79">
        <v>302</v>
      </c>
      <c r="G79">
        <v>113.53</v>
      </c>
      <c r="H79">
        <v>87.57</v>
      </c>
      <c r="I79" t="str">
        <f t="shared" si="4"/>
        <v>NO</v>
      </c>
      <c r="J79">
        <f t="shared" si="5"/>
        <v>0</v>
      </c>
      <c r="K79">
        <f t="shared" si="6"/>
        <v>34286.06</v>
      </c>
      <c r="L79">
        <f t="shared" si="7"/>
        <v>25.960000000000008</v>
      </c>
      <c r="M79">
        <v>7839.9200000000028</v>
      </c>
      <c r="N79">
        <v>0.94039735099337751</v>
      </c>
    </row>
    <row r="80" spans="1:14" x14ac:dyDescent="0.3">
      <c r="A80" t="s">
        <v>91</v>
      </c>
      <c r="B80" t="s">
        <v>122</v>
      </c>
      <c r="C80" t="s">
        <v>128</v>
      </c>
      <c r="D80">
        <v>192</v>
      </c>
      <c r="E80">
        <v>187</v>
      </c>
      <c r="F80">
        <v>22</v>
      </c>
      <c r="G80">
        <v>78.58</v>
      </c>
      <c r="H80">
        <v>70</v>
      </c>
      <c r="I80" t="str">
        <f t="shared" si="4"/>
        <v>NO</v>
      </c>
      <c r="J80">
        <f t="shared" si="5"/>
        <v>0</v>
      </c>
      <c r="K80">
        <f t="shared" si="6"/>
        <v>1728.76</v>
      </c>
      <c r="L80">
        <f t="shared" si="7"/>
        <v>8.5799999999999983</v>
      </c>
      <c r="M80">
        <v>188.76</v>
      </c>
      <c r="N80">
        <v>8.7272727272727266</v>
      </c>
    </row>
    <row r="81" spans="1:14" x14ac:dyDescent="0.3">
      <c r="A81" t="s">
        <v>92</v>
      </c>
      <c r="B81" t="s">
        <v>125</v>
      </c>
      <c r="C81" t="s">
        <v>128</v>
      </c>
      <c r="D81">
        <v>270</v>
      </c>
      <c r="E81">
        <v>151</v>
      </c>
      <c r="F81">
        <v>161</v>
      </c>
      <c r="G81">
        <v>77.73</v>
      </c>
      <c r="H81">
        <v>64.66</v>
      </c>
      <c r="I81" t="str">
        <f t="shared" si="4"/>
        <v>NO</v>
      </c>
      <c r="J81">
        <f t="shared" si="5"/>
        <v>0</v>
      </c>
      <c r="K81">
        <f t="shared" si="6"/>
        <v>12514.53</v>
      </c>
      <c r="L81">
        <f t="shared" si="7"/>
        <v>13.070000000000007</v>
      </c>
      <c r="M81">
        <v>2104.2700000000009</v>
      </c>
      <c r="N81">
        <v>1.6770186335403729</v>
      </c>
    </row>
    <row r="82" spans="1:14" x14ac:dyDescent="0.3">
      <c r="A82" t="s">
        <v>93</v>
      </c>
      <c r="B82" t="s">
        <v>125</v>
      </c>
      <c r="C82" t="s">
        <v>128</v>
      </c>
      <c r="D82">
        <v>96</v>
      </c>
      <c r="E82">
        <v>155</v>
      </c>
      <c r="F82">
        <v>342</v>
      </c>
      <c r="G82">
        <v>127.84</v>
      </c>
      <c r="H82">
        <v>96.82</v>
      </c>
      <c r="I82" t="str">
        <f t="shared" si="4"/>
        <v>YES</v>
      </c>
      <c r="J82">
        <f t="shared" si="5"/>
        <v>59</v>
      </c>
      <c r="K82">
        <f t="shared" si="6"/>
        <v>43721.279999999999</v>
      </c>
      <c r="L82">
        <f t="shared" si="7"/>
        <v>31.02000000000001</v>
      </c>
      <c r="M82">
        <v>10608.84</v>
      </c>
      <c r="N82">
        <v>0.2807017543859649</v>
      </c>
    </row>
    <row r="83" spans="1:14" x14ac:dyDescent="0.3">
      <c r="A83" t="s">
        <v>94</v>
      </c>
      <c r="B83" t="s">
        <v>120</v>
      </c>
      <c r="C83" t="s">
        <v>127</v>
      </c>
      <c r="D83">
        <v>288</v>
      </c>
      <c r="E83">
        <v>167</v>
      </c>
      <c r="F83">
        <v>187</v>
      </c>
      <c r="G83">
        <v>148.13</v>
      </c>
      <c r="H83">
        <v>87.17</v>
      </c>
      <c r="I83" t="str">
        <f t="shared" si="4"/>
        <v>NO</v>
      </c>
      <c r="J83">
        <f t="shared" si="5"/>
        <v>0</v>
      </c>
      <c r="K83">
        <f t="shared" si="6"/>
        <v>27700.309999999998</v>
      </c>
      <c r="L83">
        <f t="shared" si="7"/>
        <v>60.959999999999994</v>
      </c>
      <c r="M83">
        <v>11399.52</v>
      </c>
      <c r="N83">
        <v>1.5401069518716579</v>
      </c>
    </row>
    <row r="84" spans="1:14" x14ac:dyDescent="0.3">
      <c r="A84" t="s">
        <v>95</v>
      </c>
      <c r="B84" t="s">
        <v>121</v>
      </c>
      <c r="C84" t="s">
        <v>127</v>
      </c>
      <c r="D84">
        <v>271</v>
      </c>
      <c r="E84">
        <v>77</v>
      </c>
      <c r="F84">
        <v>109</v>
      </c>
      <c r="G84">
        <v>136.88</v>
      </c>
      <c r="H84">
        <v>102.96</v>
      </c>
      <c r="I84" t="str">
        <f t="shared" si="4"/>
        <v>NO</v>
      </c>
      <c r="J84">
        <f t="shared" si="5"/>
        <v>0</v>
      </c>
      <c r="K84">
        <f t="shared" si="6"/>
        <v>14919.92</v>
      </c>
      <c r="L84">
        <f t="shared" si="7"/>
        <v>33.92</v>
      </c>
      <c r="M84">
        <v>3697.28</v>
      </c>
      <c r="N84">
        <v>2.4862385321100922</v>
      </c>
    </row>
    <row r="85" spans="1:14" x14ac:dyDescent="0.3">
      <c r="A85" t="s">
        <v>96</v>
      </c>
      <c r="B85" t="s">
        <v>114</v>
      </c>
      <c r="C85" t="s">
        <v>128</v>
      </c>
      <c r="D85">
        <v>46</v>
      </c>
      <c r="E85">
        <v>175</v>
      </c>
      <c r="F85">
        <v>209</v>
      </c>
      <c r="G85">
        <v>107.6</v>
      </c>
      <c r="H85">
        <v>85.14</v>
      </c>
      <c r="I85" t="str">
        <f t="shared" si="4"/>
        <v>YES</v>
      </c>
      <c r="J85">
        <f t="shared" si="5"/>
        <v>129</v>
      </c>
      <c r="K85">
        <f t="shared" si="6"/>
        <v>22488.399999999998</v>
      </c>
      <c r="L85">
        <f t="shared" si="7"/>
        <v>22.459999999999994</v>
      </c>
      <c r="M85">
        <v>4694.1399999999994</v>
      </c>
      <c r="N85">
        <v>0.22009569377990429</v>
      </c>
    </row>
    <row r="86" spans="1:14" x14ac:dyDescent="0.3">
      <c r="A86" t="s">
        <v>97</v>
      </c>
      <c r="B86" t="s">
        <v>115</v>
      </c>
      <c r="C86" t="s">
        <v>128</v>
      </c>
      <c r="D86">
        <v>280</v>
      </c>
      <c r="E86">
        <v>153</v>
      </c>
      <c r="F86">
        <v>281</v>
      </c>
      <c r="G86">
        <v>146.81</v>
      </c>
      <c r="H86">
        <v>80.81</v>
      </c>
      <c r="I86" t="str">
        <f t="shared" si="4"/>
        <v>NO</v>
      </c>
      <c r="J86">
        <f t="shared" si="5"/>
        <v>0</v>
      </c>
      <c r="K86">
        <f t="shared" si="6"/>
        <v>41253.61</v>
      </c>
      <c r="L86">
        <f t="shared" si="7"/>
        <v>66</v>
      </c>
      <c r="M86">
        <v>18546</v>
      </c>
      <c r="N86">
        <v>0.99644128113879005</v>
      </c>
    </row>
    <row r="87" spans="1:14" x14ac:dyDescent="0.3">
      <c r="A87" t="s">
        <v>98</v>
      </c>
      <c r="B87" t="s">
        <v>126</v>
      </c>
      <c r="C87" t="s">
        <v>127</v>
      </c>
      <c r="D87">
        <v>13</v>
      </c>
      <c r="E87">
        <v>71</v>
      </c>
      <c r="F87">
        <v>390</v>
      </c>
      <c r="G87">
        <v>117.14</v>
      </c>
      <c r="H87">
        <v>73.040000000000006</v>
      </c>
      <c r="I87" t="str">
        <f t="shared" si="4"/>
        <v>YES</v>
      </c>
      <c r="J87">
        <f t="shared" si="5"/>
        <v>58</v>
      </c>
      <c r="K87">
        <f t="shared" si="6"/>
        <v>45684.6</v>
      </c>
      <c r="L87">
        <f t="shared" si="7"/>
        <v>44.099999999999994</v>
      </c>
      <c r="M87">
        <v>17199</v>
      </c>
      <c r="N87">
        <v>3.3333333333333333E-2</v>
      </c>
    </row>
    <row r="88" spans="1:14" x14ac:dyDescent="0.3">
      <c r="A88" t="s">
        <v>99</v>
      </c>
      <c r="B88" t="s">
        <v>118</v>
      </c>
      <c r="C88" t="s">
        <v>128</v>
      </c>
      <c r="D88">
        <v>203</v>
      </c>
      <c r="E88">
        <v>100</v>
      </c>
      <c r="F88">
        <v>131</v>
      </c>
      <c r="G88">
        <v>35.369999999999997</v>
      </c>
      <c r="H88">
        <v>18.48</v>
      </c>
      <c r="I88" t="str">
        <f t="shared" si="4"/>
        <v>NO</v>
      </c>
      <c r="J88">
        <f t="shared" si="5"/>
        <v>0</v>
      </c>
      <c r="K88">
        <f t="shared" si="6"/>
        <v>4633.4699999999993</v>
      </c>
      <c r="L88">
        <f t="shared" si="7"/>
        <v>16.889999999999997</v>
      </c>
      <c r="M88">
        <v>2212.59</v>
      </c>
      <c r="N88">
        <v>1.5496183206106871</v>
      </c>
    </row>
    <row r="89" spans="1:14" x14ac:dyDescent="0.3">
      <c r="A89" t="s">
        <v>100</v>
      </c>
      <c r="B89" t="s">
        <v>126</v>
      </c>
      <c r="C89" t="s">
        <v>127</v>
      </c>
      <c r="D89">
        <v>285</v>
      </c>
      <c r="E89">
        <v>164</v>
      </c>
      <c r="F89">
        <v>331</v>
      </c>
      <c r="G89">
        <v>51.18</v>
      </c>
      <c r="H89">
        <v>27.01</v>
      </c>
      <c r="I89" t="str">
        <f t="shared" si="4"/>
        <v>NO</v>
      </c>
      <c r="J89">
        <f t="shared" si="5"/>
        <v>0</v>
      </c>
      <c r="K89">
        <f t="shared" si="6"/>
        <v>16940.579999999998</v>
      </c>
      <c r="L89">
        <f t="shared" si="7"/>
        <v>24.169999999999998</v>
      </c>
      <c r="M89">
        <v>8000.27</v>
      </c>
      <c r="N89">
        <v>0.86102719033232633</v>
      </c>
    </row>
    <row r="90" spans="1:14" x14ac:dyDescent="0.3">
      <c r="A90" t="s">
        <v>101</v>
      </c>
      <c r="B90" t="s">
        <v>120</v>
      </c>
      <c r="C90" t="s">
        <v>127</v>
      </c>
      <c r="D90">
        <v>285</v>
      </c>
      <c r="E90">
        <v>136</v>
      </c>
      <c r="F90">
        <v>278</v>
      </c>
      <c r="G90">
        <v>131.61000000000001</v>
      </c>
      <c r="H90">
        <v>116.93</v>
      </c>
      <c r="I90" t="str">
        <f t="shared" si="4"/>
        <v>NO</v>
      </c>
      <c r="J90">
        <f t="shared" si="5"/>
        <v>0</v>
      </c>
      <c r="K90">
        <f t="shared" si="6"/>
        <v>36587.58</v>
      </c>
      <c r="L90">
        <f t="shared" si="7"/>
        <v>14.680000000000007</v>
      </c>
      <c r="M90">
        <v>4081.0400000000018</v>
      </c>
      <c r="N90">
        <v>1.025179856115108</v>
      </c>
    </row>
    <row r="91" spans="1:14" x14ac:dyDescent="0.3">
      <c r="A91" t="s">
        <v>102</v>
      </c>
      <c r="B91" t="s">
        <v>122</v>
      </c>
      <c r="C91" t="s">
        <v>128</v>
      </c>
      <c r="D91">
        <v>112</v>
      </c>
      <c r="E91">
        <v>129</v>
      </c>
      <c r="F91">
        <v>242</v>
      </c>
      <c r="G91">
        <v>125.24</v>
      </c>
      <c r="H91">
        <v>77.680000000000007</v>
      </c>
      <c r="I91" t="str">
        <f t="shared" si="4"/>
        <v>YES</v>
      </c>
      <c r="J91">
        <f t="shared" si="5"/>
        <v>17</v>
      </c>
      <c r="K91">
        <f t="shared" si="6"/>
        <v>30308.079999999998</v>
      </c>
      <c r="L91">
        <f t="shared" si="7"/>
        <v>47.559999999999988</v>
      </c>
      <c r="M91">
        <v>11509.52</v>
      </c>
      <c r="N91">
        <v>0.46280991735537191</v>
      </c>
    </row>
    <row r="92" spans="1:14" x14ac:dyDescent="0.3">
      <c r="A92" t="s">
        <v>103</v>
      </c>
      <c r="B92" t="s">
        <v>115</v>
      </c>
      <c r="C92" t="s">
        <v>128</v>
      </c>
      <c r="D92">
        <v>230</v>
      </c>
      <c r="E92">
        <v>103</v>
      </c>
      <c r="F92">
        <v>340</v>
      </c>
      <c r="G92">
        <v>117.63</v>
      </c>
      <c r="H92">
        <v>88.26</v>
      </c>
      <c r="I92" t="str">
        <f t="shared" si="4"/>
        <v>NO</v>
      </c>
      <c r="J92">
        <f t="shared" si="5"/>
        <v>0</v>
      </c>
      <c r="K92">
        <f t="shared" si="6"/>
        <v>39994.199999999997</v>
      </c>
      <c r="L92">
        <f t="shared" si="7"/>
        <v>29.36999999999999</v>
      </c>
      <c r="M92">
        <v>9985.7999999999975</v>
      </c>
      <c r="N92">
        <v>0.67647058823529416</v>
      </c>
    </row>
    <row r="93" spans="1:14" x14ac:dyDescent="0.3">
      <c r="A93" t="s">
        <v>104</v>
      </c>
      <c r="B93" t="s">
        <v>123</v>
      </c>
      <c r="C93" t="s">
        <v>127</v>
      </c>
      <c r="D93">
        <v>15</v>
      </c>
      <c r="E93">
        <v>195</v>
      </c>
      <c r="F93">
        <v>83</v>
      </c>
      <c r="G93">
        <v>76.02</v>
      </c>
      <c r="H93">
        <v>53.13</v>
      </c>
      <c r="I93" t="str">
        <f t="shared" si="4"/>
        <v>YES</v>
      </c>
      <c r="J93">
        <f t="shared" si="5"/>
        <v>180</v>
      </c>
      <c r="K93">
        <f t="shared" si="6"/>
        <v>6309.66</v>
      </c>
      <c r="L93">
        <f t="shared" si="7"/>
        <v>22.889999999999993</v>
      </c>
      <c r="M93">
        <v>1899.869999999999</v>
      </c>
      <c r="N93">
        <v>0.18072289156626509</v>
      </c>
    </row>
    <row r="94" spans="1:14" x14ac:dyDescent="0.3">
      <c r="A94" t="s">
        <v>105</v>
      </c>
      <c r="B94" t="s">
        <v>125</v>
      </c>
      <c r="C94" t="s">
        <v>128</v>
      </c>
      <c r="D94">
        <v>51</v>
      </c>
      <c r="E94">
        <v>58</v>
      </c>
      <c r="F94">
        <v>175</v>
      </c>
      <c r="G94">
        <v>146.55000000000001</v>
      </c>
      <c r="H94">
        <v>74.38</v>
      </c>
      <c r="I94" t="str">
        <f t="shared" si="4"/>
        <v>YES</v>
      </c>
      <c r="J94">
        <f t="shared" si="5"/>
        <v>7</v>
      </c>
      <c r="K94">
        <f t="shared" si="6"/>
        <v>25646.250000000004</v>
      </c>
      <c r="L94">
        <f t="shared" si="7"/>
        <v>72.170000000000016</v>
      </c>
      <c r="M94">
        <v>12629.75</v>
      </c>
      <c r="N94">
        <v>0.29142857142857143</v>
      </c>
    </row>
    <row r="95" spans="1:14" x14ac:dyDescent="0.3">
      <c r="A95" t="s">
        <v>106</v>
      </c>
      <c r="B95" t="s">
        <v>118</v>
      </c>
      <c r="C95" t="s">
        <v>128</v>
      </c>
      <c r="D95">
        <v>68</v>
      </c>
      <c r="E95">
        <v>200</v>
      </c>
      <c r="F95">
        <v>240</v>
      </c>
      <c r="G95">
        <v>115.21</v>
      </c>
      <c r="H95">
        <v>89.09</v>
      </c>
      <c r="I95" t="str">
        <f t="shared" si="4"/>
        <v>YES</v>
      </c>
      <c r="J95">
        <f t="shared" si="5"/>
        <v>132</v>
      </c>
      <c r="K95">
        <f t="shared" si="6"/>
        <v>27650.399999999998</v>
      </c>
      <c r="L95">
        <f t="shared" si="7"/>
        <v>26.11999999999999</v>
      </c>
      <c r="M95">
        <v>6268.7999999999975</v>
      </c>
      <c r="N95">
        <v>0.28333333333333333</v>
      </c>
    </row>
    <row r="96" spans="1:14" x14ac:dyDescent="0.3">
      <c r="A96" t="s">
        <v>107</v>
      </c>
      <c r="B96" t="s">
        <v>126</v>
      </c>
      <c r="C96" t="s">
        <v>127</v>
      </c>
      <c r="D96">
        <v>230</v>
      </c>
      <c r="E96">
        <v>194</v>
      </c>
      <c r="F96">
        <v>138</v>
      </c>
      <c r="G96">
        <v>105.51</v>
      </c>
      <c r="H96">
        <v>80.58</v>
      </c>
      <c r="I96" t="str">
        <f t="shared" si="4"/>
        <v>NO</v>
      </c>
      <c r="J96">
        <f t="shared" si="5"/>
        <v>0</v>
      </c>
      <c r="K96">
        <f t="shared" si="6"/>
        <v>14560.380000000001</v>
      </c>
      <c r="L96">
        <f t="shared" si="7"/>
        <v>24.930000000000007</v>
      </c>
      <c r="M96">
        <v>3440.3400000000011</v>
      </c>
      <c r="N96">
        <v>1.666666666666667</v>
      </c>
    </row>
    <row r="97" spans="1:14" x14ac:dyDescent="0.3">
      <c r="A97" t="s">
        <v>108</v>
      </c>
      <c r="B97" t="s">
        <v>122</v>
      </c>
      <c r="C97" t="s">
        <v>128</v>
      </c>
      <c r="D97">
        <v>229</v>
      </c>
      <c r="E97">
        <v>83</v>
      </c>
      <c r="F97">
        <v>85</v>
      </c>
      <c r="G97">
        <v>44.62</v>
      </c>
      <c r="H97">
        <v>22.57</v>
      </c>
      <c r="I97" t="str">
        <f t="shared" si="4"/>
        <v>NO</v>
      </c>
      <c r="J97">
        <f t="shared" si="5"/>
        <v>0</v>
      </c>
      <c r="K97">
        <f t="shared" si="6"/>
        <v>3792.7</v>
      </c>
      <c r="L97">
        <f t="shared" si="7"/>
        <v>22.049999999999997</v>
      </c>
      <c r="M97">
        <v>1874.25</v>
      </c>
      <c r="N97">
        <v>2.6941176470588242</v>
      </c>
    </row>
    <row r="98" spans="1:14" x14ac:dyDescent="0.3">
      <c r="A98" t="s">
        <v>109</v>
      </c>
      <c r="B98" t="s">
        <v>117</v>
      </c>
      <c r="C98" t="s">
        <v>127</v>
      </c>
      <c r="D98">
        <v>159</v>
      </c>
      <c r="E98">
        <v>51</v>
      </c>
      <c r="F98">
        <v>29</v>
      </c>
      <c r="G98">
        <v>32.11</v>
      </c>
      <c r="H98">
        <v>18.73</v>
      </c>
      <c r="I98" t="str">
        <f t="shared" si="4"/>
        <v>NO</v>
      </c>
      <c r="J98">
        <f t="shared" si="5"/>
        <v>0</v>
      </c>
      <c r="K98">
        <f t="shared" si="6"/>
        <v>931.18999999999994</v>
      </c>
      <c r="L98">
        <f t="shared" si="7"/>
        <v>13.379999999999999</v>
      </c>
      <c r="M98">
        <v>388.02</v>
      </c>
      <c r="N98">
        <v>5.4827586206896548</v>
      </c>
    </row>
    <row r="99" spans="1:14" x14ac:dyDescent="0.3">
      <c r="A99" t="s">
        <v>110</v>
      </c>
      <c r="B99" t="s">
        <v>113</v>
      </c>
      <c r="C99" t="s">
        <v>127</v>
      </c>
      <c r="D99">
        <v>229</v>
      </c>
      <c r="E99">
        <v>51</v>
      </c>
      <c r="F99">
        <v>142</v>
      </c>
      <c r="G99">
        <v>49.9</v>
      </c>
      <c r="H99">
        <v>42.65</v>
      </c>
      <c r="I99" t="str">
        <f t="shared" si="4"/>
        <v>NO</v>
      </c>
      <c r="J99">
        <f t="shared" si="5"/>
        <v>0</v>
      </c>
      <c r="K99">
        <f t="shared" si="6"/>
        <v>7085.8</v>
      </c>
      <c r="L99">
        <f t="shared" si="7"/>
        <v>7.25</v>
      </c>
      <c r="M99">
        <v>1029.5</v>
      </c>
      <c r="N99">
        <v>1.612676056338028</v>
      </c>
    </row>
    <row r="100" spans="1:14" x14ac:dyDescent="0.3">
      <c r="A100" t="s">
        <v>111</v>
      </c>
      <c r="B100" t="s">
        <v>114</v>
      </c>
      <c r="C100" t="s">
        <v>128</v>
      </c>
      <c r="D100">
        <v>229</v>
      </c>
      <c r="E100">
        <v>50</v>
      </c>
      <c r="F100">
        <v>343</v>
      </c>
      <c r="G100">
        <v>33.200000000000003</v>
      </c>
      <c r="H100">
        <v>22.6</v>
      </c>
      <c r="I100" t="str">
        <f t="shared" si="4"/>
        <v>NO</v>
      </c>
      <c r="J100">
        <f t="shared" si="5"/>
        <v>0</v>
      </c>
      <c r="K100">
        <f t="shared" si="6"/>
        <v>11387.6</v>
      </c>
      <c r="L100">
        <f t="shared" si="7"/>
        <v>10.600000000000001</v>
      </c>
      <c r="M100">
        <v>3635.8000000000011</v>
      </c>
      <c r="N100">
        <v>0.66763848396501457</v>
      </c>
    </row>
    <row r="101" spans="1:14" x14ac:dyDescent="0.3">
      <c r="A101" t="s">
        <v>112</v>
      </c>
      <c r="B101" t="s">
        <v>125</v>
      </c>
      <c r="C101" t="s">
        <v>128</v>
      </c>
      <c r="D101">
        <v>53</v>
      </c>
      <c r="E101">
        <v>151</v>
      </c>
      <c r="F101">
        <v>43</v>
      </c>
      <c r="G101">
        <v>41.03</v>
      </c>
      <c r="H101">
        <v>22.84</v>
      </c>
      <c r="I101" t="str">
        <f t="shared" si="4"/>
        <v>YES</v>
      </c>
      <c r="J101">
        <f t="shared" si="5"/>
        <v>98</v>
      </c>
      <c r="K101">
        <f t="shared" si="6"/>
        <v>1764.29</v>
      </c>
      <c r="L101">
        <f t="shared" si="7"/>
        <v>18.190000000000001</v>
      </c>
      <c r="M101">
        <v>782.17000000000007</v>
      </c>
      <c r="N101">
        <v>1.2325581395348839</v>
      </c>
    </row>
  </sheetData>
  <conditionalFormatting sqref="D2:D1048576">
    <cfRule type="expression" dxfId="11" priority="2">
      <formula>"D2&lt;E2"</formula>
    </cfRule>
    <cfRule type="expression" dxfId="10" priority="1">
      <formula>D3&gt;E3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947A-D464-4942-91F8-CBBFDE64FE12}">
  <dimension ref="B1:F18"/>
  <sheetViews>
    <sheetView workbookViewId="0">
      <selection activeCell="E20" sqref="E20"/>
    </sheetView>
  </sheetViews>
  <sheetFormatPr defaultRowHeight="14.4" x14ac:dyDescent="0.3"/>
  <cols>
    <col min="1" max="1" width="8.88671875" style="6"/>
    <col min="2" max="2" width="18.88671875" style="6" bestFit="1" customWidth="1"/>
    <col min="3" max="3" width="14.88671875" style="6" bestFit="1" customWidth="1"/>
    <col min="4" max="4" width="8.88671875" style="6"/>
    <col min="5" max="5" width="17" style="6" bestFit="1" customWidth="1"/>
    <col min="6" max="6" width="17.5546875" style="6" bestFit="1" customWidth="1"/>
    <col min="7" max="16384" width="8.88671875" style="6"/>
  </cols>
  <sheetData>
    <row r="1" spans="2:6" x14ac:dyDescent="0.3">
      <c r="B1" s="7" t="s">
        <v>9</v>
      </c>
      <c r="C1" s="7" t="s">
        <v>133</v>
      </c>
    </row>
    <row r="3" spans="2:6" x14ac:dyDescent="0.3">
      <c r="B3" s="7" t="s">
        <v>130</v>
      </c>
      <c r="C3" s="7" t="s">
        <v>132</v>
      </c>
      <c r="E3" s="3" t="s">
        <v>130</v>
      </c>
      <c r="F3" t="s">
        <v>134</v>
      </c>
    </row>
    <row r="4" spans="2:6" x14ac:dyDescent="0.3">
      <c r="B4" s="8" t="s">
        <v>118</v>
      </c>
      <c r="C4" s="9">
        <v>184437.11000000002</v>
      </c>
      <c r="E4" s="4" t="s">
        <v>128</v>
      </c>
      <c r="F4" s="5">
        <v>324793.54999999993</v>
      </c>
    </row>
    <row r="5" spans="2:6" x14ac:dyDescent="0.3">
      <c r="B5" s="8" t="s">
        <v>115</v>
      </c>
      <c r="C5" s="9">
        <v>393378.58</v>
      </c>
      <c r="E5" s="4" t="s">
        <v>127</v>
      </c>
      <c r="F5" s="5">
        <v>268540.27</v>
      </c>
    </row>
    <row r="6" spans="2:6" x14ac:dyDescent="0.3">
      <c r="B6" s="8" t="s">
        <v>125</v>
      </c>
      <c r="C6" s="9">
        <v>91284.12999999999</v>
      </c>
      <c r="E6" s="4" t="s">
        <v>131</v>
      </c>
      <c r="F6" s="5">
        <v>593333.81999999995</v>
      </c>
    </row>
    <row r="7" spans="2:6" x14ac:dyDescent="0.3">
      <c r="B7" s="8" t="s">
        <v>122</v>
      </c>
      <c r="C7" s="9">
        <v>186838.1</v>
      </c>
    </row>
    <row r="8" spans="2:6" x14ac:dyDescent="0.3">
      <c r="B8" s="8" t="s">
        <v>123</v>
      </c>
      <c r="C8" s="9">
        <v>63251.770000000004</v>
      </c>
    </row>
    <row r="9" spans="2:6" x14ac:dyDescent="0.3">
      <c r="B9" s="8" t="s">
        <v>121</v>
      </c>
      <c r="C9" s="9">
        <v>73271.62</v>
      </c>
    </row>
    <row r="10" spans="2:6" x14ac:dyDescent="0.3">
      <c r="B10" s="8" t="s">
        <v>124</v>
      </c>
      <c r="C10" s="9">
        <v>96446.22</v>
      </c>
    </row>
    <row r="11" spans="2:6" x14ac:dyDescent="0.3">
      <c r="B11" s="8" t="s">
        <v>113</v>
      </c>
      <c r="C11" s="9">
        <v>109629.84000000001</v>
      </c>
    </row>
    <row r="12" spans="2:6" x14ac:dyDescent="0.3">
      <c r="B12" s="8" t="s">
        <v>119</v>
      </c>
      <c r="C12" s="9">
        <v>81656.479999999996</v>
      </c>
    </row>
    <row r="13" spans="2:6" x14ac:dyDescent="0.3">
      <c r="B13" s="8" t="s">
        <v>120</v>
      </c>
      <c r="C13" s="9">
        <v>228223.47000000003</v>
      </c>
    </row>
    <row r="14" spans="2:6" x14ac:dyDescent="0.3">
      <c r="B14" s="8" t="s">
        <v>114</v>
      </c>
      <c r="C14" s="9">
        <v>83219.710000000006</v>
      </c>
    </row>
    <row r="15" spans="2:6" x14ac:dyDescent="0.3">
      <c r="B15" s="8" t="s">
        <v>116</v>
      </c>
      <c r="C15" s="9">
        <v>207309.59000000003</v>
      </c>
    </row>
    <row r="16" spans="2:6" x14ac:dyDescent="0.3">
      <c r="B16" s="8" t="s">
        <v>117</v>
      </c>
      <c r="C16" s="9">
        <v>99345.08</v>
      </c>
    </row>
    <row r="17" spans="2:3" x14ac:dyDescent="0.3">
      <c r="B17" s="8" t="s">
        <v>126</v>
      </c>
      <c r="C17" s="9">
        <v>89880.6</v>
      </c>
    </row>
    <row r="18" spans="2:3" x14ac:dyDescent="0.3">
      <c r="B18" s="8" t="s">
        <v>131</v>
      </c>
      <c r="C18" s="9">
        <v>1988172.3000000003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Nikesh Purohit</cp:lastModifiedBy>
  <dcterms:created xsi:type="dcterms:W3CDTF">2025-06-26T18:12:37Z</dcterms:created>
  <dcterms:modified xsi:type="dcterms:W3CDTF">2025-06-26T19:41:08Z</dcterms:modified>
</cp:coreProperties>
</file>