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cholas\Desktop\Projects\"/>
    </mc:Choice>
  </mc:AlternateContent>
  <xr:revisionPtr revIDLastSave="0" documentId="13_ncr:1_{716DED96-AD59-4340-827F-20368F85728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shboard" sheetId="24" r:id="rId1"/>
    <sheet name="General_Ledger" sheetId="1" r:id="rId2"/>
    <sheet name="Debit vs Credit Analysis" sheetId="14" r:id="rId3"/>
    <sheet name="Loan_Schedule" sheetId="2" r:id="rId4"/>
    <sheet name="Loan Status Analysis" sheetId="18" r:id="rId5"/>
    <sheet name="Branch_Operations" sheetId="3" r:id="rId6"/>
    <sheet name="Bank_Reconciliation" sheetId="4" r:id="rId7"/>
    <sheet name="Reconciliation Status Analysis" sheetId="19" r:id="rId8"/>
    <sheet name="Net Cash Flow" sheetId="26" r:id="rId9"/>
  </sheets>
  <calcPr calcId="191029"/>
  <pivotCaches>
    <pivotCache cacheId="0" r:id="rId10"/>
    <pivotCache cacheId="1" r:id="rId11"/>
    <pivotCache cacheId="2" r:id="rId12"/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I151" i="1"/>
  <c r="I150" i="1"/>
  <c r="G5" i="3"/>
  <c r="G4" i="3"/>
  <c r="G2" i="3"/>
  <c r="G3" i="3"/>
  <c r="G6" i="3"/>
  <c r="I140" i="1"/>
  <c r="I102" i="1"/>
  <c r="I46" i="1"/>
  <c r="I115" i="1"/>
  <c r="I117" i="1"/>
  <c r="I127" i="1"/>
  <c r="I24" i="1"/>
  <c r="I22" i="1"/>
  <c r="I83" i="1"/>
  <c r="I56" i="1"/>
  <c r="I104" i="1"/>
  <c r="I16" i="1"/>
  <c r="I144" i="1"/>
  <c r="I125" i="1"/>
  <c r="I100" i="1"/>
  <c r="I79" i="1"/>
  <c r="I23" i="1"/>
  <c r="I139" i="1"/>
  <c r="I15" i="1"/>
  <c r="I119" i="1"/>
  <c r="I76" i="1"/>
  <c r="I107" i="1"/>
  <c r="I2" i="1"/>
  <c r="I13" i="1"/>
  <c r="I60" i="1"/>
  <c r="I70" i="1"/>
  <c r="I137" i="1"/>
  <c r="I12" i="1"/>
  <c r="I113" i="1"/>
  <c r="I78" i="1"/>
  <c r="I18" i="1"/>
  <c r="I64" i="1"/>
  <c r="I43" i="1"/>
  <c r="I29" i="1"/>
  <c r="I33" i="1"/>
  <c r="I84" i="1"/>
  <c r="I61" i="1"/>
  <c r="I86" i="1"/>
  <c r="I39" i="1"/>
  <c r="I55" i="1"/>
  <c r="I8" i="1"/>
  <c r="I94" i="1"/>
  <c r="I66" i="1"/>
  <c r="I35" i="1"/>
  <c r="I7" i="1"/>
  <c r="I111" i="1"/>
  <c r="I98" i="1"/>
  <c r="I36" i="1"/>
  <c r="I9" i="1"/>
  <c r="I45" i="1"/>
  <c r="I11" i="1"/>
  <c r="I30" i="1"/>
  <c r="I87" i="1"/>
  <c r="I26" i="1"/>
  <c r="I81" i="1"/>
  <c r="I103" i="1"/>
  <c r="I44" i="1"/>
  <c r="I6" i="1"/>
  <c r="I62" i="1"/>
  <c r="I65" i="1"/>
  <c r="I47" i="1"/>
  <c r="I27" i="1"/>
  <c r="I136" i="1"/>
  <c r="I132" i="1"/>
  <c r="I72" i="1"/>
  <c r="I101" i="1"/>
  <c r="I109" i="1"/>
  <c r="I49" i="1"/>
  <c r="I20" i="1"/>
  <c r="I128" i="1"/>
  <c r="I73" i="1"/>
  <c r="I133" i="1"/>
  <c r="I58" i="1"/>
  <c r="I126" i="1"/>
  <c r="I32" i="1"/>
  <c r="I48" i="1"/>
  <c r="I149" i="1"/>
  <c r="I118" i="1"/>
  <c r="I120" i="1"/>
  <c r="I34" i="1"/>
  <c r="I19" i="1"/>
  <c r="I3" i="1"/>
  <c r="I14" i="1"/>
  <c r="I116" i="1"/>
  <c r="I40" i="1"/>
  <c r="I41" i="1"/>
  <c r="I42" i="1"/>
  <c r="I147" i="1"/>
  <c r="I77" i="1"/>
  <c r="I110" i="1"/>
  <c r="I63" i="1"/>
  <c r="I112" i="1"/>
  <c r="I31" i="1"/>
  <c r="I88" i="1"/>
  <c r="I28" i="1"/>
  <c r="I143" i="1"/>
  <c r="I85" i="1"/>
  <c r="I114" i="1"/>
  <c r="I121" i="1"/>
  <c r="I108" i="1"/>
  <c r="I146" i="1"/>
  <c r="I21" i="1"/>
  <c r="I59" i="1"/>
  <c r="I4" i="1"/>
  <c r="I37" i="1"/>
  <c r="I124" i="1"/>
  <c r="I96" i="1"/>
  <c r="I129" i="1"/>
  <c r="I54" i="1"/>
  <c r="I130" i="1"/>
  <c r="I122" i="1"/>
  <c r="I71" i="1"/>
  <c r="I106" i="1"/>
  <c r="I68" i="1"/>
  <c r="I90" i="1"/>
  <c r="I145" i="1"/>
  <c r="I93" i="1"/>
  <c r="I134" i="1"/>
  <c r="I67" i="1"/>
  <c r="I95" i="1"/>
  <c r="I142" i="1"/>
  <c r="I10" i="1"/>
  <c r="I5" i="1"/>
  <c r="I89" i="1"/>
  <c r="I38" i="1"/>
  <c r="I69" i="1"/>
  <c r="I52" i="1"/>
  <c r="I17" i="1"/>
  <c r="I135" i="1"/>
  <c r="I57" i="1"/>
  <c r="I82" i="1"/>
  <c r="I53" i="1"/>
  <c r="I105" i="1"/>
  <c r="I51" i="1"/>
  <c r="I92" i="1"/>
  <c r="I141" i="1"/>
  <c r="I80" i="1"/>
  <c r="I123" i="1"/>
  <c r="I91" i="1"/>
  <c r="I138" i="1"/>
  <c r="I97" i="1"/>
  <c r="I25" i="1"/>
  <c r="I131" i="1"/>
  <c r="I50" i="1"/>
  <c r="I99" i="1"/>
  <c r="I75" i="1"/>
  <c r="I74" i="1"/>
  <c r="I148" i="1"/>
</calcChain>
</file>

<file path=xl/sharedStrings.xml><?xml version="1.0" encoding="utf-8"?>
<sst xmlns="http://schemas.openxmlformats.org/spreadsheetml/2006/main" count="1076" uniqueCount="286">
  <si>
    <t>Date</t>
  </si>
  <si>
    <t>Account Type</t>
  </si>
  <si>
    <t>Account Name</t>
  </si>
  <si>
    <t>Transaction ID</t>
  </si>
  <si>
    <t>Description</t>
  </si>
  <si>
    <t>Debit</t>
  </si>
  <si>
    <t>Credit</t>
  </si>
  <si>
    <t>Entry Source</t>
  </si>
  <si>
    <t>Revenue</t>
  </si>
  <si>
    <t>Liabilities</t>
  </si>
  <si>
    <t>Assets</t>
  </si>
  <si>
    <t>Expenses</t>
  </si>
  <si>
    <t>Equity</t>
  </si>
  <si>
    <t>Interest Income</t>
  </si>
  <si>
    <t>Accounts Payable</t>
  </si>
  <si>
    <t>Cash</t>
  </si>
  <si>
    <t>Salaries</t>
  </si>
  <si>
    <t>Loans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</si>
  <si>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</si>
  <si>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</si>
  <si>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</si>
  <si>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</si>
  <si>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</si>
  <si>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</si>
  <si>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</si>
  <si>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</si>
  <si>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</si>
  <si>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</si>
  <si>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</si>
  <si>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</si>
  <si>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</si>
  <si>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</si>
  <si>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</si>
  <si>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</si>
  <si>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</si>
  <si>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</si>
  <si>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</si>
  <si>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</si>
  <si>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</si>
  <si>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</si>
  <si>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</si>
  <si>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</si>
  <si>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</si>
  <si>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</si>
  <si>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</si>
  <si>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</si>
  <si>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</si>
  <si>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</si>
  <si>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</si>
  <si>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</si>
  <si>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</si>
  <si>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</si>
  <si>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</si>
  <si>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</si>
  <si>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</si>
  <si>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</si>
  <si>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</si>
  <si>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</si>
  <si>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</si>
  <si>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</si>
  <si>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</si>
  <si>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</si>
  <si>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</si>
  <si>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</si>
  <si>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</si>
  <si>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</si>
  <si>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</si>
  <si>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</si>
  <si>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</si>
  <si>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</si>
  <si>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</si>
  <si>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</si>
  <si>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</si>
  <si>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</si>
  <si>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</si>
  <si>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</si>
  <si>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</si>
  <si>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</si>
  <si>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</si>
  <si>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</si>
  <si>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</si>
  <si>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</si>
  <si>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</si>
  <si>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</si>
  <si>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</si>
  <si>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</si>
  <si>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</si>
  <si>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</si>
  <si>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</si>
  <si>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</si>
  <si>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</si>
  <si>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</si>
  <si>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</si>
  <si>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</si>
  <si>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</si>
  <si>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</si>
  <si>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</si>
  <si>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</si>
  <si>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</si>
  <si>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</si>
  <si>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</si>
  <si>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</si>
  <si>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</si>
  <si>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</si>
  <si>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</si>
  <si>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</si>
  <si>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</si>
  <si>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</si>
  <si>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</si>
  <si>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</si>
  <si>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</si>
  <si>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</si>
  <si>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</si>
  <si>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</si>
  <si>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</si>
  <si>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</si>
  <si>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</si>
  <si>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</si>
  <si>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</si>
  <si>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</si>
  <si>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</si>
  <si>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</si>
  <si>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</si>
  <si>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</si>
  <si>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</si>
  <si>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</si>
  <si>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</si>
  <si>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</si>
  <si>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</si>
  <si>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</si>
  <si>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</si>
  <si>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</si>
  <si>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</si>
  <si>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</si>
  <si>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</si>
  <si>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</si>
  <si>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</si>
  <si>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</si>
  <si>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</si>
  <si>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</si>
  <si>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</si>
  <si>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</si>
  <si>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</si>
  <si>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</si>
  <si>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</si>
  <si>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</si>
  <si>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</si>
  <si>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</si>
  <si>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</si>
  <si>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</si>
  <si>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</si>
  <si>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</si>
  <si>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</si>
  <si>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</si>
  <si>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</si>
  <si>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</si>
  <si>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</si>
  <si>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</si>
  <si>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</si>
  <si>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</si>
  <si>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</si>
  <si>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</si>
  <si>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</si>
  <si>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</si>
  <si>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</si>
  <si>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</si>
  <si>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</si>
  <si>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</si>
  <si>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Deposit</t>
  </si>
  <si>
    <t>Salary Paid</t>
  </si>
  <si>
    <t>Interest Received</t>
  </si>
  <si>
    <t>Loan Payment</t>
  </si>
  <si>
    <t>Purchase</t>
  </si>
  <si>
    <t>System Entry</t>
  </si>
  <si>
    <t>Manual Entry</t>
  </si>
  <si>
    <t>Loan ID</t>
  </si>
  <si>
    <t>Principal</t>
  </si>
  <si>
    <t>Interest Rate</t>
  </si>
  <si>
    <t>Monthly Payment</t>
  </si>
  <si>
    <t>Tax</t>
  </si>
  <si>
    <t>Insurance</t>
  </si>
  <si>
    <t>Payment Status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</si>
  <si>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</si>
  <si>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</si>
  <si>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</si>
  <si>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</si>
  <si>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</si>
  <si>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</si>
  <si>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</si>
  <si>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</si>
  <si>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</si>
  <si>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</si>
  <si>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Overdue</t>
  </si>
  <si>
    <t>Due</t>
  </si>
  <si>
    <t>Paid</t>
  </si>
  <si>
    <t>Branch ID</t>
  </si>
  <si>
    <t>Branch Name</t>
  </si>
  <si>
    <t>Total Deposits</t>
  </si>
  <si>
    <t>Total Withdrawals</t>
  </si>
  <si>
    <t>Loan Approvals</t>
  </si>
  <si>
    <t>Loan Amount Approved</t>
  </si>
  <si>
    <t>B100</t>
  </si>
  <si>
    <t>B101</t>
  </si>
  <si>
    <t>B102</t>
  </si>
  <si>
    <t>B103</t>
  </si>
  <si>
    <t>B104</t>
  </si>
  <si>
    <t>Downtown</t>
  </si>
  <si>
    <t>Uptown</t>
  </si>
  <si>
    <t>Westside</t>
  </si>
  <si>
    <t>Eastside</t>
  </si>
  <si>
    <t>Northside</t>
  </si>
  <si>
    <t>Bank Reference ID</t>
  </si>
  <si>
    <t>Transaction Amount</t>
  </si>
  <si>
    <t>Transaction Type</t>
  </si>
  <si>
    <t>Reconciled</t>
  </si>
  <si>
    <t>BR2000</t>
  </si>
  <si>
    <t>BR2001</t>
  </si>
  <si>
    <t>BR2002</t>
  </si>
  <si>
    <t>BR2003</t>
  </si>
  <si>
    <t>BR2004</t>
  </si>
  <si>
    <t>BR2005</t>
  </si>
  <si>
    <t>BR2006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</si>
  <si>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</si>
  <si>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</si>
  <si>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</si>
  <si>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</si>
  <si>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</si>
  <si>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</si>
  <si>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</si>
  <si>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</si>
  <si>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</si>
  <si>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BR2016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</si>
  <si>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</si>
  <si>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</si>
  <si>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</si>
  <si>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</si>
  <si>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</si>
  <si>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</si>
  <si>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</si>
  <si>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</si>
  <si>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</si>
  <si>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BR2026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</si>
  <si>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</si>
  <si>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</si>
  <si>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</si>
  <si>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</si>
  <si>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</si>
  <si>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</si>
  <si>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</si>
  <si>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</si>
  <si>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</si>
  <si>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BR2036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</si>
  <si>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</si>
  <si>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</si>
  <si>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</si>
  <si>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</si>
  <si>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</si>
  <si>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</si>
  <si>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</si>
  <si>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</si>
  <si>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</si>
  <si>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BR2046</t>
  </si>
  <si>
    <t>BR2047</t>
  </si>
  <si>
    <t>BR2048</t>
  </si>
  <si>
    <t>BR2049</t>
  </si>
  <si>
    <t>Interest</t>
  </si>
  <si>
    <t>Withdrawal</t>
  </si>
  <si>
    <t>Wire Transfer</t>
  </si>
  <si>
    <t>No</t>
  </si>
  <si>
    <t>Yes</t>
  </si>
  <si>
    <t>Running Balance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</si>
  <si>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</si>
  <si>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</si>
  <si>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</si>
  <si>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</si>
  <si>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</si>
  <si>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</si>
  <si>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</si>
  <si>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</si>
  <si>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Column Labels</t>
  </si>
  <si>
    <t>Net Cash Flow</t>
  </si>
  <si>
    <t>Sum of Debit</t>
  </si>
  <si>
    <t>Sum of Credit</t>
  </si>
  <si>
    <t>Count of Loan ID</t>
  </si>
  <si>
    <t>Count of Bank Reference ID</t>
  </si>
  <si>
    <t>Sum of 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</si>
</sst>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164" fontId="0" fillId="3" borderId="4" xfId="0" applyNumberFormat="1" applyFill="1" applyBorder="1"/>
    <xf numFmtId="0" fontId="0" fillId="3" borderId="4" xfId="0" applyFill="1" applyBorder="1"/>
    <xf numFmtId="0" fontId="0" fillId="3" borderId="5" xfId="0" applyFill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0" fillId="3" borderId="6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8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top style="thin">
          <color auto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[Financial_Accounting_Project.xlsx]Debit vs Credit Analysis!PivotTable3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vs Debit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'Debit vs Credit Analysis'!$B$3</c:f>
              <c:strCache>
                <c:ptCount val="1"/>
                <c:pt idx="0">
                  <c:v>Sum of Debit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'Debit vs Credit Analysis'!$A$4:$A$34</c:f>
              <c:multiLvlStrCache>
                <c:ptCount val="25"/>
                <c:lvl>
                  <c:pt idx="0">
                    <c:v>Accounts Payable</c:v>
                  </c:pt>
                  <c:pt idx="1">
                    <c:v>Cash</c:v>
                  </c:pt>
                  <c:pt idx="2">
                    <c:v>Interest Income</c:v>
                  </c:pt>
                  <c:pt idx="3">
                    <c:v>Loans</c:v>
                  </c:pt>
                  <c:pt idx="4">
                    <c:v>Salaries</c:v>
                  </c:pt>
                  <c:pt idx="5">
                    <c:v>Accounts Payable</c:v>
                  </c:pt>
                  <c:pt idx="6">
                    <c:v>Cash</c:v>
                  </c:pt>
                  <c:pt idx="7">
                    <c:v>Interest Income</c:v>
                  </c:pt>
                  <c:pt idx="8">
                    <c:v>Loans</c:v>
                  </c:pt>
                  <c:pt idx="9">
                    <c:v>Salaries</c:v>
                  </c:pt>
                  <c:pt idx="10">
                    <c:v>Accounts Payable</c:v>
                  </c:pt>
                  <c:pt idx="11">
                    <c:v>Cash</c:v>
                  </c:pt>
                  <c:pt idx="12">
                    <c:v>Interest Income</c:v>
                  </c:pt>
                  <c:pt idx="13">
                    <c:v>Loans</c:v>
                  </c:pt>
                  <c:pt idx="14">
                    <c:v>Salaries</c:v>
                  </c:pt>
                  <c:pt idx="15">
                    <c:v>Accounts Payable</c:v>
                  </c:pt>
                  <c:pt idx="16">
                    <c:v>Cash</c:v>
                  </c:pt>
                  <c:pt idx="17">
                    <c:v>Interest Income</c:v>
                  </c:pt>
                  <c:pt idx="18">
                    <c:v>Loans</c:v>
                  </c:pt>
                  <c:pt idx="19">
                    <c:v>Salaries</c:v>
                  </c:pt>
                  <c:pt idx="20">
                    <c:v>Accounts Payable</c:v>
                  </c:pt>
                  <c:pt idx="21">
                    <c:v>Cash</c:v>
                  </c:pt>
                  <c:pt idx="22">
                    <c:v>Interest Income</c:v>
                  </c:pt>
                  <c:pt idx="23">
                    <c:v>Loans</c:v>
                  </c:pt>
                  <c:pt idx="24">
                    <c:v>Salaries</c:v>
                  </c:pt>
                </c:lvl>
                <c:lvl>
                  <c:pt idx="0">
                    <c:v>Assets</c:v>
                  </c:pt>
                  <c:pt idx="5">
                    <c:v>Equity</c:v>
                  </c:pt>
                  <c:pt idx="10">
                    <c:v>Expenses</c:v>
                  </c:pt>
                  <c:pt idx="15">
                    <c:v>Liabilities</c:v>
                  </c:pt>
                  <c:pt idx="20">
                    <c:v>Revenue</c:v>
                  </c:pt>
                </c:lvl>
              </c:multiLvlStrCache>
            </c:multiLvlStrRef>
          </c:cat>
          <c:val>
            <c:numRef>
              <c:f>'Debit vs Credit Analysis'!$B$4:$B$34</c:f>
              <c:numCache>
                <c:formatCode>General</c:formatCode>
                <c:ptCount val="25"/>
                <c:pt idx="0">
                  <c:v>38946.400000000001</c:v>
                </c:pt>
                <c:pt idx="1">
                  <c:v>33616.089999999997</c:v>
                </c:pt>
                <c:pt idx="2">
                  <c:v>27790.6</c:v>
                </c:pt>
                <c:pt idx="3">
                  <c:v>26229.06</c:v>
                </c:pt>
                <c:pt idx="4">
                  <c:v>65046.849999999991</c:v>
                </c:pt>
                <c:pt idx="5">
                  <c:v>31794.45</c:v>
                </c:pt>
                <c:pt idx="6">
                  <c:v>34800.35</c:v>
                </c:pt>
                <c:pt idx="7">
                  <c:v>16440.879999999997</c:v>
                </c:pt>
                <c:pt idx="8">
                  <c:v>51273.73000000001</c:v>
                </c:pt>
                <c:pt idx="9">
                  <c:v>30551.98</c:v>
                </c:pt>
                <c:pt idx="10">
                  <c:v>14746.51</c:v>
                </c:pt>
                <c:pt idx="11">
                  <c:v>36815.929999999993</c:v>
                </c:pt>
                <c:pt idx="12">
                  <c:v>32773.659999999996</c:v>
                </c:pt>
                <c:pt idx="13">
                  <c:v>19679.03</c:v>
                </c:pt>
                <c:pt idx="14">
                  <c:v>19284.14</c:v>
                </c:pt>
                <c:pt idx="15">
                  <c:v>18547.400000000001</c:v>
                </c:pt>
                <c:pt idx="16">
                  <c:v>11458.02</c:v>
                </c:pt>
                <c:pt idx="17">
                  <c:v>29757.13</c:v>
                </c:pt>
                <c:pt idx="18">
                  <c:v>31186.819999999996</c:v>
                </c:pt>
                <c:pt idx="19">
                  <c:v>12689.97</c:v>
                </c:pt>
                <c:pt idx="20">
                  <c:v>23759.46</c:v>
                </c:pt>
                <c:pt idx="21">
                  <c:v>43110.200000000004</c:v>
                </c:pt>
                <c:pt idx="22">
                  <c:v>34910.959999999999</c:v>
                </c:pt>
                <c:pt idx="23">
                  <c:v>17484.129999999997</c:v>
                </c:pt>
                <c:pt idx="24">
                  <c:v>46742.09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4-4209-8F21-24D9065FBAEC}"/>
            </c:ext>
          </c:extLst>
        </c:ser>
        <c:ser>
          <c:idx val="1"/>
          <c:order val="1"/>
          <c:tx>
            <c:strRef>
              <c:f>'Debit vs Credit Analysis'!$C$3</c:f>
              <c:strCache>
                <c:ptCount val="1"/>
                <c:pt idx="0">
                  <c:v>Sum of Credit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'Debit vs Credit Analysis'!$A$4:$A$34</c:f>
              <c:multiLvlStrCache>
                <c:ptCount val="25"/>
                <c:lvl>
                  <c:pt idx="0">
                    <c:v>Accounts Payable</c:v>
                  </c:pt>
                  <c:pt idx="1">
                    <c:v>Cash</c:v>
                  </c:pt>
                  <c:pt idx="2">
                    <c:v>Interest Income</c:v>
                  </c:pt>
                  <c:pt idx="3">
                    <c:v>Loans</c:v>
                  </c:pt>
                  <c:pt idx="4">
                    <c:v>Salaries</c:v>
                  </c:pt>
                  <c:pt idx="5">
                    <c:v>Accounts Payable</c:v>
                  </c:pt>
                  <c:pt idx="6">
                    <c:v>Cash</c:v>
                  </c:pt>
                  <c:pt idx="7">
                    <c:v>Interest Income</c:v>
                  </c:pt>
                  <c:pt idx="8">
                    <c:v>Loans</c:v>
                  </c:pt>
                  <c:pt idx="9">
                    <c:v>Salaries</c:v>
                  </c:pt>
                  <c:pt idx="10">
                    <c:v>Accounts Payable</c:v>
                  </c:pt>
                  <c:pt idx="11">
                    <c:v>Cash</c:v>
                  </c:pt>
                  <c:pt idx="12">
                    <c:v>Interest Income</c:v>
                  </c:pt>
                  <c:pt idx="13">
                    <c:v>Loans</c:v>
                  </c:pt>
                  <c:pt idx="14">
                    <c:v>Salaries</c:v>
                  </c:pt>
                  <c:pt idx="15">
                    <c:v>Accounts Payable</c:v>
                  </c:pt>
                  <c:pt idx="16">
                    <c:v>Cash</c:v>
                  </c:pt>
                  <c:pt idx="17">
                    <c:v>Interest Income</c:v>
                  </c:pt>
                  <c:pt idx="18">
                    <c:v>Loans</c:v>
                  </c:pt>
                  <c:pt idx="19">
                    <c:v>Salaries</c:v>
                  </c:pt>
                  <c:pt idx="20">
                    <c:v>Accounts Payable</c:v>
                  </c:pt>
                  <c:pt idx="21">
                    <c:v>Cash</c:v>
                  </c:pt>
                  <c:pt idx="22">
                    <c:v>Interest Income</c:v>
                  </c:pt>
                  <c:pt idx="23">
                    <c:v>Loans</c:v>
                  </c:pt>
                  <c:pt idx="24">
                    <c:v>Salaries</c:v>
                  </c:pt>
                </c:lvl>
                <c:lvl>
                  <c:pt idx="0">
                    <c:v>Assets</c:v>
                  </c:pt>
                  <c:pt idx="5">
                    <c:v>Equity</c:v>
                  </c:pt>
                  <c:pt idx="10">
                    <c:v>Expenses</c:v>
                  </c:pt>
                  <c:pt idx="15">
                    <c:v>Liabilities</c:v>
                  </c:pt>
                  <c:pt idx="20">
                    <c:v>Revenue</c:v>
                  </c:pt>
                </c:lvl>
              </c:multiLvlStrCache>
            </c:multiLvlStrRef>
          </c:cat>
          <c:val>
            <c:numRef>
              <c:f>'Debit vs Credit Analysis'!$C$4:$C$34</c:f>
              <c:numCache>
                <c:formatCode>General</c:formatCode>
                <c:ptCount val="25"/>
                <c:pt idx="0">
                  <c:v>37525.380000000005</c:v>
                </c:pt>
                <c:pt idx="1">
                  <c:v>31837.260000000006</c:v>
                </c:pt>
                <c:pt idx="2">
                  <c:v>28407.309999999998</c:v>
                </c:pt>
                <c:pt idx="3">
                  <c:v>40858.04</c:v>
                </c:pt>
                <c:pt idx="4">
                  <c:v>45965.239999999991</c:v>
                </c:pt>
                <c:pt idx="5">
                  <c:v>30819.42</c:v>
                </c:pt>
                <c:pt idx="6">
                  <c:v>51985.03</c:v>
                </c:pt>
                <c:pt idx="7">
                  <c:v>29527.05</c:v>
                </c:pt>
                <c:pt idx="8">
                  <c:v>56310.939999999995</c:v>
                </c:pt>
                <c:pt idx="9">
                  <c:v>22386.79</c:v>
                </c:pt>
                <c:pt idx="10">
                  <c:v>7371.88</c:v>
                </c:pt>
                <c:pt idx="11">
                  <c:v>8813.93</c:v>
                </c:pt>
                <c:pt idx="12">
                  <c:v>29963.629999999997</c:v>
                </c:pt>
                <c:pt idx="13">
                  <c:v>23903.86</c:v>
                </c:pt>
                <c:pt idx="14">
                  <c:v>17921.36</c:v>
                </c:pt>
                <c:pt idx="15">
                  <c:v>20639.280000000002</c:v>
                </c:pt>
                <c:pt idx="16">
                  <c:v>16201.25</c:v>
                </c:pt>
                <c:pt idx="17">
                  <c:v>19628.47</c:v>
                </c:pt>
                <c:pt idx="18">
                  <c:v>40653.750000000007</c:v>
                </c:pt>
                <c:pt idx="19">
                  <c:v>13789.970000000001</c:v>
                </c:pt>
                <c:pt idx="20">
                  <c:v>34340.469999999994</c:v>
                </c:pt>
                <c:pt idx="21">
                  <c:v>32452.54</c:v>
                </c:pt>
                <c:pt idx="22">
                  <c:v>46306.22</c:v>
                </c:pt>
                <c:pt idx="23">
                  <c:v>32574.31</c:v>
                </c:pt>
                <c:pt idx="24">
                  <c:v>52725.19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4-4209-8F21-24D9065F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4427296"/>
        <c:axId val="804434016"/>
      </c:barChart>
      <c:catAx>
        <c:axId val="8044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4016"/>
        <c:crosses val="autoZero"/>
        <c:auto val="1"/>
        <c:lblAlgn val="ctr"/>
        <c:lblOffset val="100"/>
        <c:noMultiLvlLbl val="0"/>
      </c:catAx>
      <c:valAx>
        <c:axId val="8044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Branch_Operations!$G$1</c:f>
              <c:strCache>
                <c:ptCount val="1"/>
                <c:pt idx="0">
                  <c:v>Net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Branch_Operations!$B$2:$B$6</c:f>
              <c:strCache>
                <c:ptCount val="5"/>
                <c:pt idx="0">
                  <c:v>Eastside</c:v>
                </c:pt>
                <c:pt idx="1">
                  <c:v>Northside</c:v>
                </c:pt>
                <c:pt idx="2">
                  <c:v>Westside</c:v>
                </c:pt>
                <c:pt idx="3">
                  <c:v>Uptown</c:v>
                </c:pt>
                <c:pt idx="4">
                  <c:v>Downtown</c:v>
                </c:pt>
              </c:strCache>
            </c:strRef>
          </c:cat>
          <c:val>
            <c:numRef>
              <c:f>Branch_Operations!$G$2:$G$6</c:f>
              <c:numCache>
                <c:formatCode>General</c:formatCode>
                <c:ptCount val="5"/>
                <c:pt idx="0">
                  <c:v>13841.300000000003</c:v>
                </c:pt>
                <c:pt idx="1">
                  <c:v>68653.13</c:v>
                </c:pt>
                <c:pt idx="2">
                  <c:v>94333.04</c:v>
                </c:pt>
                <c:pt idx="3">
                  <c:v>130473.62999999999</c:v>
                </c:pt>
                <c:pt idx="4">
                  <c:v>143834.21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D-408F-8593-E08FA296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40427744"/>
        <c:axId val="2140424864"/>
      </c:barChart>
      <c:catAx>
        <c:axId val="21404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4864"/>
        <c:crosses val="autoZero"/>
        <c:auto val="1"/>
        <c:lblAlgn val="ctr"/>
        <c:lblOffset val="100"/>
        <c:noMultiLvlLbl val="0"/>
      </c:catAx>
      <c:valAx>
        <c:axId val="21404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[Financial_Accounting_Project.xlsx]Reconciliation Status Analysis!PivotTable8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Reconciliation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'Reconciliation Status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'Reconciliation Status Analysis'!$A$5:$A$11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'Reconciliation Status Analysis'!$B$5:$B$11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8-42D9-827C-810D1FE16D88}"/>
            </c:ext>
          </c:extLst>
        </c:ser>
        <c:ser>
          <c:idx val="1"/>
          <c:order val="1"/>
          <c:tx>
            <c:strRef>
              <c:f>'Reconciliation Status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'Reconciliation Status Analysis'!$A$5:$A$11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'Reconciliation Status Analysis'!$C$5:$C$11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8-42D9-827C-810D1FE1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44640"/>
        <c:axId val="1935045600"/>
      </c:barChart>
      <c:catAx>
        <c:axId val="193504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5600"/>
        <c:crosses val="autoZero"/>
        <c:auto val="1"/>
        <c:lblAlgn val="ctr"/>
        <c:lblOffset val="100"/>
        <c:noMultiLvlLbl val="0"/>
      </c:catAx>
      <c:valAx>
        <c:axId val="19350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[Financial_Accounting_Project.xlsx]Net Cash Flow!PivotTable2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 Cash Flow'!$B$3:$B$4</c:f>
              <c:strCache>
                <c:ptCount val="1"/>
                <c:pt idx="0">
                  <c:v>Deposit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'Net Cash Flow'!$A$5:$A$11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'Net Cash Flow'!$B$5:$B$11</c:f>
              <c:numCache>
                <c:formatCode>General</c:formatCode>
                <c:ptCount val="6"/>
                <c:pt idx="0">
                  <c:v>32678.320000000003</c:v>
                </c:pt>
                <c:pt idx="1">
                  <c:v>8275.6999999999989</c:v>
                </c:pt>
                <c:pt idx="2">
                  <c:v>27110.880000000001</c:v>
                </c:pt>
                <c:pt idx="3">
                  <c:v>28702.98</c:v>
                </c:pt>
                <c:pt idx="4">
                  <c:v>25952.230000000003</c:v>
                </c:pt>
                <c:pt idx="5">
                  <c:v>18282.25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99A-A8F6-68764F70FF86}"/>
            </c:ext>
          </c:extLst>
        </c:ser>
        <c:ser>
          <c:idx val="1"/>
          <c:order val="1"/>
          <c:tx>
            <c:strRef>
              <c:f>'Net Cash Flow'!$C$3:$C$4</c:f>
              <c:strCache>
                <c:ptCount val="1"/>
                <c:pt idx="0">
                  <c:v>Withdrawal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'Net Cash Flow'!$A$5:$A$11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'Net Cash Flow'!$C$5:$C$11</c:f>
              <c:numCache>
                <c:formatCode>General</c:formatCode>
                <c:ptCount val="6"/>
                <c:pt idx="0">
                  <c:v>-10270.09</c:v>
                </c:pt>
                <c:pt idx="1">
                  <c:v>-33394.07</c:v>
                </c:pt>
                <c:pt idx="2">
                  <c:v>-21544.18</c:v>
                </c:pt>
                <c:pt idx="3">
                  <c:v>-14584.64</c:v>
                </c:pt>
                <c:pt idx="4">
                  <c:v>-6469.2</c:v>
                </c:pt>
                <c:pt idx="5">
                  <c:v>-5570.32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E-499A-A8F6-68764F70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90752"/>
        <c:axId val="567994592"/>
      </c:barChart>
      <c:catAx>
        <c:axId val="5679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4592"/>
        <c:crosses val="autoZero"/>
        <c:auto val="1"/>
        <c:lblAlgn val="ctr"/>
        <c:lblOffset val="100"/>
        <c:noMultiLvlLbl val="0"/>
      </c:catAx>
      <c:valAx>
        <c:axId val="5679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162091886291"/>
          <c:y val="0.16761741805299263"/>
          <c:w val="0.8732548555375188"/>
          <c:h val="0.7625431832908397"/>
        </c:manualLayout>
      </c:layout>
      <c:lineChart>
        <c:grouping val="standard"/>
        <c:varyColors val="0"/>
        <c:ser>
          <c:idx val="0"/>
          <c:order val="0"/>
          <c:tx>
            <c:strRef>
              <c:f>General_Ledger!$I$1</c:f>
              <c:strCache>
                <c:ptCount val="1"/>
                <c:pt idx="0">
                  <c:v>Running Balance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General_Ledger!$A$2:$A$151</c:f>
              <c:numCache>
                <c:formatCode>yyyy\-mm\-dd\ hh:mm:ss</c:formatCode>
                <c:ptCount val="150"/>
                <c:pt idx="0">
                  <c:v>45292.566944444443</c:v>
                </c:pt>
                <c:pt idx="1">
                  <c:v>45292.78875</c:v>
                </c:pt>
                <c:pt idx="2">
                  <c:v>45292.979791666658</c:v>
                </c:pt>
                <c:pt idx="3">
                  <c:v>45293.196238425917</c:v>
                </c:pt>
                <c:pt idx="4">
                  <c:v>45295.146249999998</c:v>
                </c:pt>
                <c:pt idx="5">
                  <c:v>45298.53570601852</c:v>
                </c:pt>
                <c:pt idx="6">
                  <c:v>45303.658483796287</c:v>
                </c:pt>
                <c:pt idx="7">
                  <c:v>45304.115706018521</c:v>
                </c:pt>
                <c:pt idx="8">
                  <c:v>45306.615185185183</c:v>
                </c:pt>
                <c:pt idx="9">
                  <c:v>45306.719224537039</c:v>
                </c:pt>
                <c:pt idx="10">
                  <c:v>45306.874537037038</c:v>
                </c:pt>
                <c:pt idx="11">
                  <c:v>45308.498518518521</c:v>
                </c:pt>
                <c:pt idx="12">
                  <c:v>45308.963993055557</c:v>
                </c:pt>
                <c:pt idx="13">
                  <c:v>45309.411851851852</c:v>
                </c:pt>
                <c:pt idx="14">
                  <c:v>45312.105266203696</c:v>
                </c:pt>
                <c:pt idx="15">
                  <c:v>45312.450127314813</c:v>
                </c:pt>
                <c:pt idx="16">
                  <c:v>45312.458796296298</c:v>
                </c:pt>
                <c:pt idx="17">
                  <c:v>45313.130381944437</c:v>
                </c:pt>
                <c:pt idx="18">
                  <c:v>45313.65425925926</c:v>
                </c:pt>
                <c:pt idx="19">
                  <c:v>45314.619837962957</c:v>
                </c:pt>
                <c:pt idx="20">
                  <c:v>45316.419189814813</c:v>
                </c:pt>
                <c:pt idx="21">
                  <c:v>45317.820821759262</c:v>
                </c:pt>
                <c:pt idx="22">
                  <c:v>45317.83084490741</c:v>
                </c:pt>
                <c:pt idx="23">
                  <c:v>45317.862141203703</c:v>
                </c:pt>
                <c:pt idx="24">
                  <c:v>45318.61383101852</c:v>
                </c:pt>
                <c:pt idx="25">
                  <c:v>45318.683020833327</c:v>
                </c:pt>
                <c:pt idx="26">
                  <c:v>45320.106342592589</c:v>
                </c:pt>
                <c:pt idx="27">
                  <c:v>45322.448009259257</c:v>
                </c:pt>
                <c:pt idx="28">
                  <c:v>45322.769733796304</c:v>
                </c:pt>
                <c:pt idx="29">
                  <c:v>45322.822291666656</c:v>
                </c:pt>
                <c:pt idx="30">
                  <c:v>45322.902719907397</c:v>
                </c:pt>
                <c:pt idx="31">
                  <c:v>45323.299050925933</c:v>
                </c:pt>
                <c:pt idx="32">
                  <c:v>45323.778738425928</c:v>
                </c:pt>
                <c:pt idx="33">
                  <c:v>45325.323958333327</c:v>
                </c:pt>
                <c:pt idx="34">
                  <c:v>45327.269236111111</c:v>
                </c:pt>
                <c:pt idx="35">
                  <c:v>45329.913298611107</c:v>
                </c:pt>
                <c:pt idx="36">
                  <c:v>45330.712604166663</c:v>
                </c:pt>
                <c:pt idx="37">
                  <c:v>45330.965416666673</c:v>
                </c:pt>
                <c:pt idx="38">
                  <c:v>45331.182372685187</c:v>
                </c:pt>
                <c:pt idx="39">
                  <c:v>45331.185868055552</c:v>
                </c:pt>
                <c:pt idx="40">
                  <c:v>45331.544722222221</c:v>
                </c:pt>
                <c:pt idx="41">
                  <c:v>45332.44767361111</c:v>
                </c:pt>
                <c:pt idx="42">
                  <c:v>45333.489606481482</c:v>
                </c:pt>
                <c:pt idx="43">
                  <c:v>45335.626331018517</c:v>
                </c:pt>
                <c:pt idx="44">
                  <c:v>45336.59883101852</c:v>
                </c:pt>
                <c:pt idx="45">
                  <c:v>45337.256909722222</c:v>
                </c:pt>
                <c:pt idx="46">
                  <c:v>45338.950439814813</c:v>
                </c:pt>
                <c:pt idx="47">
                  <c:v>45340.093738425923</c:v>
                </c:pt>
                <c:pt idx="48">
                  <c:v>45341.821435185193</c:v>
                </c:pt>
                <c:pt idx="49">
                  <c:v>45343.764710648153</c:v>
                </c:pt>
                <c:pt idx="50">
                  <c:v>45344.330706018518</c:v>
                </c:pt>
                <c:pt idx="51">
                  <c:v>45344.35728009259</c:v>
                </c:pt>
                <c:pt idx="52">
                  <c:v>45346.645127314812</c:v>
                </c:pt>
                <c:pt idx="53">
                  <c:v>45347.256747685176</c:v>
                </c:pt>
                <c:pt idx="54">
                  <c:v>45347.329282407409</c:v>
                </c:pt>
                <c:pt idx="55">
                  <c:v>45349.656307870369</c:v>
                </c:pt>
                <c:pt idx="56">
                  <c:v>45349.846006944441</c:v>
                </c:pt>
                <c:pt idx="57">
                  <c:v>45351.578483796293</c:v>
                </c:pt>
                <c:pt idx="58">
                  <c:v>45351.873101851852</c:v>
                </c:pt>
                <c:pt idx="59">
                  <c:v>45352.962731481479</c:v>
                </c:pt>
                <c:pt idx="60">
                  <c:v>45354.670243055552</c:v>
                </c:pt>
                <c:pt idx="61">
                  <c:v>45355.654166666667</c:v>
                </c:pt>
                <c:pt idx="62">
                  <c:v>45355.856585648151</c:v>
                </c:pt>
                <c:pt idx="63">
                  <c:v>45356.328923611109</c:v>
                </c:pt>
                <c:pt idx="64">
                  <c:v>45356.773275462961</c:v>
                </c:pt>
                <c:pt idx="65">
                  <c:v>45357.564687500002</c:v>
                </c:pt>
                <c:pt idx="66">
                  <c:v>45358.470671296287</c:v>
                </c:pt>
                <c:pt idx="67">
                  <c:v>45361.674502314818</c:v>
                </c:pt>
                <c:pt idx="68">
                  <c:v>45362.376458333332</c:v>
                </c:pt>
                <c:pt idx="69">
                  <c:v>45362.761458333327</c:v>
                </c:pt>
                <c:pt idx="70">
                  <c:v>45364.336331018523</c:v>
                </c:pt>
                <c:pt idx="71">
                  <c:v>45366.050763888888</c:v>
                </c:pt>
                <c:pt idx="72">
                  <c:v>45366.344768518517</c:v>
                </c:pt>
                <c:pt idx="73">
                  <c:v>45367.817523148151</c:v>
                </c:pt>
                <c:pt idx="74">
                  <c:v>45367.881574074083</c:v>
                </c:pt>
                <c:pt idx="75">
                  <c:v>45368.86241898148</c:v>
                </c:pt>
                <c:pt idx="76">
                  <c:v>45369.821423611109</c:v>
                </c:pt>
                <c:pt idx="77">
                  <c:v>45372.32545138889</c:v>
                </c:pt>
                <c:pt idx="78">
                  <c:v>45375.38208333333</c:v>
                </c:pt>
                <c:pt idx="79">
                  <c:v>45376.275104166663</c:v>
                </c:pt>
                <c:pt idx="80">
                  <c:v>45377.704305555562</c:v>
                </c:pt>
                <c:pt idx="81">
                  <c:v>45378.450740740736</c:v>
                </c:pt>
                <c:pt idx="82">
                  <c:v>45382.36241898148</c:v>
                </c:pt>
                <c:pt idx="83">
                  <c:v>45387.401388888888</c:v>
                </c:pt>
                <c:pt idx="84">
                  <c:v>45389.359432870369</c:v>
                </c:pt>
                <c:pt idx="85">
                  <c:v>45391.367789351847</c:v>
                </c:pt>
                <c:pt idx="86">
                  <c:v>45395.203541666669</c:v>
                </c:pt>
                <c:pt idx="87">
                  <c:v>45398.254062499997</c:v>
                </c:pt>
                <c:pt idx="88">
                  <c:v>45399.704259259262</c:v>
                </c:pt>
                <c:pt idx="89">
                  <c:v>45402.239374999997</c:v>
                </c:pt>
                <c:pt idx="90">
                  <c:v>45403.441192129627</c:v>
                </c:pt>
                <c:pt idx="91">
                  <c:v>45404.221979166658</c:v>
                </c:pt>
                <c:pt idx="92">
                  <c:v>45404.272499999999</c:v>
                </c:pt>
                <c:pt idx="93">
                  <c:v>45405.248067129629</c:v>
                </c:pt>
                <c:pt idx="94">
                  <c:v>45406.462384259263</c:v>
                </c:pt>
                <c:pt idx="95">
                  <c:v>45407.261736111112</c:v>
                </c:pt>
                <c:pt idx="96">
                  <c:v>45407.428310185183</c:v>
                </c:pt>
                <c:pt idx="97">
                  <c:v>45408.682303240741</c:v>
                </c:pt>
                <c:pt idx="98">
                  <c:v>45409.369606481479</c:v>
                </c:pt>
                <c:pt idx="99">
                  <c:v>45409.616006944438</c:v>
                </c:pt>
                <c:pt idx="100">
                  <c:v>45410.426018518519</c:v>
                </c:pt>
                <c:pt idx="101">
                  <c:v>45413.343900462962</c:v>
                </c:pt>
                <c:pt idx="102">
                  <c:v>45413.524837962963</c:v>
                </c:pt>
                <c:pt idx="103">
                  <c:v>45413.838541666657</c:v>
                </c:pt>
                <c:pt idx="104">
                  <c:v>45415.17696759259</c:v>
                </c:pt>
                <c:pt idx="105">
                  <c:v>45416.868958333333</c:v>
                </c:pt>
                <c:pt idx="106">
                  <c:v>45417.055439814823</c:v>
                </c:pt>
                <c:pt idx="107">
                  <c:v>45418.690937500003</c:v>
                </c:pt>
                <c:pt idx="108">
                  <c:v>45418.840439814812</c:v>
                </c:pt>
                <c:pt idx="109">
                  <c:v>45419.009710648148</c:v>
                </c:pt>
                <c:pt idx="110">
                  <c:v>45419.028379629628</c:v>
                </c:pt>
                <c:pt idx="111">
                  <c:v>45419.341990740737</c:v>
                </c:pt>
                <c:pt idx="112">
                  <c:v>45419.796284722222</c:v>
                </c:pt>
                <c:pt idx="113">
                  <c:v>45420.640462962961</c:v>
                </c:pt>
                <c:pt idx="114">
                  <c:v>45421.445844907408</c:v>
                </c:pt>
                <c:pt idx="115">
                  <c:v>45423.211770833332</c:v>
                </c:pt>
                <c:pt idx="116">
                  <c:v>45423.856087962973</c:v>
                </c:pt>
                <c:pt idx="117">
                  <c:v>45426.88989583333</c:v>
                </c:pt>
                <c:pt idx="118">
                  <c:v>45428.415868055563</c:v>
                </c:pt>
                <c:pt idx="119">
                  <c:v>45429.306516203702</c:v>
                </c:pt>
                <c:pt idx="120">
                  <c:v>45429.951585648138</c:v>
                </c:pt>
                <c:pt idx="121">
                  <c:v>45435.906192129631</c:v>
                </c:pt>
                <c:pt idx="122">
                  <c:v>45438.396261574067</c:v>
                </c:pt>
                <c:pt idx="123">
                  <c:v>45439.213449074072</c:v>
                </c:pt>
                <c:pt idx="124">
                  <c:v>45440.604398148149</c:v>
                </c:pt>
                <c:pt idx="125">
                  <c:v>45440.980439814812</c:v>
                </c:pt>
                <c:pt idx="126">
                  <c:v>45444.630520833343</c:v>
                </c:pt>
                <c:pt idx="127">
                  <c:v>45445.13721064815</c:v>
                </c:pt>
                <c:pt idx="128">
                  <c:v>45445.214386574073</c:v>
                </c:pt>
                <c:pt idx="129">
                  <c:v>45446.109861111108</c:v>
                </c:pt>
                <c:pt idx="130">
                  <c:v>45446.96297453704</c:v>
                </c:pt>
                <c:pt idx="131">
                  <c:v>45448.016828703701</c:v>
                </c:pt>
                <c:pt idx="132">
                  <c:v>45449.087361111109</c:v>
                </c:pt>
                <c:pt idx="133">
                  <c:v>45453.497303240743</c:v>
                </c:pt>
                <c:pt idx="134">
                  <c:v>45455.093298611107</c:v>
                </c:pt>
                <c:pt idx="135">
                  <c:v>45456.280324074083</c:v>
                </c:pt>
                <c:pt idx="136">
                  <c:v>45460.821597222217</c:v>
                </c:pt>
                <c:pt idx="137">
                  <c:v>45461.173090277778</c:v>
                </c:pt>
                <c:pt idx="138">
                  <c:v>45463.319699074083</c:v>
                </c:pt>
                <c:pt idx="139">
                  <c:v>45463.935960648138</c:v>
                </c:pt>
                <c:pt idx="140">
                  <c:v>45464.046793981477</c:v>
                </c:pt>
                <c:pt idx="141">
                  <c:v>45465.074097222219</c:v>
                </c:pt>
                <c:pt idx="142">
                  <c:v>45467.472430555557</c:v>
                </c:pt>
                <c:pt idx="143">
                  <c:v>45467.535833333342</c:v>
                </c:pt>
                <c:pt idx="144">
                  <c:v>45468.756793981483</c:v>
                </c:pt>
                <c:pt idx="145">
                  <c:v>45469.616331018522</c:v>
                </c:pt>
                <c:pt idx="146">
                  <c:v>45469.676145833328</c:v>
                </c:pt>
                <c:pt idx="147">
                  <c:v>45469.765127314808</c:v>
                </c:pt>
                <c:pt idx="148">
                  <c:v>45470.497719907413</c:v>
                </c:pt>
                <c:pt idx="149">
                  <c:v>45472.626608796287</c:v>
                </c:pt>
              </c:numCache>
            </c:numRef>
          </c:cat>
          <c:val>
            <c:numRef>
              <c:f>General_Ledger!$I$2:$I$151</c:f>
              <c:numCache>
                <c:formatCode>General</c:formatCode>
                <c:ptCount val="150"/>
                <c:pt idx="0">
                  <c:v>-1892.4799999999996</c:v>
                </c:pt>
                <c:pt idx="1">
                  <c:v>-4323.8</c:v>
                </c:pt>
                <c:pt idx="2">
                  <c:v>2274.09</c:v>
                </c:pt>
                <c:pt idx="3">
                  <c:v>4682.2200000000012</c:v>
                </c:pt>
                <c:pt idx="4">
                  <c:v>11477.720000000003</c:v>
                </c:pt>
                <c:pt idx="5">
                  <c:v>12883.25</c:v>
                </c:pt>
                <c:pt idx="6">
                  <c:v>12238.71</c:v>
                </c:pt>
                <c:pt idx="7">
                  <c:v>12238.389999999996</c:v>
                </c:pt>
                <c:pt idx="8">
                  <c:v>13232.639999999992</c:v>
                </c:pt>
                <c:pt idx="9">
                  <c:v>12254.829999999994</c:v>
                </c:pt>
                <c:pt idx="10">
                  <c:v>16511.68</c:v>
                </c:pt>
                <c:pt idx="11">
                  <c:v>14392.259999999995</c:v>
                </c:pt>
                <c:pt idx="12">
                  <c:v>11486.599999999999</c:v>
                </c:pt>
                <c:pt idx="13">
                  <c:v>13921.090000000004</c:v>
                </c:pt>
                <c:pt idx="14">
                  <c:v>14827.829999999994</c:v>
                </c:pt>
                <c:pt idx="15">
                  <c:v>19239.389999999992</c:v>
                </c:pt>
                <c:pt idx="16">
                  <c:v>17214.589999999997</c:v>
                </c:pt>
                <c:pt idx="17">
                  <c:v>14628.25</c:v>
                </c:pt>
                <c:pt idx="18">
                  <c:v>23512.490000000005</c:v>
                </c:pt>
                <c:pt idx="19">
                  <c:v>27303.740000000005</c:v>
                </c:pt>
                <c:pt idx="20">
                  <c:v>31116.369999999995</c:v>
                </c:pt>
                <c:pt idx="21">
                  <c:v>24894.319999999992</c:v>
                </c:pt>
                <c:pt idx="22">
                  <c:v>22059.499999999985</c:v>
                </c:pt>
                <c:pt idx="23">
                  <c:v>25944.829999999987</c:v>
                </c:pt>
                <c:pt idx="24">
                  <c:v>23611.279999999999</c:v>
                </c:pt>
                <c:pt idx="25">
                  <c:v>14102.990000000005</c:v>
                </c:pt>
                <c:pt idx="26">
                  <c:v>14899.699999999997</c:v>
                </c:pt>
                <c:pt idx="27">
                  <c:v>10343.76999999999</c:v>
                </c:pt>
                <c:pt idx="28">
                  <c:v>12542.010000000009</c:v>
                </c:pt>
                <c:pt idx="29">
                  <c:v>14077.029999999999</c:v>
                </c:pt>
                <c:pt idx="30">
                  <c:v>13512.430000000022</c:v>
                </c:pt>
                <c:pt idx="31">
                  <c:v>18598.120000000024</c:v>
                </c:pt>
                <c:pt idx="32">
                  <c:v>19002.880000000005</c:v>
                </c:pt>
                <c:pt idx="33">
                  <c:v>21251.75</c:v>
                </c:pt>
                <c:pt idx="34">
                  <c:v>14157.890000000014</c:v>
                </c:pt>
                <c:pt idx="35">
                  <c:v>16595.420000000013</c:v>
                </c:pt>
                <c:pt idx="36">
                  <c:v>16528.640000000014</c:v>
                </c:pt>
                <c:pt idx="37">
                  <c:v>12016.190000000002</c:v>
                </c:pt>
                <c:pt idx="38">
                  <c:v>10565.49000000002</c:v>
                </c:pt>
                <c:pt idx="39">
                  <c:v>6040.6100000000151</c:v>
                </c:pt>
                <c:pt idx="40">
                  <c:v>576.97000000000116</c:v>
                </c:pt>
                <c:pt idx="41">
                  <c:v>2981.640000000014</c:v>
                </c:pt>
                <c:pt idx="42">
                  <c:v>-1381.4899999999907</c:v>
                </c:pt>
                <c:pt idx="43">
                  <c:v>-7296.7200000000012</c:v>
                </c:pt>
                <c:pt idx="44">
                  <c:v>-8739.3299999999872</c:v>
                </c:pt>
                <c:pt idx="45">
                  <c:v>-16290.629999999976</c:v>
                </c:pt>
                <c:pt idx="46">
                  <c:v>-18741.869999999995</c:v>
                </c:pt>
                <c:pt idx="47">
                  <c:v>-22990.209999999992</c:v>
                </c:pt>
                <c:pt idx="48">
                  <c:v>-18350.100000000006</c:v>
                </c:pt>
                <c:pt idx="49">
                  <c:v>-20512.880000000034</c:v>
                </c:pt>
                <c:pt idx="50">
                  <c:v>-13280.940000000002</c:v>
                </c:pt>
                <c:pt idx="51">
                  <c:v>-14293.809999999998</c:v>
                </c:pt>
                <c:pt idx="52">
                  <c:v>-15009.630000000005</c:v>
                </c:pt>
                <c:pt idx="53">
                  <c:v>-15088.219999999972</c:v>
                </c:pt>
                <c:pt idx="54">
                  <c:v>-22601.289999999979</c:v>
                </c:pt>
                <c:pt idx="55">
                  <c:v>-18218.319999999949</c:v>
                </c:pt>
                <c:pt idx="56">
                  <c:v>-18817.249999999942</c:v>
                </c:pt>
                <c:pt idx="57">
                  <c:v>-23599.079999999958</c:v>
                </c:pt>
                <c:pt idx="58">
                  <c:v>-18635.329999999958</c:v>
                </c:pt>
                <c:pt idx="59">
                  <c:v>-21467.77999999997</c:v>
                </c:pt>
                <c:pt idx="60">
                  <c:v>-29803.949999999953</c:v>
                </c:pt>
                <c:pt idx="61">
                  <c:v>-31863.459999999963</c:v>
                </c:pt>
                <c:pt idx="62">
                  <c:v>-28020.02999999997</c:v>
                </c:pt>
                <c:pt idx="63">
                  <c:v>-33587.06</c:v>
                </c:pt>
                <c:pt idx="64">
                  <c:v>-40124.359999999986</c:v>
                </c:pt>
                <c:pt idx="65">
                  <c:v>-36641.359999999986</c:v>
                </c:pt>
                <c:pt idx="66">
                  <c:v>-38549.239999999991</c:v>
                </c:pt>
                <c:pt idx="67">
                  <c:v>-35944.880000000005</c:v>
                </c:pt>
                <c:pt idx="68">
                  <c:v>-34101.76999999996</c:v>
                </c:pt>
                <c:pt idx="69">
                  <c:v>-30262.049999999988</c:v>
                </c:pt>
                <c:pt idx="70">
                  <c:v>-22564.510000000009</c:v>
                </c:pt>
                <c:pt idx="71">
                  <c:v>-19695.570000000007</c:v>
                </c:pt>
                <c:pt idx="72">
                  <c:v>-24293.51999999996</c:v>
                </c:pt>
                <c:pt idx="73">
                  <c:v>-20321.26999999996</c:v>
                </c:pt>
                <c:pt idx="74">
                  <c:v>-22366.02999999997</c:v>
                </c:pt>
                <c:pt idx="75">
                  <c:v>-26215.879999999946</c:v>
                </c:pt>
                <c:pt idx="76">
                  <c:v>-19822.02999999997</c:v>
                </c:pt>
                <c:pt idx="77">
                  <c:v>-21782.179999999993</c:v>
                </c:pt>
                <c:pt idx="78">
                  <c:v>-21456.419999999984</c:v>
                </c:pt>
                <c:pt idx="79">
                  <c:v>-19572.749999999942</c:v>
                </c:pt>
                <c:pt idx="80">
                  <c:v>-24413.999999999942</c:v>
                </c:pt>
                <c:pt idx="81">
                  <c:v>-25805.379999999888</c:v>
                </c:pt>
                <c:pt idx="82">
                  <c:v>-21378.539999999921</c:v>
                </c:pt>
                <c:pt idx="83">
                  <c:v>-25904.899999999907</c:v>
                </c:pt>
                <c:pt idx="84">
                  <c:v>-20848.679999999877</c:v>
                </c:pt>
                <c:pt idx="85">
                  <c:v>-20772.809999999881</c:v>
                </c:pt>
                <c:pt idx="86">
                  <c:v>-19668.8299999999</c:v>
                </c:pt>
                <c:pt idx="87">
                  <c:v>-22382.919999999925</c:v>
                </c:pt>
                <c:pt idx="88">
                  <c:v>-28336.329999999958</c:v>
                </c:pt>
                <c:pt idx="89">
                  <c:v>-23541.449999999953</c:v>
                </c:pt>
                <c:pt idx="90">
                  <c:v>-21393.949999999953</c:v>
                </c:pt>
                <c:pt idx="91">
                  <c:v>-21476.669999999984</c:v>
                </c:pt>
                <c:pt idx="92">
                  <c:v>-26417.830000000016</c:v>
                </c:pt>
                <c:pt idx="93">
                  <c:v>-29783.150000000023</c:v>
                </c:pt>
                <c:pt idx="94">
                  <c:v>-34439.680000000051</c:v>
                </c:pt>
                <c:pt idx="95">
                  <c:v>-38213.770000000019</c:v>
                </c:pt>
                <c:pt idx="96">
                  <c:v>-42532.359999999986</c:v>
                </c:pt>
                <c:pt idx="97">
                  <c:v>-40882.649999999965</c:v>
                </c:pt>
                <c:pt idx="98">
                  <c:v>-34452.139999999956</c:v>
                </c:pt>
                <c:pt idx="99">
                  <c:v>-38900.450000000012</c:v>
                </c:pt>
                <c:pt idx="100">
                  <c:v>-38819.560000000056</c:v>
                </c:pt>
                <c:pt idx="101">
                  <c:v>-36253.850000000093</c:v>
                </c:pt>
                <c:pt idx="102">
                  <c:v>-36556.980000000156</c:v>
                </c:pt>
                <c:pt idx="103">
                  <c:v>-37546.700000000186</c:v>
                </c:pt>
                <c:pt idx="104">
                  <c:v>-35916.29000000027</c:v>
                </c:pt>
                <c:pt idx="105">
                  <c:v>-39059.700000000186</c:v>
                </c:pt>
                <c:pt idx="106">
                  <c:v>-30606.750000000116</c:v>
                </c:pt>
                <c:pt idx="107">
                  <c:v>-23736.89000000013</c:v>
                </c:pt>
                <c:pt idx="108">
                  <c:v>-23685.000000000116</c:v>
                </c:pt>
                <c:pt idx="109">
                  <c:v>-23608.570000000065</c:v>
                </c:pt>
                <c:pt idx="110">
                  <c:v>-24732.540000000037</c:v>
                </c:pt>
                <c:pt idx="111">
                  <c:v>-17917.89000000013</c:v>
                </c:pt>
                <c:pt idx="112">
                  <c:v>-15816.730000000098</c:v>
                </c:pt>
                <c:pt idx="113">
                  <c:v>-18259.490000000107</c:v>
                </c:pt>
                <c:pt idx="114">
                  <c:v>-18098.650000000023</c:v>
                </c:pt>
                <c:pt idx="115">
                  <c:v>-15490.469999999972</c:v>
                </c:pt>
                <c:pt idx="116">
                  <c:v>-12156.059999999939</c:v>
                </c:pt>
                <c:pt idx="117">
                  <c:v>-16546.539999999921</c:v>
                </c:pt>
                <c:pt idx="118">
                  <c:v>-18436.609999999986</c:v>
                </c:pt>
                <c:pt idx="119">
                  <c:v>-25164.070000000065</c:v>
                </c:pt>
                <c:pt idx="120">
                  <c:v>-29792.580000000075</c:v>
                </c:pt>
                <c:pt idx="121">
                  <c:v>-33159.810000000056</c:v>
                </c:pt>
                <c:pt idx="122">
                  <c:v>-38604.280000000028</c:v>
                </c:pt>
                <c:pt idx="123">
                  <c:v>-38456.20000000007</c:v>
                </c:pt>
                <c:pt idx="124">
                  <c:v>-33070.070000000065</c:v>
                </c:pt>
                <c:pt idx="125">
                  <c:v>-39987.550000000047</c:v>
                </c:pt>
                <c:pt idx="126">
                  <c:v>-43654.979999999981</c:v>
                </c:pt>
                <c:pt idx="127">
                  <c:v>-43327.309999999939</c:v>
                </c:pt>
                <c:pt idx="128">
                  <c:v>-37059.920000000042</c:v>
                </c:pt>
                <c:pt idx="129">
                  <c:v>-43372.479999999981</c:v>
                </c:pt>
                <c:pt idx="130">
                  <c:v>-37919.169999999925</c:v>
                </c:pt>
                <c:pt idx="131">
                  <c:v>-37464.769999999902</c:v>
                </c:pt>
                <c:pt idx="132">
                  <c:v>-35436.939999999944</c:v>
                </c:pt>
                <c:pt idx="133">
                  <c:v>-31369.289999999921</c:v>
                </c:pt>
                <c:pt idx="134">
                  <c:v>-37640.439999999944</c:v>
                </c:pt>
                <c:pt idx="135">
                  <c:v>-37529.939999999944</c:v>
                </c:pt>
                <c:pt idx="136">
                  <c:v>-40021.939999999944</c:v>
                </c:pt>
                <c:pt idx="137">
                  <c:v>-34762.629999999888</c:v>
                </c:pt>
                <c:pt idx="138">
                  <c:v>-39100.419999999925</c:v>
                </c:pt>
                <c:pt idx="139">
                  <c:v>-35561.510000000009</c:v>
                </c:pt>
                <c:pt idx="140">
                  <c:v>-34766.579999999958</c:v>
                </c:pt>
                <c:pt idx="141">
                  <c:v>-39766.579999999958</c:v>
                </c:pt>
                <c:pt idx="142">
                  <c:v>-43415.659999999916</c:v>
                </c:pt>
                <c:pt idx="143">
                  <c:v>-43223.459999999963</c:v>
                </c:pt>
                <c:pt idx="144">
                  <c:v>-38094.359999999986</c:v>
                </c:pt>
                <c:pt idx="145">
                  <c:v>-38355.140000000014</c:v>
                </c:pt>
                <c:pt idx="146">
                  <c:v>-37236.179999999935</c:v>
                </c:pt>
                <c:pt idx="147">
                  <c:v>-33068.979999999981</c:v>
                </c:pt>
                <c:pt idx="148">
                  <c:v>-29775.569999999949</c:v>
                </c:pt>
                <c:pt idx="149">
                  <c:v>-23472.729999999865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0-48C2-9DF1-59D086EB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10128"/>
        <c:axId val="1919512048"/>
      </c:lineChart>
      <c:dateAx>
        <c:axId val="19195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\ hh:mm:ss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12048"/>
        <c:crosses val="autoZero"/>
        <c:auto val="0"/>
        <c:lblOffset val="100"/>
        <c:baseTimeUnit val="days"/>
      </c:dateAx>
      <c:valAx>
        <c:axId val="191951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[Financial_Accounting_Project.xlsx]Loan Status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Loan Payment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'Loan Status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43D-4AD7-8334-5A423D4B07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43D-4AD7-8334-5A423D4B07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43D-4AD7-8334-5A423D4B07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'Loan Status Analysis'!$A$4:$A$7</c:f>
              <c:strCache>
                <c:ptCount val="3"/>
                <c:pt idx="0">
                  <c:v>Due</c:v>
                </c:pt>
                <c:pt idx="1">
                  <c:v>Overdue</c:v>
                </c:pt>
                <c:pt idx="2">
                  <c:v>Paid</c:v>
                </c:pt>
              </c:strCache>
            </c:strRef>
          </c:cat>
          <c:val>
            <c:numRef>
              <c:f>'Loan Status Analysis'!$B$4:$B$7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D-4AD7-8334-5A423D4B07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Branch_Operations!$G$1</c:f>
              <c:strCache>
                <c:ptCount val="1"/>
                <c:pt idx="0">
                  <c:v>Net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Branch_Operations!$B$2:$B$6</c:f>
              <c:strCache>
                <c:ptCount val="5"/>
                <c:pt idx="0">
                  <c:v>Eastside</c:v>
                </c:pt>
                <c:pt idx="1">
                  <c:v>Northside</c:v>
                </c:pt>
                <c:pt idx="2">
                  <c:v>Westside</c:v>
                </c:pt>
                <c:pt idx="3">
                  <c:v>Uptown</c:v>
                </c:pt>
                <c:pt idx="4">
                  <c:v>Downtown</c:v>
                </c:pt>
              </c:strCache>
            </c:strRef>
          </c:cat>
          <c:val>
            <c:numRef>
              <c:f>Branch_Operations!$G$2:$G$6</c:f>
              <c:numCache>
                <c:formatCode>General</c:formatCode>
                <c:ptCount val="5"/>
                <c:pt idx="0">
                  <c:v>13841.300000000003</c:v>
                </c:pt>
                <c:pt idx="1">
                  <c:v>68653.13</c:v>
                </c:pt>
                <c:pt idx="2">
                  <c:v>94333.04</c:v>
                </c:pt>
                <c:pt idx="3">
                  <c:v>130473.62999999999</c:v>
                </c:pt>
                <c:pt idx="4">
                  <c:v>143834.21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5C8-B3B3-EE468B48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40427744"/>
        <c:axId val="2140424864"/>
      </c:barChart>
      <c:catAx>
        <c:axId val="21404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4864"/>
        <c:crosses val="autoZero"/>
        <c:auto val="1"/>
        <c:lblAlgn val="ctr"/>
        <c:lblOffset val="100"/>
        <c:noMultiLvlLbl val="0"/>
      </c:catAx>
      <c:valAx>
        <c:axId val="21404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[Financial_Accounting_Project.xlsx]Reconciliation Status Analysis!PivotTable8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Reconciliation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'Reconciliation Status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'Reconciliation Status Analysis'!$A$5:$A$11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'Reconciliation Status Analysis'!$B$5:$B$11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462-B0FE-3799C12CC9FD}"/>
            </c:ext>
          </c:extLst>
        </c:ser>
        <c:ser>
          <c:idx val="1"/>
          <c:order val="1"/>
          <c:tx>
            <c:strRef>
              <c:f>'Reconciliation Status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'Reconciliation Status Analysis'!$A$5:$A$11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'Reconciliation Status Analysis'!$C$5:$C$11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462-B0FE-3799C12C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44640"/>
        <c:axId val="1935045600"/>
      </c:barChart>
      <c:catAx>
        <c:axId val="193504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5600"/>
        <c:crosses val="autoZero"/>
        <c:auto val="1"/>
        <c:lblAlgn val="ctr"/>
        <c:lblOffset val="100"/>
        <c:noMultiLvlLbl val="0"/>
      </c:catAx>
      <c:valAx>
        <c:axId val="19350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[Financial_Accounting_Project.xlsx]Net Cash Flow!PivotTable2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 Cash Flow'!$B$3:$B$4</c:f>
              <c:strCache>
                <c:ptCount val="1"/>
                <c:pt idx="0">
                  <c:v>Deposit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'Net Cash Flow'!$A$5:$A$11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'Net Cash Flow'!$B$5:$B$11</c:f>
              <c:numCache>
                <c:formatCode>General</c:formatCode>
                <c:ptCount val="6"/>
                <c:pt idx="0">
                  <c:v>32678.320000000003</c:v>
                </c:pt>
                <c:pt idx="1">
                  <c:v>8275.6999999999989</c:v>
                </c:pt>
                <c:pt idx="2">
                  <c:v>27110.880000000001</c:v>
                </c:pt>
                <c:pt idx="3">
                  <c:v>28702.98</c:v>
                </c:pt>
                <c:pt idx="4">
                  <c:v>25952.230000000003</c:v>
                </c:pt>
                <c:pt idx="5">
                  <c:v>18282.25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8-4340-A01A-29C76D7460E8}"/>
            </c:ext>
          </c:extLst>
        </c:ser>
        <c:ser>
          <c:idx val="1"/>
          <c:order val="1"/>
          <c:tx>
            <c:strRef>
              <c:f>'Net Cash Flow'!$C$3:$C$4</c:f>
              <c:strCache>
                <c:ptCount val="1"/>
                <c:pt idx="0">
                  <c:v>Withdrawal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'Net Cash Flow'!$A$5:$A$11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'Net Cash Flow'!$C$5:$C$11</c:f>
              <c:numCache>
                <c:formatCode>General</c:formatCode>
                <c:ptCount val="6"/>
                <c:pt idx="0">
                  <c:v>-10270.09</c:v>
                </c:pt>
                <c:pt idx="1">
                  <c:v>-33394.07</c:v>
                </c:pt>
                <c:pt idx="2">
                  <c:v>-21544.18</c:v>
                </c:pt>
                <c:pt idx="3">
                  <c:v>-14584.64</c:v>
                </c:pt>
                <c:pt idx="4">
                  <c:v>-6469.2</c:v>
                </c:pt>
                <c:pt idx="5">
                  <c:v>-5570.32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8-4340-A01A-29C76D7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90752"/>
        <c:axId val="567994592"/>
      </c:barChart>
      <c:catAx>
        <c:axId val="5679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4592"/>
        <c:crosses val="autoZero"/>
        <c:auto val="1"/>
        <c:lblAlgn val="ctr"/>
        <c:lblOffset val="100"/>
        <c:noMultiLvlLbl val="0"/>
      </c:catAx>
      <c:valAx>
        <c:axId val="5679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162091886291"/>
          <c:y val="0.16761741805299263"/>
          <c:w val="0.8732548555375188"/>
          <c:h val="0.7625431832908397"/>
        </c:manualLayout>
      </c:layout>
      <c:lineChart>
        <c:grouping val="standard"/>
        <c:varyColors val="0"/>
        <c:ser>
          <c:idx val="0"/>
          <c:order val="0"/>
          <c:tx>
            <c:strRef>
              <c:f>General_Ledger!$I$1</c:f>
              <c:strCache>
                <c:ptCount val="1"/>
                <c:pt idx="0">
                  <c:v>Running Balance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General_Ledger!$A$2:$A$151</c:f>
              <c:numCache>
                <c:formatCode>yyyy\-mm\-dd\ hh:mm:ss</c:formatCode>
                <c:ptCount val="150"/>
                <c:pt idx="0">
                  <c:v>45292.566944444443</c:v>
                </c:pt>
                <c:pt idx="1">
                  <c:v>45292.78875</c:v>
                </c:pt>
                <c:pt idx="2">
                  <c:v>45292.979791666658</c:v>
                </c:pt>
                <c:pt idx="3">
                  <c:v>45293.196238425917</c:v>
                </c:pt>
                <c:pt idx="4">
                  <c:v>45295.146249999998</c:v>
                </c:pt>
                <c:pt idx="5">
                  <c:v>45298.53570601852</c:v>
                </c:pt>
                <c:pt idx="6">
                  <c:v>45303.658483796287</c:v>
                </c:pt>
                <c:pt idx="7">
                  <c:v>45304.115706018521</c:v>
                </c:pt>
                <c:pt idx="8">
                  <c:v>45306.615185185183</c:v>
                </c:pt>
                <c:pt idx="9">
                  <c:v>45306.719224537039</c:v>
                </c:pt>
                <c:pt idx="10">
                  <c:v>45306.874537037038</c:v>
                </c:pt>
                <c:pt idx="11">
                  <c:v>45308.498518518521</c:v>
                </c:pt>
                <c:pt idx="12">
                  <c:v>45308.963993055557</c:v>
                </c:pt>
                <c:pt idx="13">
                  <c:v>45309.411851851852</c:v>
                </c:pt>
                <c:pt idx="14">
                  <c:v>45312.105266203696</c:v>
                </c:pt>
                <c:pt idx="15">
                  <c:v>45312.450127314813</c:v>
                </c:pt>
                <c:pt idx="16">
                  <c:v>45312.458796296298</c:v>
                </c:pt>
                <c:pt idx="17">
                  <c:v>45313.130381944437</c:v>
                </c:pt>
                <c:pt idx="18">
                  <c:v>45313.65425925926</c:v>
                </c:pt>
                <c:pt idx="19">
                  <c:v>45314.619837962957</c:v>
                </c:pt>
                <c:pt idx="20">
                  <c:v>45316.419189814813</c:v>
                </c:pt>
                <c:pt idx="21">
                  <c:v>45317.820821759262</c:v>
                </c:pt>
                <c:pt idx="22">
                  <c:v>45317.83084490741</c:v>
                </c:pt>
                <c:pt idx="23">
                  <c:v>45317.862141203703</c:v>
                </c:pt>
                <c:pt idx="24">
                  <c:v>45318.61383101852</c:v>
                </c:pt>
                <c:pt idx="25">
                  <c:v>45318.683020833327</c:v>
                </c:pt>
                <c:pt idx="26">
                  <c:v>45320.106342592589</c:v>
                </c:pt>
                <c:pt idx="27">
                  <c:v>45322.448009259257</c:v>
                </c:pt>
                <c:pt idx="28">
                  <c:v>45322.769733796304</c:v>
                </c:pt>
                <c:pt idx="29">
                  <c:v>45322.822291666656</c:v>
                </c:pt>
                <c:pt idx="30">
                  <c:v>45322.902719907397</c:v>
                </c:pt>
                <c:pt idx="31">
                  <c:v>45323.299050925933</c:v>
                </c:pt>
                <c:pt idx="32">
                  <c:v>45323.778738425928</c:v>
                </c:pt>
                <c:pt idx="33">
                  <c:v>45325.323958333327</c:v>
                </c:pt>
                <c:pt idx="34">
                  <c:v>45327.269236111111</c:v>
                </c:pt>
                <c:pt idx="35">
                  <c:v>45329.913298611107</c:v>
                </c:pt>
                <c:pt idx="36">
                  <c:v>45330.712604166663</c:v>
                </c:pt>
                <c:pt idx="37">
                  <c:v>45330.965416666673</c:v>
                </c:pt>
                <c:pt idx="38">
                  <c:v>45331.182372685187</c:v>
                </c:pt>
                <c:pt idx="39">
                  <c:v>45331.185868055552</c:v>
                </c:pt>
                <c:pt idx="40">
                  <c:v>45331.544722222221</c:v>
                </c:pt>
                <c:pt idx="41">
                  <c:v>45332.44767361111</c:v>
                </c:pt>
                <c:pt idx="42">
                  <c:v>45333.489606481482</c:v>
                </c:pt>
                <c:pt idx="43">
                  <c:v>45335.626331018517</c:v>
                </c:pt>
                <c:pt idx="44">
                  <c:v>45336.59883101852</c:v>
                </c:pt>
                <c:pt idx="45">
                  <c:v>45337.256909722222</c:v>
                </c:pt>
                <c:pt idx="46">
                  <c:v>45338.950439814813</c:v>
                </c:pt>
                <c:pt idx="47">
                  <c:v>45340.093738425923</c:v>
                </c:pt>
                <c:pt idx="48">
                  <c:v>45341.821435185193</c:v>
                </c:pt>
                <c:pt idx="49">
                  <c:v>45343.764710648153</c:v>
                </c:pt>
                <c:pt idx="50">
                  <c:v>45344.330706018518</c:v>
                </c:pt>
                <c:pt idx="51">
                  <c:v>45344.35728009259</c:v>
                </c:pt>
                <c:pt idx="52">
                  <c:v>45346.645127314812</c:v>
                </c:pt>
                <c:pt idx="53">
                  <c:v>45347.256747685176</c:v>
                </c:pt>
                <c:pt idx="54">
                  <c:v>45347.329282407409</c:v>
                </c:pt>
                <c:pt idx="55">
                  <c:v>45349.656307870369</c:v>
                </c:pt>
                <c:pt idx="56">
                  <c:v>45349.846006944441</c:v>
                </c:pt>
                <c:pt idx="57">
                  <c:v>45351.578483796293</c:v>
                </c:pt>
                <c:pt idx="58">
                  <c:v>45351.873101851852</c:v>
                </c:pt>
                <c:pt idx="59">
                  <c:v>45352.962731481479</c:v>
                </c:pt>
                <c:pt idx="60">
                  <c:v>45354.670243055552</c:v>
                </c:pt>
                <c:pt idx="61">
                  <c:v>45355.654166666667</c:v>
                </c:pt>
                <c:pt idx="62">
                  <c:v>45355.856585648151</c:v>
                </c:pt>
                <c:pt idx="63">
                  <c:v>45356.328923611109</c:v>
                </c:pt>
                <c:pt idx="64">
                  <c:v>45356.773275462961</c:v>
                </c:pt>
                <c:pt idx="65">
                  <c:v>45357.564687500002</c:v>
                </c:pt>
                <c:pt idx="66">
                  <c:v>45358.470671296287</c:v>
                </c:pt>
                <c:pt idx="67">
                  <c:v>45361.674502314818</c:v>
                </c:pt>
                <c:pt idx="68">
                  <c:v>45362.376458333332</c:v>
                </c:pt>
                <c:pt idx="69">
                  <c:v>45362.761458333327</c:v>
                </c:pt>
                <c:pt idx="70">
                  <c:v>45364.336331018523</c:v>
                </c:pt>
                <c:pt idx="71">
                  <c:v>45366.050763888888</c:v>
                </c:pt>
                <c:pt idx="72">
                  <c:v>45366.344768518517</c:v>
                </c:pt>
                <c:pt idx="73">
                  <c:v>45367.817523148151</c:v>
                </c:pt>
                <c:pt idx="74">
                  <c:v>45367.881574074083</c:v>
                </c:pt>
                <c:pt idx="75">
                  <c:v>45368.86241898148</c:v>
                </c:pt>
                <c:pt idx="76">
                  <c:v>45369.821423611109</c:v>
                </c:pt>
                <c:pt idx="77">
                  <c:v>45372.32545138889</c:v>
                </c:pt>
                <c:pt idx="78">
                  <c:v>45375.38208333333</c:v>
                </c:pt>
                <c:pt idx="79">
                  <c:v>45376.275104166663</c:v>
                </c:pt>
                <c:pt idx="80">
                  <c:v>45377.704305555562</c:v>
                </c:pt>
                <c:pt idx="81">
                  <c:v>45378.450740740736</c:v>
                </c:pt>
                <c:pt idx="82">
                  <c:v>45382.36241898148</c:v>
                </c:pt>
                <c:pt idx="83">
                  <c:v>45387.401388888888</c:v>
                </c:pt>
                <c:pt idx="84">
                  <c:v>45389.359432870369</c:v>
                </c:pt>
                <c:pt idx="85">
                  <c:v>45391.367789351847</c:v>
                </c:pt>
                <c:pt idx="86">
                  <c:v>45395.203541666669</c:v>
                </c:pt>
                <c:pt idx="87">
                  <c:v>45398.254062499997</c:v>
                </c:pt>
                <c:pt idx="88">
                  <c:v>45399.704259259262</c:v>
                </c:pt>
                <c:pt idx="89">
                  <c:v>45402.239374999997</c:v>
                </c:pt>
                <c:pt idx="90">
                  <c:v>45403.441192129627</c:v>
                </c:pt>
                <c:pt idx="91">
                  <c:v>45404.221979166658</c:v>
                </c:pt>
                <c:pt idx="92">
                  <c:v>45404.272499999999</c:v>
                </c:pt>
                <c:pt idx="93">
                  <c:v>45405.248067129629</c:v>
                </c:pt>
                <c:pt idx="94">
                  <c:v>45406.462384259263</c:v>
                </c:pt>
                <c:pt idx="95">
                  <c:v>45407.261736111112</c:v>
                </c:pt>
                <c:pt idx="96">
                  <c:v>45407.428310185183</c:v>
                </c:pt>
                <c:pt idx="97">
                  <c:v>45408.682303240741</c:v>
                </c:pt>
                <c:pt idx="98">
                  <c:v>45409.369606481479</c:v>
                </c:pt>
                <c:pt idx="99">
                  <c:v>45409.616006944438</c:v>
                </c:pt>
                <c:pt idx="100">
                  <c:v>45410.426018518519</c:v>
                </c:pt>
                <c:pt idx="101">
                  <c:v>45413.343900462962</c:v>
                </c:pt>
                <c:pt idx="102">
                  <c:v>45413.524837962963</c:v>
                </c:pt>
                <c:pt idx="103">
                  <c:v>45413.838541666657</c:v>
                </c:pt>
                <c:pt idx="104">
                  <c:v>45415.17696759259</c:v>
                </c:pt>
                <c:pt idx="105">
                  <c:v>45416.868958333333</c:v>
                </c:pt>
                <c:pt idx="106">
                  <c:v>45417.055439814823</c:v>
                </c:pt>
                <c:pt idx="107">
                  <c:v>45418.690937500003</c:v>
                </c:pt>
                <c:pt idx="108">
                  <c:v>45418.840439814812</c:v>
                </c:pt>
                <c:pt idx="109">
                  <c:v>45419.009710648148</c:v>
                </c:pt>
                <c:pt idx="110">
                  <c:v>45419.028379629628</c:v>
                </c:pt>
                <c:pt idx="111">
                  <c:v>45419.341990740737</c:v>
                </c:pt>
                <c:pt idx="112">
                  <c:v>45419.796284722222</c:v>
                </c:pt>
                <c:pt idx="113">
                  <c:v>45420.640462962961</c:v>
                </c:pt>
                <c:pt idx="114">
                  <c:v>45421.445844907408</c:v>
                </c:pt>
                <c:pt idx="115">
                  <c:v>45423.211770833332</c:v>
                </c:pt>
                <c:pt idx="116">
                  <c:v>45423.856087962973</c:v>
                </c:pt>
                <c:pt idx="117">
                  <c:v>45426.88989583333</c:v>
                </c:pt>
                <c:pt idx="118">
                  <c:v>45428.415868055563</c:v>
                </c:pt>
                <c:pt idx="119">
                  <c:v>45429.306516203702</c:v>
                </c:pt>
                <c:pt idx="120">
                  <c:v>45429.951585648138</c:v>
                </c:pt>
                <c:pt idx="121">
                  <c:v>45435.906192129631</c:v>
                </c:pt>
                <c:pt idx="122">
                  <c:v>45438.396261574067</c:v>
                </c:pt>
                <c:pt idx="123">
                  <c:v>45439.213449074072</c:v>
                </c:pt>
                <c:pt idx="124">
                  <c:v>45440.604398148149</c:v>
                </c:pt>
                <c:pt idx="125">
                  <c:v>45440.980439814812</c:v>
                </c:pt>
                <c:pt idx="126">
                  <c:v>45444.630520833343</c:v>
                </c:pt>
                <c:pt idx="127">
                  <c:v>45445.13721064815</c:v>
                </c:pt>
                <c:pt idx="128">
                  <c:v>45445.214386574073</c:v>
                </c:pt>
                <c:pt idx="129">
                  <c:v>45446.109861111108</c:v>
                </c:pt>
                <c:pt idx="130">
                  <c:v>45446.96297453704</c:v>
                </c:pt>
                <c:pt idx="131">
                  <c:v>45448.016828703701</c:v>
                </c:pt>
                <c:pt idx="132">
                  <c:v>45449.087361111109</c:v>
                </c:pt>
                <c:pt idx="133">
                  <c:v>45453.497303240743</c:v>
                </c:pt>
                <c:pt idx="134">
                  <c:v>45455.093298611107</c:v>
                </c:pt>
                <c:pt idx="135">
                  <c:v>45456.280324074083</c:v>
                </c:pt>
                <c:pt idx="136">
                  <c:v>45460.821597222217</c:v>
                </c:pt>
                <c:pt idx="137">
                  <c:v>45461.173090277778</c:v>
                </c:pt>
                <c:pt idx="138">
                  <c:v>45463.319699074083</c:v>
                </c:pt>
                <c:pt idx="139">
                  <c:v>45463.935960648138</c:v>
                </c:pt>
                <c:pt idx="140">
                  <c:v>45464.046793981477</c:v>
                </c:pt>
                <c:pt idx="141">
                  <c:v>45465.074097222219</c:v>
                </c:pt>
                <c:pt idx="142">
                  <c:v>45467.472430555557</c:v>
                </c:pt>
                <c:pt idx="143">
                  <c:v>45467.535833333342</c:v>
                </c:pt>
                <c:pt idx="144">
                  <c:v>45468.756793981483</c:v>
                </c:pt>
                <c:pt idx="145">
                  <c:v>45469.616331018522</c:v>
                </c:pt>
                <c:pt idx="146">
                  <c:v>45469.676145833328</c:v>
                </c:pt>
                <c:pt idx="147">
                  <c:v>45469.765127314808</c:v>
                </c:pt>
                <c:pt idx="148">
                  <c:v>45470.497719907413</c:v>
                </c:pt>
                <c:pt idx="149">
                  <c:v>45472.626608796287</c:v>
                </c:pt>
              </c:numCache>
            </c:numRef>
          </c:cat>
          <c:val>
            <c:numRef>
              <c:f>General_Ledger!$I$2:$I$151</c:f>
              <c:numCache>
                <c:formatCode>General</c:formatCode>
                <c:ptCount val="150"/>
                <c:pt idx="0">
                  <c:v>-1892.4799999999996</c:v>
                </c:pt>
                <c:pt idx="1">
                  <c:v>-4323.8</c:v>
                </c:pt>
                <c:pt idx="2">
                  <c:v>2274.09</c:v>
                </c:pt>
                <c:pt idx="3">
                  <c:v>4682.2200000000012</c:v>
                </c:pt>
                <c:pt idx="4">
                  <c:v>11477.720000000003</c:v>
                </c:pt>
                <c:pt idx="5">
                  <c:v>12883.25</c:v>
                </c:pt>
                <c:pt idx="6">
                  <c:v>12238.71</c:v>
                </c:pt>
                <c:pt idx="7">
                  <c:v>12238.389999999996</c:v>
                </c:pt>
                <c:pt idx="8">
                  <c:v>13232.639999999992</c:v>
                </c:pt>
                <c:pt idx="9">
                  <c:v>12254.829999999994</c:v>
                </c:pt>
                <c:pt idx="10">
                  <c:v>16511.68</c:v>
                </c:pt>
                <c:pt idx="11">
                  <c:v>14392.259999999995</c:v>
                </c:pt>
                <c:pt idx="12">
                  <c:v>11486.599999999999</c:v>
                </c:pt>
                <c:pt idx="13">
                  <c:v>13921.090000000004</c:v>
                </c:pt>
                <c:pt idx="14">
                  <c:v>14827.829999999994</c:v>
                </c:pt>
                <c:pt idx="15">
                  <c:v>19239.389999999992</c:v>
                </c:pt>
                <c:pt idx="16">
                  <c:v>17214.589999999997</c:v>
                </c:pt>
                <c:pt idx="17">
                  <c:v>14628.25</c:v>
                </c:pt>
                <c:pt idx="18">
                  <c:v>23512.490000000005</c:v>
                </c:pt>
                <c:pt idx="19">
                  <c:v>27303.740000000005</c:v>
                </c:pt>
                <c:pt idx="20">
                  <c:v>31116.369999999995</c:v>
                </c:pt>
                <c:pt idx="21">
                  <c:v>24894.319999999992</c:v>
                </c:pt>
                <c:pt idx="22">
                  <c:v>22059.499999999985</c:v>
                </c:pt>
                <c:pt idx="23">
                  <c:v>25944.829999999987</c:v>
                </c:pt>
                <c:pt idx="24">
                  <c:v>23611.279999999999</c:v>
                </c:pt>
                <c:pt idx="25">
                  <c:v>14102.990000000005</c:v>
                </c:pt>
                <c:pt idx="26">
                  <c:v>14899.699999999997</c:v>
                </c:pt>
                <c:pt idx="27">
                  <c:v>10343.76999999999</c:v>
                </c:pt>
                <c:pt idx="28">
                  <c:v>12542.010000000009</c:v>
                </c:pt>
                <c:pt idx="29">
                  <c:v>14077.029999999999</c:v>
                </c:pt>
                <c:pt idx="30">
                  <c:v>13512.430000000022</c:v>
                </c:pt>
                <c:pt idx="31">
                  <c:v>18598.120000000024</c:v>
                </c:pt>
                <c:pt idx="32">
                  <c:v>19002.880000000005</c:v>
                </c:pt>
                <c:pt idx="33">
                  <c:v>21251.75</c:v>
                </c:pt>
                <c:pt idx="34">
                  <c:v>14157.890000000014</c:v>
                </c:pt>
                <c:pt idx="35">
                  <c:v>16595.420000000013</c:v>
                </c:pt>
                <c:pt idx="36">
                  <c:v>16528.640000000014</c:v>
                </c:pt>
                <c:pt idx="37">
                  <c:v>12016.190000000002</c:v>
                </c:pt>
                <c:pt idx="38">
                  <c:v>10565.49000000002</c:v>
                </c:pt>
                <c:pt idx="39">
                  <c:v>6040.6100000000151</c:v>
                </c:pt>
                <c:pt idx="40">
                  <c:v>576.97000000000116</c:v>
                </c:pt>
                <c:pt idx="41">
                  <c:v>2981.640000000014</c:v>
                </c:pt>
                <c:pt idx="42">
                  <c:v>-1381.4899999999907</c:v>
                </c:pt>
                <c:pt idx="43">
                  <c:v>-7296.7200000000012</c:v>
                </c:pt>
                <c:pt idx="44">
                  <c:v>-8739.3299999999872</c:v>
                </c:pt>
                <c:pt idx="45">
                  <c:v>-16290.629999999976</c:v>
                </c:pt>
                <c:pt idx="46">
                  <c:v>-18741.869999999995</c:v>
                </c:pt>
                <c:pt idx="47">
                  <c:v>-22990.209999999992</c:v>
                </c:pt>
                <c:pt idx="48">
                  <c:v>-18350.100000000006</c:v>
                </c:pt>
                <c:pt idx="49">
                  <c:v>-20512.880000000034</c:v>
                </c:pt>
                <c:pt idx="50">
                  <c:v>-13280.940000000002</c:v>
                </c:pt>
                <c:pt idx="51">
                  <c:v>-14293.809999999998</c:v>
                </c:pt>
                <c:pt idx="52">
                  <c:v>-15009.630000000005</c:v>
                </c:pt>
                <c:pt idx="53">
                  <c:v>-15088.219999999972</c:v>
                </c:pt>
                <c:pt idx="54">
                  <c:v>-22601.289999999979</c:v>
                </c:pt>
                <c:pt idx="55">
                  <c:v>-18218.319999999949</c:v>
                </c:pt>
                <c:pt idx="56">
                  <c:v>-18817.249999999942</c:v>
                </c:pt>
                <c:pt idx="57">
                  <c:v>-23599.079999999958</c:v>
                </c:pt>
                <c:pt idx="58">
                  <c:v>-18635.329999999958</c:v>
                </c:pt>
                <c:pt idx="59">
                  <c:v>-21467.77999999997</c:v>
                </c:pt>
                <c:pt idx="60">
                  <c:v>-29803.949999999953</c:v>
                </c:pt>
                <c:pt idx="61">
                  <c:v>-31863.459999999963</c:v>
                </c:pt>
                <c:pt idx="62">
                  <c:v>-28020.02999999997</c:v>
                </c:pt>
                <c:pt idx="63">
                  <c:v>-33587.06</c:v>
                </c:pt>
                <c:pt idx="64">
                  <c:v>-40124.359999999986</c:v>
                </c:pt>
                <c:pt idx="65">
                  <c:v>-36641.359999999986</c:v>
                </c:pt>
                <c:pt idx="66">
                  <c:v>-38549.239999999991</c:v>
                </c:pt>
                <c:pt idx="67">
                  <c:v>-35944.880000000005</c:v>
                </c:pt>
                <c:pt idx="68">
                  <c:v>-34101.76999999996</c:v>
                </c:pt>
                <c:pt idx="69">
                  <c:v>-30262.049999999988</c:v>
                </c:pt>
                <c:pt idx="70">
                  <c:v>-22564.510000000009</c:v>
                </c:pt>
                <c:pt idx="71">
                  <c:v>-19695.570000000007</c:v>
                </c:pt>
                <c:pt idx="72">
                  <c:v>-24293.51999999996</c:v>
                </c:pt>
                <c:pt idx="73">
                  <c:v>-20321.26999999996</c:v>
                </c:pt>
                <c:pt idx="74">
                  <c:v>-22366.02999999997</c:v>
                </c:pt>
                <c:pt idx="75">
                  <c:v>-26215.879999999946</c:v>
                </c:pt>
                <c:pt idx="76">
                  <c:v>-19822.02999999997</c:v>
                </c:pt>
                <c:pt idx="77">
                  <c:v>-21782.179999999993</c:v>
                </c:pt>
                <c:pt idx="78">
                  <c:v>-21456.419999999984</c:v>
                </c:pt>
                <c:pt idx="79">
                  <c:v>-19572.749999999942</c:v>
                </c:pt>
                <c:pt idx="80">
                  <c:v>-24413.999999999942</c:v>
                </c:pt>
                <c:pt idx="81">
                  <c:v>-25805.379999999888</c:v>
                </c:pt>
                <c:pt idx="82">
                  <c:v>-21378.539999999921</c:v>
                </c:pt>
                <c:pt idx="83">
                  <c:v>-25904.899999999907</c:v>
                </c:pt>
                <c:pt idx="84">
                  <c:v>-20848.679999999877</c:v>
                </c:pt>
                <c:pt idx="85">
                  <c:v>-20772.809999999881</c:v>
                </c:pt>
                <c:pt idx="86">
                  <c:v>-19668.8299999999</c:v>
                </c:pt>
                <c:pt idx="87">
                  <c:v>-22382.919999999925</c:v>
                </c:pt>
                <c:pt idx="88">
                  <c:v>-28336.329999999958</c:v>
                </c:pt>
                <c:pt idx="89">
                  <c:v>-23541.449999999953</c:v>
                </c:pt>
                <c:pt idx="90">
                  <c:v>-21393.949999999953</c:v>
                </c:pt>
                <c:pt idx="91">
                  <c:v>-21476.669999999984</c:v>
                </c:pt>
                <c:pt idx="92">
                  <c:v>-26417.830000000016</c:v>
                </c:pt>
                <c:pt idx="93">
                  <c:v>-29783.150000000023</c:v>
                </c:pt>
                <c:pt idx="94">
                  <c:v>-34439.680000000051</c:v>
                </c:pt>
                <c:pt idx="95">
                  <c:v>-38213.770000000019</c:v>
                </c:pt>
                <c:pt idx="96">
                  <c:v>-42532.359999999986</c:v>
                </c:pt>
                <c:pt idx="97">
                  <c:v>-40882.649999999965</c:v>
                </c:pt>
                <c:pt idx="98">
                  <c:v>-34452.139999999956</c:v>
                </c:pt>
                <c:pt idx="99">
                  <c:v>-38900.450000000012</c:v>
                </c:pt>
                <c:pt idx="100">
                  <c:v>-38819.560000000056</c:v>
                </c:pt>
                <c:pt idx="101">
                  <c:v>-36253.850000000093</c:v>
                </c:pt>
                <c:pt idx="102">
                  <c:v>-36556.980000000156</c:v>
                </c:pt>
                <c:pt idx="103">
                  <c:v>-37546.700000000186</c:v>
                </c:pt>
                <c:pt idx="104">
                  <c:v>-35916.29000000027</c:v>
                </c:pt>
                <c:pt idx="105">
                  <c:v>-39059.700000000186</c:v>
                </c:pt>
                <c:pt idx="106">
                  <c:v>-30606.750000000116</c:v>
                </c:pt>
                <c:pt idx="107">
                  <c:v>-23736.89000000013</c:v>
                </c:pt>
                <c:pt idx="108">
                  <c:v>-23685.000000000116</c:v>
                </c:pt>
                <c:pt idx="109">
                  <c:v>-23608.570000000065</c:v>
                </c:pt>
                <c:pt idx="110">
                  <c:v>-24732.540000000037</c:v>
                </c:pt>
                <c:pt idx="111">
                  <c:v>-17917.89000000013</c:v>
                </c:pt>
                <c:pt idx="112">
                  <c:v>-15816.730000000098</c:v>
                </c:pt>
                <c:pt idx="113">
                  <c:v>-18259.490000000107</c:v>
                </c:pt>
                <c:pt idx="114">
                  <c:v>-18098.650000000023</c:v>
                </c:pt>
                <c:pt idx="115">
                  <c:v>-15490.469999999972</c:v>
                </c:pt>
                <c:pt idx="116">
                  <c:v>-12156.059999999939</c:v>
                </c:pt>
                <c:pt idx="117">
                  <c:v>-16546.539999999921</c:v>
                </c:pt>
                <c:pt idx="118">
                  <c:v>-18436.609999999986</c:v>
                </c:pt>
                <c:pt idx="119">
                  <c:v>-25164.070000000065</c:v>
                </c:pt>
                <c:pt idx="120">
                  <c:v>-29792.580000000075</c:v>
                </c:pt>
                <c:pt idx="121">
                  <c:v>-33159.810000000056</c:v>
                </c:pt>
                <c:pt idx="122">
                  <c:v>-38604.280000000028</c:v>
                </c:pt>
                <c:pt idx="123">
                  <c:v>-38456.20000000007</c:v>
                </c:pt>
                <c:pt idx="124">
                  <c:v>-33070.070000000065</c:v>
                </c:pt>
                <c:pt idx="125">
                  <c:v>-39987.550000000047</c:v>
                </c:pt>
                <c:pt idx="126">
                  <c:v>-43654.979999999981</c:v>
                </c:pt>
                <c:pt idx="127">
                  <c:v>-43327.309999999939</c:v>
                </c:pt>
                <c:pt idx="128">
                  <c:v>-37059.920000000042</c:v>
                </c:pt>
                <c:pt idx="129">
                  <c:v>-43372.479999999981</c:v>
                </c:pt>
                <c:pt idx="130">
                  <c:v>-37919.169999999925</c:v>
                </c:pt>
                <c:pt idx="131">
                  <c:v>-37464.769999999902</c:v>
                </c:pt>
                <c:pt idx="132">
                  <c:v>-35436.939999999944</c:v>
                </c:pt>
                <c:pt idx="133">
                  <c:v>-31369.289999999921</c:v>
                </c:pt>
                <c:pt idx="134">
                  <c:v>-37640.439999999944</c:v>
                </c:pt>
                <c:pt idx="135">
                  <c:v>-37529.939999999944</c:v>
                </c:pt>
                <c:pt idx="136">
                  <c:v>-40021.939999999944</c:v>
                </c:pt>
                <c:pt idx="137">
                  <c:v>-34762.629999999888</c:v>
                </c:pt>
                <c:pt idx="138">
                  <c:v>-39100.419999999925</c:v>
                </c:pt>
                <c:pt idx="139">
                  <c:v>-35561.510000000009</c:v>
                </c:pt>
                <c:pt idx="140">
                  <c:v>-34766.579999999958</c:v>
                </c:pt>
                <c:pt idx="141">
                  <c:v>-39766.579999999958</c:v>
                </c:pt>
                <c:pt idx="142">
                  <c:v>-43415.659999999916</c:v>
                </c:pt>
                <c:pt idx="143">
                  <c:v>-43223.459999999963</c:v>
                </c:pt>
                <c:pt idx="144">
                  <c:v>-38094.359999999986</c:v>
                </c:pt>
                <c:pt idx="145">
                  <c:v>-38355.140000000014</c:v>
                </c:pt>
                <c:pt idx="146">
                  <c:v>-37236.179999999935</c:v>
                </c:pt>
                <c:pt idx="147">
                  <c:v>-33068.979999999981</c:v>
                </c:pt>
                <c:pt idx="148">
                  <c:v>-29775.569999999949</c:v>
                </c:pt>
                <c:pt idx="149">
                  <c:v>-23472.729999999865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E-4367-BA8D-46CD85AF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10128"/>
        <c:axId val="1919512048"/>
      </c:lineChart>
      <c:dateAx>
        <c:axId val="19195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\ h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12048"/>
        <c:crosses val="autoZero"/>
        <c:auto val="1"/>
        <c:lblOffset val="100"/>
        <c:baseTimeUnit val="days"/>
      </c:dateAx>
      <c:valAx>
        <c:axId val="191951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[Financial_Accounting_Project.xlsx]Debit vs Credit Analysis!PivotTable3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Debit vs Credit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'Debit vs Credit Analysis'!$B$3</c:f>
              <c:strCache>
                <c:ptCount val="1"/>
                <c:pt idx="0">
                  <c:v>Sum of Debit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'Debit vs Credit Analysis'!$A$4:$A$34</c:f>
              <c:multiLvlStrCache>
                <c:ptCount val="25"/>
                <c:lvl>
                  <c:pt idx="0">
                    <c:v>Accounts Payable</c:v>
                  </c:pt>
                  <c:pt idx="1">
                    <c:v>Cash</c:v>
                  </c:pt>
                  <c:pt idx="2">
                    <c:v>Interest Income</c:v>
                  </c:pt>
                  <c:pt idx="3">
                    <c:v>Loans</c:v>
                  </c:pt>
                  <c:pt idx="4">
                    <c:v>Salaries</c:v>
                  </c:pt>
                  <c:pt idx="5">
                    <c:v>Accounts Payable</c:v>
                  </c:pt>
                  <c:pt idx="6">
                    <c:v>Cash</c:v>
                  </c:pt>
                  <c:pt idx="7">
                    <c:v>Interest Income</c:v>
                  </c:pt>
                  <c:pt idx="8">
                    <c:v>Loans</c:v>
                  </c:pt>
                  <c:pt idx="9">
                    <c:v>Salaries</c:v>
                  </c:pt>
                  <c:pt idx="10">
                    <c:v>Accounts Payable</c:v>
                  </c:pt>
                  <c:pt idx="11">
                    <c:v>Cash</c:v>
                  </c:pt>
                  <c:pt idx="12">
                    <c:v>Interest Income</c:v>
                  </c:pt>
                  <c:pt idx="13">
                    <c:v>Loans</c:v>
                  </c:pt>
                  <c:pt idx="14">
                    <c:v>Salaries</c:v>
                  </c:pt>
                  <c:pt idx="15">
                    <c:v>Accounts Payable</c:v>
                  </c:pt>
                  <c:pt idx="16">
                    <c:v>Cash</c:v>
                  </c:pt>
                  <c:pt idx="17">
                    <c:v>Interest Income</c:v>
                  </c:pt>
                  <c:pt idx="18">
                    <c:v>Loans</c:v>
                  </c:pt>
                  <c:pt idx="19">
                    <c:v>Salaries</c:v>
                  </c:pt>
                  <c:pt idx="20">
                    <c:v>Accounts Payable</c:v>
                  </c:pt>
                  <c:pt idx="21">
                    <c:v>Cash</c:v>
                  </c:pt>
                  <c:pt idx="22">
                    <c:v>Interest Income</c:v>
                  </c:pt>
                  <c:pt idx="23">
                    <c:v>Loans</c:v>
                  </c:pt>
                  <c:pt idx="24">
                    <c:v>Salaries</c:v>
                  </c:pt>
                </c:lvl>
                <c:lvl>
                  <c:pt idx="0">
                    <c:v>Assets</c:v>
                  </c:pt>
                  <c:pt idx="5">
                    <c:v>Equity</c:v>
                  </c:pt>
                  <c:pt idx="10">
                    <c:v>Expenses</c:v>
                  </c:pt>
                  <c:pt idx="15">
                    <c:v>Liabilities</c:v>
                  </c:pt>
                  <c:pt idx="20">
                    <c:v>Revenue</c:v>
                  </c:pt>
                </c:lvl>
              </c:multiLvlStrCache>
            </c:multiLvlStrRef>
          </c:cat>
          <c:val>
            <c:numRef>
              <c:f>'Debit vs Credit Analysis'!$B$4:$B$34</c:f>
              <c:numCache>
                <c:formatCode>General</c:formatCode>
                <c:ptCount val="25"/>
                <c:pt idx="0">
                  <c:v>38946.400000000001</c:v>
                </c:pt>
                <c:pt idx="1">
                  <c:v>33616.089999999997</c:v>
                </c:pt>
                <c:pt idx="2">
                  <c:v>27790.6</c:v>
                </c:pt>
                <c:pt idx="3">
                  <c:v>26229.06</c:v>
                </c:pt>
                <c:pt idx="4">
                  <c:v>65046.849999999991</c:v>
                </c:pt>
                <c:pt idx="5">
                  <c:v>31794.45</c:v>
                </c:pt>
                <c:pt idx="6">
                  <c:v>34800.35</c:v>
                </c:pt>
                <c:pt idx="7">
                  <c:v>16440.879999999997</c:v>
                </c:pt>
                <c:pt idx="8">
                  <c:v>51273.73000000001</c:v>
                </c:pt>
                <c:pt idx="9">
                  <c:v>30551.98</c:v>
                </c:pt>
                <c:pt idx="10">
                  <c:v>14746.51</c:v>
                </c:pt>
                <c:pt idx="11">
                  <c:v>36815.929999999993</c:v>
                </c:pt>
                <c:pt idx="12">
                  <c:v>32773.659999999996</c:v>
                </c:pt>
                <c:pt idx="13">
                  <c:v>19679.03</c:v>
                </c:pt>
                <c:pt idx="14">
                  <c:v>19284.14</c:v>
                </c:pt>
                <c:pt idx="15">
                  <c:v>18547.400000000001</c:v>
                </c:pt>
                <c:pt idx="16">
                  <c:v>11458.02</c:v>
                </c:pt>
                <c:pt idx="17">
                  <c:v>29757.13</c:v>
                </c:pt>
                <c:pt idx="18">
                  <c:v>31186.819999999996</c:v>
                </c:pt>
                <c:pt idx="19">
                  <c:v>12689.97</c:v>
                </c:pt>
                <c:pt idx="20">
                  <c:v>23759.46</c:v>
                </c:pt>
                <c:pt idx="21">
                  <c:v>43110.200000000004</c:v>
                </c:pt>
                <c:pt idx="22">
                  <c:v>34910.959999999999</c:v>
                </c:pt>
                <c:pt idx="23">
                  <c:v>17484.129999999997</c:v>
                </c:pt>
                <c:pt idx="24">
                  <c:v>46742.09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E56-A96A-39EA2D832A65}"/>
            </c:ext>
          </c:extLst>
        </c:ser>
        <c:ser>
          <c:idx val="1"/>
          <c:order val="1"/>
          <c:tx>
            <c:strRef>
              <c:f>'Debit vs Credit Analysis'!$C$3</c:f>
              <c:strCache>
                <c:ptCount val="1"/>
                <c:pt idx="0">
                  <c:v>Sum of Credit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'Debit vs Credit Analysis'!$A$4:$A$34</c:f>
              <c:multiLvlStrCache>
                <c:ptCount val="25"/>
                <c:lvl>
                  <c:pt idx="0">
                    <c:v>Accounts Payable</c:v>
                  </c:pt>
                  <c:pt idx="1">
                    <c:v>Cash</c:v>
                  </c:pt>
                  <c:pt idx="2">
                    <c:v>Interest Income</c:v>
                  </c:pt>
                  <c:pt idx="3">
                    <c:v>Loans</c:v>
                  </c:pt>
                  <c:pt idx="4">
                    <c:v>Salaries</c:v>
                  </c:pt>
                  <c:pt idx="5">
                    <c:v>Accounts Payable</c:v>
                  </c:pt>
                  <c:pt idx="6">
                    <c:v>Cash</c:v>
                  </c:pt>
                  <c:pt idx="7">
                    <c:v>Interest Income</c:v>
                  </c:pt>
                  <c:pt idx="8">
                    <c:v>Loans</c:v>
                  </c:pt>
                  <c:pt idx="9">
                    <c:v>Salaries</c:v>
                  </c:pt>
                  <c:pt idx="10">
                    <c:v>Accounts Payable</c:v>
                  </c:pt>
                  <c:pt idx="11">
                    <c:v>Cash</c:v>
                  </c:pt>
                  <c:pt idx="12">
                    <c:v>Interest Income</c:v>
                  </c:pt>
                  <c:pt idx="13">
                    <c:v>Loans</c:v>
                  </c:pt>
                  <c:pt idx="14">
                    <c:v>Salaries</c:v>
                  </c:pt>
                  <c:pt idx="15">
                    <c:v>Accounts Payable</c:v>
                  </c:pt>
                  <c:pt idx="16">
                    <c:v>Cash</c:v>
                  </c:pt>
                  <c:pt idx="17">
                    <c:v>Interest Income</c:v>
                  </c:pt>
                  <c:pt idx="18">
                    <c:v>Loans</c:v>
                  </c:pt>
                  <c:pt idx="19">
                    <c:v>Salaries</c:v>
                  </c:pt>
                  <c:pt idx="20">
                    <c:v>Accounts Payable</c:v>
                  </c:pt>
                  <c:pt idx="21">
                    <c:v>Cash</c:v>
                  </c:pt>
                  <c:pt idx="22">
                    <c:v>Interest Income</c:v>
                  </c:pt>
                  <c:pt idx="23">
                    <c:v>Loans</c:v>
                  </c:pt>
                  <c:pt idx="24">
                    <c:v>Salaries</c:v>
                  </c:pt>
                </c:lvl>
                <c:lvl>
                  <c:pt idx="0">
                    <c:v>Assets</c:v>
                  </c:pt>
                  <c:pt idx="5">
                    <c:v>Equity</c:v>
                  </c:pt>
                  <c:pt idx="10">
                    <c:v>Expenses</c:v>
                  </c:pt>
                  <c:pt idx="15">
                    <c:v>Liabilities</c:v>
                  </c:pt>
                  <c:pt idx="20">
                    <c:v>Revenue</c:v>
                  </c:pt>
                </c:lvl>
              </c:multiLvlStrCache>
            </c:multiLvlStrRef>
          </c:cat>
          <c:val>
            <c:numRef>
              <c:f>'Debit vs Credit Analysis'!$C$4:$C$34</c:f>
              <c:numCache>
                <c:formatCode>General</c:formatCode>
                <c:ptCount val="25"/>
                <c:pt idx="0">
                  <c:v>37525.380000000005</c:v>
                </c:pt>
                <c:pt idx="1">
                  <c:v>31837.260000000006</c:v>
                </c:pt>
                <c:pt idx="2">
                  <c:v>28407.309999999998</c:v>
                </c:pt>
                <c:pt idx="3">
                  <c:v>40858.04</c:v>
                </c:pt>
                <c:pt idx="4">
                  <c:v>45965.239999999991</c:v>
                </c:pt>
                <c:pt idx="5">
                  <c:v>30819.42</c:v>
                </c:pt>
                <c:pt idx="6">
                  <c:v>51985.03</c:v>
                </c:pt>
                <c:pt idx="7">
                  <c:v>29527.05</c:v>
                </c:pt>
                <c:pt idx="8">
                  <c:v>56310.939999999995</c:v>
                </c:pt>
                <c:pt idx="9">
                  <c:v>22386.79</c:v>
                </c:pt>
                <c:pt idx="10">
                  <c:v>7371.88</c:v>
                </c:pt>
                <c:pt idx="11">
                  <c:v>8813.93</c:v>
                </c:pt>
                <c:pt idx="12">
                  <c:v>29963.629999999997</c:v>
                </c:pt>
                <c:pt idx="13">
                  <c:v>23903.86</c:v>
                </c:pt>
                <c:pt idx="14">
                  <c:v>17921.36</c:v>
                </c:pt>
                <c:pt idx="15">
                  <c:v>20639.280000000002</c:v>
                </c:pt>
                <c:pt idx="16">
                  <c:v>16201.25</c:v>
                </c:pt>
                <c:pt idx="17">
                  <c:v>19628.47</c:v>
                </c:pt>
                <c:pt idx="18">
                  <c:v>40653.750000000007</c:v>
                </c:pt>
                <c:pt idx="19">
                  <c:v>13789.970000000001</c:v>
                </c:pt>
                <c:pt idx="20">
                  <c:v>34340.469999999994</c:v>
                </c:pt>
                <c:pt idx="21">
                  <c:v>32452.54</c:v>
                </c:pt>
                <c:pt idx="22">
                  <c:v>46306.22</c:v>
                </c:pt>
                <c:pt idx="23">
                  <c:v>32574.31</c:v>
                </c:pt>
                <c:pt idx="24">
                  <c:v>52725.19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E-4E56-A96A-39EA2D83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4427296"/>
        <c:axId val="804434016"/>
      </c:barChart>
      <c:catAx>
        <c:axId val="8044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4016"/>
        <c:crosses val="autoZero"/>
        <c:auto val="1"/>
        <c:lblAlgn val="ctr"/>
        <c:lblOffset val="100"/>
        <c:noMultiLvlLbl val="0"/>
      </c:catAx>
      <c:valAx>
        <c:axId val="8044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[Financial_Accounting_Project.xlsx]Loan Status Analysis!PivotTable7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Loan Payment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'Loan Status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706-49C6-AB34-2C065E8019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706-49C6-AB34-2C065E8019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706-49C6-AB34-2C065E8019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'Loan Status Analysis'!$A$4:$A$7</c:f>
              <c:strCache>
                <c:ptCount val="3"/>
                <c:pt idx="0">
                  <c:v>Due</c:v>
                </c:pt>
                <c:pt idx="1">
                  <c:v>Overdue</c:v>
                </c:pt>
                <c:pt idx="2">
                  <c:v>Paid</c:v>
                </c:pt>
              </c:strCache>
            </c:strRef>
          </c:cat>
          <c:val>
            <c:numRef>
              <c:f>'Loan Status Analysis'!$B$4:$B$7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E-474D-82DD-551C379779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9525</xdr:rowOff>
    </xdr:from>
    <xdr:to>
      <xdr:col>11</xdr:col>
      <xdr:colOff>342900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7586C-039C-406C-AE1C-B59B7D360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0</xdr:rowOff>
    </xdr:from>
    <xdr:to>
      <xdr:col>21</xdr:col>
      <xdr:colOff>454259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E7479-4A09-4207-9A68-A194D45EC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15</xdr:row>
      <xdr:rowOff>19050</xdr:rowOff>
    </xdr:from>
    <xdr:to>
      <xdr:col>5</xdr:col>
      <xdr:colOff>438150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CD0F1-7CB5-43F8-A2C7-DED2E552B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419101</xdr:colOff>
      <xdr:row>15</xdr:row>
      <xdr:rowOff>19050</xdr:rowOff>
    </xdr:from>
    <xdr:to>
      <xdr:col>11</xdr:col>
      <xdr:colOff>76201</xdr:colOff>
      <xdr:row>26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DB9A0-A659-4EE2-807A-F2BFDCE37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76201</xdr:colOff>
      <xdr:row>15</xdr:row>
      <xdr:rowOff>19050</xdr:rowOff>
    </xdr:from>
    <xdr:to>
      <xdr:col>16</xdr:col>
      <xdr:colOff>295275</xdr:colOff>
      <xdr:row>26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A11E22-6BB7-4F3E-8E72-73339BB7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285750</xdr:colOff>
      <xdr:row>15</xdr:row>
      <xdr:rowOff>28577</xdr:rowOff>
    </xdr:from>
    <xdr:to>
      <xdr:col>21</xdr:col>
      <xdr:colOff>514839</xdr:colOff>
      <xdr:row>26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4B9201-09BA-4B6F-B6C9-04DB63E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0</xdr:row>
      <xdr:rowOff>0</xdr:rowOff>
    </xdr:from>
    <xdr:to>
      <xdr:col>19</xdr:col>
      <xdr:colOff>600075</xdr:colOff>
      <xdr:row>26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45914-600E-79B6-B404-2BA54DA0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171450</xdr:rowOff>
    </xdr:from>
    <xdr:to>
      <xdr:col>19</xdr:col>
      <xdr:colOff>447674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FBAA8-4B5D-B4C1-3226-34F667FF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180974</xdr:rowOff>
    </xdr:from>
    <xdr:to>
      <xdr:col>8</xdr:col>
      <xdr:colOff>19049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A5486-949D-24D4-87B6-7032496E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5</xdr:col>
      <xdr:colOff>9524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6C9-B8B8-2FB3-3C99-F48970C01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B4509-BC98-9854-926F-ED560BCD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9524</xdr:colOff>
      <xdr:row>26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BBE27-EB03-37B8-1C62-6B88DC4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" refreshedDate="45626.557680439815" createdVersion="8" refreshedVersion="8" minRefreshableVersion="3" recordCount="50" xr:uid="{D94E8D0B-CB46-4F0F-97BF-66FE12F685AE}">
  <cacheSource type="worksheet">
    <worksheetSource ref="A1:G51" sheet="Bank_Reconciliation"/>
  </cacheSource>
  <cacheFields count="8">
    <cacheField name="Date" numFmtId="164">
      <sharedItems containsSemiMixedTypes="0" containsNonDate="0" containsDate="1" containsString="0" minDate="2024-01-06T18:51:16" maxDate="2024-06-21T20:33:10" count="50">
        <d v="2024-04-14T03:15:54"/>
        <d v="2024-03-26T02:16:47"/>
        <d v="2024-05-11T20:17:07"/>
        <d v="2024-05-29T07:17:07"/>
        <d v="2024-01-06T18:51:16"/>
        <d v="2024-01-23T17:02:45"/>
        <d v="2024-04-02T10:13:40"/>
        <d v="2024-01-08T01:46:53"/>
        <d v="2024-01-09T21:32:14"/>
        <d v="2024-03-30T16:56:15"/>
        <d v="2024-02-19T02:09:21"/>
        <d v="2024-03-04T18:52:54"/>
        <d v="2024-01-22T06:57:13"/>
        <d v="2024-06-21T20:33:10"/>
        <d v="2024-03-17T00:53:52"/>
        <d v="2024-02-12T12:03:34"/>
        <d v="2024-01-24T10:56:20"/>
        <d v="2024-06-02T20:07:46"/>
        <d v="2024-03-24T16:03:59"/>
        <d v="2024-03-27T21:22:04"/>
        <d v="2024-03-12T18:50:58"/>
        <d v="2024-02-20T05:20:35"/>
        <d v="2024-04-24T08:41:00"/>
        <d v="2024-06-20T18:55:55"/>
        <d v="2024-02-10T19:38:57"/>
        <d v="2024-04-11T17:48:49"/>
        <d v="2024-01-24T06:02:40"/>
        <d v="2024-02-21T13:33:34"/>
        <d v="2024-04-08T02:36:03"/>
        <d v="2024-03-21T01:54:49"/>
        <d v="2024-02-14T04:07:26"/>
        <d v="2024-02-09T01:55:13"/>
        <d v="2024-01-23T10:17:58"/>
        <d v="2024-05-28T01:01:42"/>
        <d v="2024-05-01T05:24:27"/>
        <d v="2024-05-05T17:49:07"/>
        <d v="2024-05-31T20:56:36"/>
        <d v="2024-03-12T16:32:36"/>
        <d v="2024-06-06T03:59:33"/>
        <d v="2024-01-20T17:40:15"/>
        <d v="2024-03-03T22:19:09"/>
        <d v="2024-06-17T03:56:56"/>
        <d v="2024-05-05T21:42:57"/>
        <d v="2024-03-25T03:51:16"/>
        <d v="2024-03-15T10:00:11"/>
        <d v="2024-02-07T19:20:02"/>
        <d v="2024-06-05T03:07:31"/>
        <d v="2024-04-04T00:04:09"/>
        <d v="2024-04-03T19:19:49"/>
        <d v="2024-04-30T01:14:19"/>
      </sharedItems>
      <fieldGroup par="7"/>
    </cacheField>
    <cacheField name="Bank Reference ID" numFmtId="0">
      <sharedItems/>
    </cacheField>
    <cacheField name="Description" numFmtId="0">
      <sharedItems/>
    </cacheField>
    <cacheField name="Transaction Amount" numFmtId="0">
      <sharedItems containsSemiMixedTypes="0" containsString="0" containsNumber="1" minValue="208.86" maxValue="9374.61"/>
    </cacheField>
    <cacheField name="Transaction Type" numFmtId="0">
      <sharedItems count="2">
        <s v="Deposit"/>
        <s v="Withdrawal"/>
      </sharedItems>
    </cacheField>
    <cacheField name="Reconciled" numFmtId="0">
      <sharedItems count="2">
        <s v="No"/>
        <s v="Yes"/>
      </sharedItems>
    </cacheField>
    <cacheField name="Days (Date)" numFmtId="0" databaseField="0">
      <fieldGroup base="0">
        <rangePr groupBy="days" startDate="2024-01-06T18:51:16" endDate="2024-06-21T20:33:10"/>
        <groupItems count="368">
          <s v="&lt;1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1/2024"/>
        </groupItems>
      </fieldGroup>
    </cacheField>
    <cacheField name="Months (Date)" numFmtId="0" databaseField="0">
      <fieldGroup base="0">
        <rangePr groupBy="months" startDate="2024-01-06T18:51:16" endDate="2024-06-21T20:33:1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" refreshedDate="45626.670690393519" createdVersion="8" refreshedVersion="8" minRefreshableVersion="3" recordCount="150" xr:uid="{98D3E613-86CF-4273-8D64-730E24F55054}">
  <cacheSource type="worksheet">
    <worksheetSource name="Table2"/>
  </cacheSource>
  <cacheFields count="11">
    <cacheField name="Date" numFmtId="164">
      <sharedItems containsSemiMixedTypes="0" containsNonDate="0" containsDate="1" containsString="0" minDate="2024-01-01T13:36:24" maxDate="2024-06-29T15:02:19" count="150">
        <d v="2024-01-01T13:36:24"/>
        <d v="2024-01-01T18:55:48"/>
        <d v="2024-01-01T23:30:54"/>
        <d v="2024-01-02T04:42:35"/>
        <d v="2024-01-04T03:30:36"/>
        <d v="2024-01-07T12:51:25"/>
        <d v="2024-01-12T15:48:13"/>
        <d v="2024-01-13T02:46:37"/>
        <d v="2024-01-15T14:45:52"/>
        <d v="2024-01-15T17:15:41"/>
        <d v="2024-01-15T20:59:20"/>
        <d v="2024-01-17T11:57:52"/>
        <d v="2024-01-17T23:08:09"/>
        <d v="2024-01-18T09:53:04"/>
        <d v="2024-01-21T02:31:35"/>
        <d v="2024-01-21T10:48:11"/>
        <d v="2024-01-21T11:00:40"/>
        <d v="2024-01-22T03:07:45"/>
        <d v="2024-01-22T15:42:08"/>
        <d v="2024-01-23T14:52:34"/>
        <d v="2024-01-25T10:03:38"/>
        <d v="2024-01-26T19:41:59"/>
        <d v="2024-01-26T19:56:25"/>
        <d v="2024-01-26T20:41:29"/>
        <d v="2024-01-27T14:43:55"/>
        <d v="2024-01-27T16:23:33"/>
        <d v="2024-01-29T02:33:08"/>
        <d v="2024-01-31T10:45:08"/>
        <d v="2024-01-31T18:28:25"/>
        <d v="2024-01-31T19:44:06"/>
        <d v="2024-01-31T21:39:55"/>
        <d v="2024-02-01T07:10:38"/>
        <d v="2024-02-01T18:41:23"/>
        <d v="2024-02-03T07:46:30"/>
        <d v="2024-02-05T06:27:42"/>
        <d v="2024-02-07T21:55:09"/>
        <d v="2024-02-08T17:06:09"/>
        <d v="2024-02-08T23:10:12"/>
        <d v="2024-02-09T04:22:37"/>
        <d v="2024-02-09T04:27:39"/>
        <d v="2024-02-09T13:04:24"/>
        <d v="2024-02-10T10:44:39"/>
        <d v="2024-02-11T11:45:02"/>
        <d v="2024-02-13T15:01:55"/>
        <d v="2024-02-14T14:22:19"/>
        <d v="2024-02-15T06:09:57"/>
        <d v="2024-02-16T22:48:38"/>
        <d v="2024-02-18T02:14:59"/>
        <d v="2024-02-19T19:42:52"/>
        <d v="2024-02-21T18:21:11"/>
        <d v="2024-02-22T07:56:13"/>
        <d v="2024-02-22T08:34:29"/>
        <d v="2024-02-24T15:28:59"/>
        <d v="2024-02-25T06:09:43"/>
        <d v="2024-02-25T07:54:10"/>
        <d v="2024-02-27T15:45:05"/>
        <d v="2024-02-27T20:18:15"/>
        <d v="2024-02-29T13:53:01"/>
        <d v="2024-02-29T20:57:16"/>
        <d v="2024-03-01T23:06:20"/>
        <d v="2024-03-03T16:05:09"/>
        <d v="2024-03-04T15:42:00"/>
        <d v="2024-03-04T20:33:29"/>
        <d v="2024-03-05T07:53:39"/>
        <d v="2024-03-05T18:33:31"/>
        <d v="2024-03-06T13:33:09"/>
        <d v="2024-03-07T11:17:46"/>
        <d v="2024-03-10T16:11:17"/>
        <d v="2024-03-11T09:02:06"/>
        <d v="2024-03-11T18:16:30"/>
        <d v="2024-03-13T08:04:19"/>
        <d v="2024-03-15T01:13:06"/>
        <d v="2024-03-15T08:16:28"/>
        <d v="2024-03-16T19:37:14"/>
        <d v="2024-03-16T21:09:28"/>
        <d v="2024-03-17T20:41:53"/>
        <d v="2024-03-18T19:42:51"/>
        <d v="2024-03-21T07:48:39"/>
        <d v="2024-03-24T09:10:12"/>
        <d v="2024-03-25T06:36:09"/>
        <d v="2024-03-26T16:54:12"/>
        <d v="2024-03-27T10:49:04"/>
        <d v="2024-03-31T08:41:53"/>
        <d v="2024-04-05T09:38:00"/>
        <d v="2024-04-07T08:37:35"/>
        <d v="2024-04-09T08:49:37"/>
        <d v="2024-04-13T04:53:06"/>
        <d v="2024-04-16T06:05:51"/>
        <d v="2024-04-17T16:54:08"/>
        <d v="2024-04-20T05:44:42"/>
        <d v="2024-04-21T10:35:19"/>
        <d v="2024-04-22T05:19:39"/>
        <d v="2024-04-22T06:32:24"/>
        <d v="2024-04-23T05:57:13"/>
        <d v="2024-04-24T11:05:50"/>
        <d v="2024-04-25T06:16:54"/>
        <d v="2024-04-25T10:16:46"/>
        <d v="2024-04-26T16:22:31"/>
        <d v="2024-04-27T08:52:14"/>
        <d v="2024-04-27T14:47:03"/>
        <d v="2024-04-28T10:13:28"/>
        <d v="2024-05-01T08:15:13"/>
        <d v="2024-05-01T12:35:46"/>
        <d v="2024-05-01T20:07:30"/>
        <d v="2024-05-03T04:14:50"/>
        <d v="2024-05-04T20:51:18"/>
        <d v="2024-05-05T01:19:50"/>
        <d v="2024-05-06T16:34:57"/>
        <d v="2024-05-06T20:10:14"/>
        <d v="2024-05-07T00:13:59"/>
        <d v="2024-05-07T00:40:52"/>
        <d v="2024-05-07T08:12:28"/>
        <d v="2024-05-07T19:06:39"/>
        <d v="2024-05-08T15:22:16"/>
        <d v="2024-05-09T10:42:01"/>
        <d v="2024-05-11T05:04:57"/>
        <d v="2024-05-11T20:32:46"/>
        <d v="2024-05-14T21:21:27"/>
        <d v="2024-05-16T09:58:51"/>
        <d v="2024-05-17T07:21:23"/>
        <d v="2024-05-17T22:50:17"/>
        <d v="2024-05-23T21:44:55"/>
        <d v="2024-05-26T09:30:37"/>
        <d v="2024-05-27T05:07:22"/>
        <d v="2024-05-28T14:30:20"/>
        <d v="2024-05-28T23:31:50"/>
        <d v="2024-06-01T15:07:57"/>
        <d v="2024-06-02T03:17:35"/>
        <d v="2024-06-02T05:08:43"/>
        <d v="2024-06-03T02:38:12"/>
        <d v="2024-06-03T23:06:41"/>
        <d v="2024-06-05T00:24:14"/>
        <d v="2024-06-06T02:05:48"/>
        <d v="2024-06-10T11:56:07"/>
        <d v="2024-06-12T02:14:21"/>
        <d v="2024-06-13T06:43:40"/>
        <d v="2024-06-17T19:43:06"/>
        <d v="2024-06-18T04:09:15"/>
        <d v="2024-06-20T07:40:22"/>
        <d v="2024-06-20T22:27:47"/>
        <d v="2024-06-21T01:07:23"/>
        <d v="2024-06-22T01:46:42"/>
        <d v="2024-06-24T11:20:18"/>
        <d v="2024-06-24T12:51:36"/>
        <d v="2024-06-25T18:09:47"/>
        <d v="2024-06-26T14:47:31"/>
        <d v="2024-06-26T16:13:39"/>
        <d v="2024-06-26T18:21:47"/>
        <d v="2024-06-27T11:56:43"/>
        <d v="2024-06-29T15:02:19"/>
      </sharedItems>
      <fieldGroup par="10"/>
    </cacheField>
    <cacheField name="Account Type" numFmtId="0">
      <sharedItems count="5">
        <s v="Liabilities"/>
        <s v="Revenue"/>
        <s v="Equity"/>
        <s v="Expenses"/>
        <s v="Assets"/>
      </sharedItems>
    </cacheField>
    <cacheField name="Account Name" numFmtId="0">
      <sharedItems count="5">
        <s v="Loans"/>
        <s v="Accounts Payable"/>
        <s v="Interest Income"/>
        <s v="Cash"/>
        <s v="Salaries"/>
      </sharedItems>
    </cacheField>
    <cacheField name="Transaction ID" numFmtId="0">
      <sharedItems/>
    </cacheField>
    <cacheField name="Description" numFmtId="0">
      <sharedItems/>
    </cacheField>
    <cacheField name="Debit" numFmtId="0">
      <sharedItems containsSemiMixedTypes="0" containsString="0" containsNumber="1" minValue="235.35" maxValue="9958.73"/>
    </cacheField>
    <cacheField name="Credit" numFmtId="0">
      <sharedItems containsSemiMixedTypes="0" containsString="0" containsNumber="1" minValue="125.69" maxValue="9972.83"/>
    </cacheField>
    <cacheField name="Entry Source" numFmtId="0">
      <sharedItems/>
    </cacheField>
    <cacheField name="Balance" numFmtId="0">
      <sharedItems containsSemiMixedTypes="0" containsString="0" containsNumber="1" minValue="-43654.979999999981" maxValue="31116.369999999995" count="150">
        <n v="-1892.4799999999996"/>
        <n v="-4323.8"/>
        <n v="2274.09"/>
        <n v="4682.2200000000012"/>
        <n v="11477.720000000003"/>
        <n v="12883.25"/>
        <n v="12238.71"/>
        <n v="12238.389999999996"/>
        <n v="13232.639999999992"/>
        <n v="12254.829999999994"/>
        <n v="16511.68"/>
        <n v="14392.259999999995"/>
        <n v="11486.599999999999"/>
        <n v="13921.090000000004"/>
        <n v="14827.829999999994"/>
        <n v="19239.389999999992"/>
        <n v="17214.589999999997"/>
        <n v="14628.25"/>
        <n v="23512.490000000005"/>
        <n v="27303.740000000005"/>
        <n v="31116.369999999995"/>
        <n v="24894.319999999992"/>
        <n v="22059.499999999985"/>
        <n v="25944.829999999987"/>
        <n v="23611.279999999999"/>
        <n v="14102.990000000005"/>
        <n v="14899.699999999997"/>
        <n v="10343.76999999999"/>
        <n v="12542.010000000009"/>
        <n v="14077.029999999999"/>
        <n v="13512.430000000022"/>
        <n v="18598.120000000024"/>
        <n v="19002.880000000005"/>
        <n v="21251.75"/>
        <n v="14157.890000000014"/>
        <n v="16595.420000000013"/>
        <n v="16528.640000000014"/>
        <n v="12016.190000000002"/>
        <n v="10565.49000000002"/>
        <n v="6040.6100000000151"/>
        <n v="576.97000000000116"/>
        <n v="2981.640000000014"/>
        <n v="-1381.4899999999907"/>
        <n v="-7296.7200000000012"/>
        <n v="-8739.3299999999872"/>
        <n v="-16290.629999999976"/>
        <n v="-18741.869999999995"/>
        <n v="-22990.209999999992"/>
        <n v="-18350.100000000006"/>
        <n v="-20512.880000000034"/>
        <n v="-13280.940000000002"/>
        <n v="-14293.809999999998"/>
        <n v="-15009.630000000005"/>
        <n v="-15088.219999999972"/>
        <n v="-22601.289999999979"/>
        <n v="-18218.319999999949"/>
        <n v="-18817.249999999942"/>
        <n v="-23599.079999999958"/>
        <n v="-18635.329999999958"/>
        <n v="-21467.77999999997"/>
        <n v="-29803.949999999953"/>
        <n v="-31863.459999999963"/>
        <n v="-28020.02999999997"/>
        <n v="-33587.06"/>
        <n v="-40124.359999999986"/>
        <n v="-36641.359999999986"/>
        <n v="-38549.239999999991"/>
        <n v="-35944.880000000005"/>
        <n v="-34101.76999999996"/>
        <n v="-30262.049999999988"/>
        <n v="-22564.510000000009"/>
        <n v="-19695.570000000007"/>
        <n v="-24293.51999999996"/>
        <n v="-20321.26999999996"/>
        <n v="-22366.02999999997"/>
        <n v="-26215.879999999946"/>
        <n v="-19822.02999999997"/>
        <n v="-21782.179999999993"/>
        <n v="-21456.419999999984"/>
        <n v="-19572.749999999942"/>
        <n v="-24413.999999999942"/>
        <n v="-25805.379999999888"/>
        <n v="-21378.539999999921"/>
        <n v="-25904.899999999907"/>
        <n v="-20848.679999999877"/>
        <n v="-20772.809999999881"/>
        <n v="-19668.8299999999"/>
        <n v="-22382.919999999925"/>
        <n v="-28336.329999999958"/>
        <n v="-23541.449999999953"/>
        <n v="-21393.949999999953"/>
        <n v="-21476.669999999984"/>
        <n v="-26417.830000000016"/>
        <n v="-29783.150000000023"/>
        <n v="-34439.680000000051"/>
        <n v="-38213.770000000019"/>
        <n v="-42532.359999999986"/>
        <n v="-40882.649999999965"/>
        <n v="-34452.139999999956"/>
        <n v="-38900.450000000012"/>
        <n v="-38819.560000000056"/>
        <n v="-36253.850000000093"/>
        <n v="-36556.980000000156"/>
        <n v="-37546.700000000186"/>
        <n v="-35916.29000000027"/>
        <n v="-39059.700000000186"/>
        <n v="-30606.750000000116"/>
        <n v="-23736.89000000013"/>
        <n v="-23685.000000000116"/>
        <n v="-23608.570000000065"/>
        <n v="-24732.540000000037"/>
        <n v="-17917.89000000013"/>
        <n v="-15816.730000000098"/>
        <n v="-18259.490000000107"/>
        <n v="-18098.650000000023"/>
        <n v="-15490.469999999972"/>
        <n v="-12156.059999999939"/>
        <n v="-16546.539999999921"/>
        <n v="-18436.609999999986"/>
        <n v="-25164.070000000065"/>
        <n v="-29792.580000000075"/>
        <n v="-33159.810000000056"/>
        <n v="-38604.280000000028"/>
        <n v="-38456.20000000007"/>
        <n v="-33070.070000000065"/>
        <n v="-39987.550000000047"/>
        <n v="-43654.979999999981"/>
        <n v="-43327.309999999939"/>
        <n v="-37059.920000000042"/>
        <n v="-43372.479999999981"/>
        <n v="-37919.169999999925"/>
        <n v="-37464.769999999902"/>
        <n v="-35436.939999999944"/>
        <n v="-31369.289999999921"/>
        <n v="-37640.439999999944"/>
        <n v="-37529.939999999944"/>
        <n v="-40021.939999999944"/>
        <n v="-34762.629999999888"/>
        <n v="-39100.419999999925"/>
        <n v="-35561.510000000009"/>
        <n v="-34766.579999999958"/>
        <n v="-39766.579999999958"/>
        <n v="-43415.659999999916"/>
        <n v="-43223.459999999963"/>
        <n v="-38094.359999999986"/>
        <n v="-38355.140000000014"/>
        <n v="-37236.179999999935"/>
        <n v="-33068.979999999981"/>
        <n v="-29775.569999999949"/>
        <n v="-23472.729999999865"/>
      </sharedItems>
    </cacheField>
    <cacheField name="Days (Date)" numFmtId="0" databaseField="0">
      <fieldGroup base="0">
        <rangePr groupBy="days" startDate="2024-01-01T13:36:24" endDate="2024-06-29T15:02:19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9/2024"/>
        </groupItems>
      </fieldGroup>
    </cacheField>
    <cacheField name="Months (Date)" numFmtId="0" databaseField="0">
      <fieldGroup base="0">
        <rangePr groupBy="months" startDate="2024-01-01T13:36:24" endDate="2024-06-29T15:02:19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" refreshedDate="45626.690004282405" createdVersion="8" refreshedVersion="8" minRefreshableVersion="3" recordCount="10" xr:uid="{CB663648-363A-44B4-8D55-B4CAB96D9F58}">
  <cacheSource type="worksheet">
    <worksheetSource name="Table3"/>
  </cacheSource>
  <cacheFields count="9">
    <cacheField name="Loan ID" numFmtId="0">
      <sharedItems/>
    </cacheField>
    <cacheField name="Borrower Name" numFmtId="0">
      <sharedItems/>
    </cacheField>
    <cacheField name="Principal" numFmtId="0">
      <sharedItems containsSemiMixedTypes="0" containsString="0" containsNumber="1" minValue="67140.100000000006" maxValue="188444.03"/>
    </cacheField>
    <cacheField name="Interest Rate" numFmtId="0">
      <sharedItems containsSemiMixedTypes="0" containsString="0" containsNumber="1" minValue="3.13" maxValue="6.67"/>
    </cacheField>
    <cacheField name="Monthly Payment" numFmtId="0">
      <sharedItems containsSemiMixedTypes="0" containsString="0" containsNumber="1" minValue="2145.62" maxValue="4914.3900000000003"/>
    </cacheField>
    <cacheField name="Tax" numFmtId="0">
      <sharedItems containsSemiMixedTypes="0" containsString="0" containsNumber="1" minValue="159.91999999999999" maxValue="267.31"/>
    </cacheField>
    <cacheField name="Insurance" numFmtId="0">
      <sharedItems containsSemiMixedTypes="0" containsString="0" containsNumber="1" minValue="60.3" maxValue="126.54"/>
    </cacheField>
    <cacheField name="Payment Status" numFmtId="0">
      <sharedItems count="3">
        <s v="Overdue"/>
        <s v="Due"/>
        <s v="Paid"/>
      </sharedItems>
    </cacheField>
    <cacheField name="Payment Reconcili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" refreshedDate="45626.722239120369" createdVersion="8" refreshedVersion="8" minRefreshableVersion="3" recordCount="50" xr:uid="{2CDFB905-8672-43DB-9671-4BCB6D572BBD}">
  <cacheSource type="worksheet">
    <worksheetSource name="Table1"/>
  </cacheSource>
  <cacheFields count="9">
    <cacheField name="Date" numFmtId="164">
      <sharedItems containsSemiMixedTypes="0" containsNonDate="0" containsDate="1" containsString="0" minDate="2024-01-06T18:51:16" maxDate="2024-06-21T20:33:10" count="50">
        <d v="2024-04-14T03:15:54"/>
        <d v="2024-03-26T02:16:47"/>
        <d v="2024-05-11T20:17:07"/>
        <d v="2024-05-29T07:17:07"/>
        <d v="2024-01-06T18:51:16"/>
        <d v="2024-01-23T17:02:45"/>
        <d v="2024-04-02T10:13:40"/>
        <d v="2024-01-08T01:46:53"/>
        <d v="2024-01-09T21:32:14"/>
        <d v="2024-03-30T16:56:15"/>
        <d v="2024-02-19T02:09:21"/>
        <d v="2024-03-04T18:52:54"/>
        <d v="2024-01-22T06:57:13"/>
        <d v="2024-06-21T20:33:10"/>
        <d v="2024-03-17T00:53:52"/>
        <d v="2024-02-12T12:03:34"/>
        <d v="2024-01-24T10:56:20"/>
        <d v="2024-06-02T20:07:46"/>
        <d v="2024-03-24T16:03:59"/>
        <d v="2024-03-27T21:22:04"/>
        <d v="2024-03-12T18:50:58"/>
        <d v="2024-02-20T05:20:35"/>
        <d v="2024-04-24T08:41:00"/>
        <d v="2024-06-20T18:55:55"/>
        <d v="2024-02-10T19:38:57"/>
        <d v="2024-04-11T17:48:49"/>
        <d v="2024-01-24T06:02:40"/>
        <d v="2024-02-21T13:33:34"/>
        <d v="2024-04-08T02:36:03"/>
        <d v="2024-03-21T01:54:49"/>
        <d v="2024-02-14T04:07:26"/>
        <d v="2024-02-09T01:55:13"/>
        <d v="2024-01-23T10:17:58"/>
        <d v="2024-05-28T01:01:42"/>
        <d v="2024-05-01T05:24:27"/>
        <d v="2024-05-05T17:49:07"/>
        <d v="2024-05-31T20:56:36"/>
        <d v="2024-03-12T16:32:36"/>
        <d v="2024-06-06T03:59:33"/>
        <d v="2024-01-20T17:40:15"/>
        <d v="2024-03-03T22:19:09"/>
        <d v="2024-06-17T03:56:56"/>
        <d v="2024-05-05T21:42:57"/>
        <d v="2024-03-25T03:51:16"/>
        <d v="2024-03-15T10:00:11"/>
        <d v="2024-02-07T19:20:02"/>
        <d v="2024-06-05T03:07:31"/>
        <d v="2024-04-04T00:04:09"/>
        <d v="2024-04-03T19:19:49"/>
        <d v="2024-04-30T01:14:19"/>
      </sharedItems>
      <fieldGroup par="8"/>
    </cacheField>
    <cacheField name="Bank Reference ID" numFmtId="0">
      <sharedItems/>
    </cacheField>
    <cacheField name="Description" numFmtId="0">
      <sharedItems/>
    </cacheField>
    <cacheField name="Transaction Amount" numFmtId="0">
      <sharedItems containsSemiMixedTypes="0" containsString="0" containsNumber="1" minValue="208.86" maxValue="9374.61"/>
    </cacheField>
    <cacheField name="Transaction Type" numFmtId="0">
      <sharedItems count="2">
        <s v="Deposit"/>
        <s v="Withdrawal"/>
      </sharedItems>
    </cacheField>
    <cacheField name="Reconciled" numFmtId="0">
      <sharedItems/>
    </cacheField>
    <cacheField name="Net Cash Flow" numFmtId="0">
      <sharedItems containsSemiMixedTypes="0" containsString="0" containsNumber="1" minValue="-9374.61" maxValue="9152.68"/>
    </cacheField>
    <cacheField name="Days (Date)" numFmtId="0" databaseField="0">
      <fieldGroup base="0">
        <rangePr groupBy="days" startDate="2024-01-06T18:51:16" endDate="2024-06-21T20:33:10"/>
        <groupItems count="368">
          <s v="&lt;1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1/2024"/>
        </groupItems>
      </fieldGroup>
    </cacheField>
    <cacheField name="Months (Date)" numFmtId="0" databaseField="0">
      <fieldGroup base="0">
        <rangePr groupBy="months" startDate="2024-01-06T18:51:16" endDate="2024-06-21T20:33:1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BR2000"/>
    <s v="Interest"/>
    <n v="2143.5700000000002"/>
    <x v="0"/>
    <x v="0"/>
  </r>
  <r>
    <x v="1"/>
    <s v="BR2001"/>
    <s v="Deposit"/>
    <n v="208.86"/>
    <x v="0"/>
    <x v="1"/>
  </r>
  <r>
    <x v="2"/>
    <s v="BR2002"/>
    <s v="Withdrawal"/>
    <n v="1455.17"/>
    <x v="1"/>
    <x v="1"/>
  </r>
  <r>
    <x v="3"/>
    <s v="BR2003"/>
    <s v="Withdrawal"/>
    <n v="9010.18"/>
    <x v="0"/>
    <x v="1"/>
  </r>
  <r>
    <x v="4"/>
    <s v="BR2004"/>
    <s v="Interest"/>
    <n v="8751.51"/>
    <x v="0"/>
    <x v="1"/>
  </r>
  <r>
    <x v="5"/>
    <s v="BR2005"/>
    <s v="Wire Transfer"/>
    <n v="6014.39"/>
    <x v="0"/>
    <x v="1"/>
  </r>
  <r>
    <x v="6"/>
    <s v="BR2006"/>
    <s v="Withdrawal"/>
    <n v="6045.12"/>
    <x v="0"/>
    <x v="0"/>
  </r>
  <r>
    <x v="7"/>
    <s v="BR2007"/>
    <s v="Wire Transfer"/>
    <n v="6683.86"/>
    <x v="0"/>
    <x v="0"/>
  </r>
  <r>
    <x v="8"/>
    <s v="BR2008"/>
    <s v="Interest"/>
    <n v="1836.18"/>
    <x v="1"/>
    <x v="0"/>
  </r>
  <r>
    <x v="9"/>
    <s v="BR2009"/>
    <s v="Interest"/>
    <n v="9152.68"/>
    <x v="0"/>
    <x v="1"/>
  </r>
  <r>
    <x v="10"/>
    <s v="BR2010"/>
    <s v="Deposit"/>
    <n v="4245.83"/>
    <x v="0"/>
    <x v="1"/>
  </r>
  <r>
    <x v="11"/>
    <s v="BR2011"/>
    <s v="Withdrawal"/>
    <n v="3893.07"/>
    <x v="0"/>
    <x v="1"/>
  </r>
  <r>
    <x v="12"/>
    <s v="BR2012"/>
    <s v="Wire Transfer"/>
    <n v="5237.29"/>
    <x v="0"/>
    <x v="0"/>
  </r>
  <r>
    <x v="13"/>
    <s v="BR2013"/>
    <s v="Deposit"/>
    <n v="564.96"/>
    <x v="1"/>
    <x v="1"/>
  </r>
  <r>
    <x v="14"/>
    <s v="BR2014"/>
    <s v="Withdrawal"/>
    <n v="1746.21"/>
    <x v="1"/>
    <x v="0"/>
  </r>
  <r>
    <x v="15"/>
    <s v="BR2015"/>
    <s v="Deposit"/>
    <n v="7406.53"/>
    <x v="1"/>
    <x v="0"/>
  </r>
  <r>
    <x v="16"/>
    <s v="BR2016"/>
    <s v="Interest"/>
    <n v="919.71"/>
    <x v="1"/>
    <x v="1"/>
  </r>
  <r>
    <x v="17"/>
    <s v="BR2017"/>
    <s v="Withdrawal"/>
    <n v="6071.21"/>
    <x v="0"/>
    <x v="1"/>
  </r>
  <r>
    <x v="18"/>
    <s v="BR2018"/>
    <s v="Deposit"/>
    <n v="2528.96"/>
    <x v="1"/>
    <x v="0"/>
  </r>
  <r>
    <x v="19"/>
    <s v="BR2019"/>
    <s v="Deposit"/>
    <n v="3954.03"/>
    <x v="0"/>
    <x v="1"/>
  </r>
  <r>
    <x v="20"/>
    <s v="BR2020"/>
    <s v="Wire Transfer"/>
    <n v="2958.07"/>
    <x v="0"/>
    <x v="0"/>
  </r>
  <r>
    <x v="21"/>
    <s v="BR2021"/>
    <s v="Deposit"/>
    <n v="3621.16"/>
    <x v="0"/>
    <x v="1"/>
  </r>
  <r>
    <x v="22"/>
    <s v="BR2022"/>
    <s v="Withdrawal"/>
    <n v="7218.55"/>
    <x v="0"/>
    <x v="1"/>
  </r>
  <r>
    <x v="23"/>
    <s v="BR2023"/>
    <s v="Withdrawal"/>
    <n v="3041.5"/>
    <x v="0"/>
    <x v="0"/>
  </r>
  <r>
    <x v="24"/>
    <s v="BR2024"/>
    <s v="Wire Transfer"/>
    <n v="5707.41"/>
    <x v="1"/>
    <x v="1"/>
  </r>
  <r>
    <x v="25"/>
    <s v="BR2025"/>
    <s v="Withdrawal"/>
    <n v="4812.8999999999996"/>
    <x v="1"/>
    <x v="0"/>
  </r>
  <r>
    <x v="26"/>
    <s v="BR2026"/>
    <s v="Interest"/>
    <n v="6670.34"/>
    <x v="1"/>
    <x v="1"/>
  </r>
  <r>
    <x v="27"/>
    <s v="BR2027"/>
    <s v="Withdrawal"/>
    <n v="9374.61"/>
    <x v="1"/>
    <x v="0"/>
  </r>
  <r>
    <x v="28"/>
    <s v="BR2028"/>
    <s v="Withdrawal"/>
    <n v="7352.46"/>
    <x v="0"/>
    <x v="0"/>
  </r>
  <r>
    <x v="29"/>
    <s v="BR2029"/>
    <s v="Deposit"/>
    <n v="2227.91"/>
    <x v="1"/>
    <x v="1"/>
  </r>
  <r>
    <x v="30"/>
    <s v="BR2030"/>
    <s v="Deposit"/>
    <n v="408.71"/>
    <x v="0"/>
    <x v="0"/>
  </r>
  <r>
    <x v="31"/>
    <s v="BR2031"/>
    <s v="Withdrawal"/>
    <n v="2696.41"/>
    <x v="1"/>
    <x v="1"/>
  </r>
  <r>
    <x v="32"/>
    <s v="BR2032"/>
    <s v="Wire Transfer"/>
    <n v="5991.27"/>
    <x v="0"/>
    <x v="1"/>
  </r>
  <r>
    <x v="33"/>
    <s v="BR2033"/>
    <s v="Deposit"/>
    <n v="609.12"/>
    <x v="0"/>
    <x v="1"/>
  </r>
  <r>
    <x v="34"/>
    <s v="BR2034"/>
    <s v="Wire Transfer"/>
    <n v="5014.03"/>
    <x v="1"/>
    <x v="0"/>
  </r>
  <r>
    <x v="35"/>
    <s v="BR2035"/>
    <s v="Withdrawal"/>
    <n v="6008.74"/>
    <x v="0"/>
    <x v="0"/>
  </r>
  <r>
    <x v="36"/>
    <s v="BR2036"/>
    <s v="Withdrawal"/>
    <n v="3409.01"/>
    <x v="0"/>
    <x v="1"/>
  </r>
  <r>
    <x v="37"/>
    <s v="BR2037"/>
    <s v="Interest"/>
    <n v="7732.03"/>
    <x v="1"/>
    <x v="1"/>
  </r>
  <r>
    <x v="38"/>
    <s v="BR2038"/>
    <s v="Deposit"/>
    <n v="1155.32"/>
    <x v="0"/>
    <x v="0"/>
  </r>
  <r>
    <x v="39"/>
    <s v="BR2039"/>
    <s v="Withdrawal"/>
    <n v="843.86"/>
    <x v="1"/>
    <x v="1"/>
  </r>
  <r>
    <x v="40"/>
    <s v="BR2040"/>
    <s v="Interest"/>
    <n v="7309.07"/>
    <x v="1"/>
    <x v="1"/>
  </r>
  <r>
    <x v="41"/>
    <s v="BR2041"/>
    <s v="Deposit"/>
    <n v="5005.3599999999997"/>
    <x v="1"/>
    <x v="0"/>
  </r>
  <r>
    <x v="42"/>
    <s v="BR2042"/>
    <s v="Withdrawal"/>
    <n v="6915.18"/>
    <x v="0"/>
    <x v="1"/>
  </r>
  <r>
    <x v="43"/>
    <s v="BR2043"/>
    <s v="Withdrawal"/>
    <n v="4404.79"/>
    <x v="0"/>
    <x v="0"/>
  </r>
  <r>
    <x v="44"/>
    <s v="BR2044"/>
    <s v="Deposit"/>
    <n v="2539.38"/>
    <x v="0"/>
    <x v="1"/>
  </r>
  <r>
    <x v="45"/>
    <s v="BR2045"/>
    <s v="Deposit"/>
    <n v="8209.11"/>
    <x v="1"/>
    <x v="0"/>
  </r>
  <r>
    <x v="46"/>
    <s v="BR2046"/>
    <s v="Deposit"/>
    <n v="8014.22"/>
    <x v="0"/>
    <x v="1"/>
  </r>
  <r>
    <x v="47"/>
    <s v="BR2047"/>
    <s v="Withdrawal"/>
    <n v="6977.5"/>
    <x v="1"/>
    <x v="1"/>
  </r>
  <r>
    <x v="48"/>
    <s v="BR2048"/>
    <s v="Withdrawal"/>
    <n v="2794.24"/>
    <x v="1"/>
    <x v="0"/>
  </r>
  <r>
    <x v="49"/>
    <s v="BR2049"/>
    <s v="Interest"/>
    <n v="5943.28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s v="T1128"/>
    <s v="Loan Payment"/>
    <n v="5592.67"/>
    <n v="7485.15"/>
    <s v="Manual Entry"/>
    <x v="0"/>
  </r>
  <r>
    <x v="1"/>
    <x v="1"/>
    <x v="1"/>
    <s v="T1067"/>
    <s v="Interest Received"/>
    <n v="1418.53"/>
    <n v="3849.85"/>
    <s v="System Entry"/>
    <x v="1"/>
  </r>
  <r>
    <x v="2"/>
    <x v="2"/>
    <x v="1"/>
    <s v="T1045"/>
    <s v="Deposit"/>
    <n v="6999.56"/>
    <n v="401.67"/>
    <s v="Manual Entry"/>
    <x v="2"/>
  </r>
  <r>
    <x v="3"/>
    <x v="3"/>
    <x v="1"/>
    <s v="T1026"/>
    <s v="Salary Paid"/>
    <n v="4062.21"/>
    <n v="1654.08"/>
    <s v="Manual Entry"/>
    <x v="3"/>
  </r>
  <r>
    <x v="4"/>
    <x v="0"/>
    <x v="2"/>
    <s v="T1091"/>
    <s v="Deposit"/>
    <n v="6947.97"/>
    <n v="152.47"/>
    <s v="Manual Entry"/>
    <x v="4"/>
  </r>
  <r>
    <x v="5"/>
    <x v="3"/>
    <x v="2"/>
    <s v="T1104"/>
    <s v="Interest Received"/>
    <n v="8794.3799999999992"/>
    <n v="7388.85"/>
    <s v="System Entry"/>
    <x v="5"/>
  </r>
  <r>
    <x v="6"/>
    <x v="2"/>
    <x v="2"/>
    <s v="T1108"/>
    <s v="Purchase"/>
    <n v="319.63"/>
    <n v="964.17"/>
    <s v="System Entry"/>
    <x v="6"/>
  </r>
  <r>
    <x v="7"/>
    <x v="4"/>
    <x v="3"/>
    <s v="T1100"/>
    <s v="Salary Paid"/>
    <n v="2129.9499999999998"/>
    <n v="2130.27"/>
    <s v="System Entry"/>
    <x v="7"/>
  </r>
  <r>
    <x v="8"/>
    <x v="3"/>
    <x v="1"/>
    <s v="T1027"/>
    <s v="Interest Received"/>
    <n v="4829.38"/>
    <n v="3835.13"/>
    <s v="Manual Entry"/>
    <x v="8"/>
  </r>
  <r>
    <x v="9"/>
    <x v="0"/>
    <x v="0"/>
    <s v="T1098"/>
    <s v="Interest Received"/>
    <n v="3840.72"/>
    <n v="4818.53"/>
    <s v="Manual Entry"/>
    <x v="9"/>
  </r>
  <r>
    <x v="10"/>
    <x v="4"/>
    <x v="1"/>
    <s v="T1123"/>
    <s v="Interest Received"/>
    <n v="9041.2000000000007"/>
    <n v="4784.3500000000004"/>
    <s v="System Entry"/>
    <x v="10"/>
  </r>
  <r>
    <x v="11"/>
    <x v="1"/>
    <x v="4"/>
    <s v="T1127"/>
    <s v="Salary Paid"/>
    <n v="6402.78"/>
    <n v="8522.2000000000007"/>
    <s v="System Entry"/>
    <x v="11"/>
  </r>
  <r>
    <x v="12"/>
    <x v="4"/>
    <x v="0"/>
    <s v="T1066"/>
    <s v="Deposit"/>
    <n v="2782.48"/>
    <n v="5688.14"/>
    <s v="Manual Entry"/>
    <x v="12"/>
  </r>
  <r>
    <x v="13"/>
    <x v="4"/>
    <x v="4"/>
    <s v="T1132"/>
    <s v="Purchase"/>
    <n v="4564.01"/>
    <n v="2129.52"/>
    <s v="Manual Entry"/>
    <x v="13"/>
  </r>
  <r>
    <x v="14"/>
    <x v="4"/>
    <x v="4"/>
    <s v="T1139"/>
    <s v="Loan Payment"/>
    <n v="8436.7099999999991"/>
    <n v="7529.97"/>
    <s v="Manual Entry"/>
    <x v="14"/>
  </r>
  <r>
    <x v="15"/>
    <x v="2"/>
    <x v="2"/>
    <s v="T1021"/>
    <s v="Loan Payment"/>
    <n v="7695.23"/>
    <n v="3283.67"/>
    <s v="Manual Entry"/>
    <x v="15"/>
  </r>
  <r>
    <x v="16"/>
    <x v="0"/>
    <x v="0"/>
    <s v="T1118"/>
    <s v="Interest Received"/>
    <n v="4852.46"/>
    <n v="6877.26"/>
    <s v="System Entry"/>
    <x v="16"/>
  </r>
  <r>
    <x v="17"/>
    <x v="4"/>
    <x v="0"/>
    <s v="T1068"/>
    <s v="Loan Payment"/>
    <n v="854.38"/>
    <n v="3440.72"/>
    <s v="System Entry"/>
    <x v="17"/>
  </r>
  <r>
    <x v="18"/>
    <x v="4"/>
    <x v="3"/>
    <s v="T1080"/>
    <s v="Loan Payment"/>
    <n v="9854.33"/>
    <n v="970.09"/>
    <s v="Manual Entry"/>
    <x v="18"/>
  </r>
  <r>
    <x v="19"/>
    <x v="1"/>
    <x v="3"/>
    <s v="T1047"/>
    <s v="Loan Payment"/>
    <n v="7397.3"/>
    <n v="3606.05"/>
    <s v="Manual Entry"/>
    <x v="19"/>
  </r>
  <r>
    <x v="20"/>
    <x v="2"/>
    <x v="4"/>
    <s v="T1143"/>
    <s v="Salary Paid"/>
    <n v="6245.98"/>
    <n v="2433.35"/>
    <s v="Manual Entry"/>
    <x v="20"/>
  </r>
  <r>
    <x v="21"/>
    <x v="4"/>
    <x v="0"/>
    <s v="T1134"/>
    <s v="Purchase"/>
    <n v="3049.8"/>
    <n v="9271.85"/>
    <s v="System Entry"/>
    <x v="21"/>
  </r>
  <r>
    <x v="22"/>
    <x v="1"/>
    <x v="4"/>
    <s v="T1144"/>
    <s v="Salary Paid"/>
    <n v="3539.39"/>
    <n v="6374.21"/>
    <s v="System Entry"/>
    <x v="22"/>
  </r>
  <r>
    <x v="23"/>
    <x v="2"/>
    <x v="0"/>
    <s v="T1007"/>
    <s v="Interest Received"/>
    <n v="9086.17"/>
    <n v="5200.84"/>
    <s v="Manual Entry"/>
    <x v="23"/>
  </r>
  <r>
    <x v="24"/>
    <x v="4"/>
    <x v="3"/>
    <s v="T1095"/>
    <s v="Deposit"/>
    <n v="5892.98"/>
    <n v="8226.5300000000007"/>
    <s v="System Entry"/>
    <x v="24"/>
  </r>
  <r>
    <x v="25"/>
    <x v="2"/>
    <x v="2"/>
    <s v="T1087"/>
    <s v="Loan Payment"/>
    <n v="464.54"/>
    <n v="9972.83"/>
    <s v="Manual Entry"/>
    <x v="25"/>
  </r>
  <r>
    <x v="26"/>
    <x v="1"/>
    <x v="3"/>
    <s v="T1054"/>
    <s v="Salary Paid"/>
    <n v="1779.83"/>
    <n v="983.12"/>
    <s v="System Entry"/>
    <x v="26"/>
  </r>
  <r>
    <x v="27"/>
    <x v="1"/>
    <x v="1"/>
    <s v="T1115"/>
    <s v="Salary Paid"/>
    <n v="975.24"/>
    <n v="5531.17"/>
    <s v="System Entry"/>
    <x v="27"/>
  </r>
  <r>
    <x v="28"/>
    <x v="1"/>
    <x v="4"/>
    <s v="T1097"/>
    <s v="Deposit"/>
    <n v="7595.1"/>
    <n v="5396.86"/>
    <s v="System Entry"/>
    <x v="28"/>
  </r>
  <r>
    <x v="29"/>
    <x v="4"/>
    <x v="4"/>
    <s v="T1056"/>
    <s v="Loan Payment"/>
    <n v="3943.86"/>
    <n v="2408.84"/>
    <s v="Manual Entry"/>
    <x v="29"/>
  </r>
  <r>
    <x v="30"/>
    <x v="2"/>
    <x v="1"/>
    <s v="T1074"/>
    <s v="Interest Received"/>
    <n v="8778.9500000000007"/>
    <n v="9343.5499999999993"/>
    <s v="Manual Entry"/>
    <x v="30"/>
  </r>
  <r>
    <x v="31"/>
    <x v="1"/>
    <x v="2"/>
    <s v="T1114"/>
    <s v="Loan Payment"/>
    <n v="9682.94"/>
    <n v="4597.25"/>
    <s v="Manual Entry"/>
    <x v="31"/>
  </r>
  <r>
    <x v="32"/>
    <x v="4"/>
    <x v="0"/>
    <s v="T1069"/>
    <s v="Salary Paid"/>
    <n v="9411.27"/>
    <n v="9006.51"/>
    <s v="System Entry"/>
    <x v="32"/>
  </r>
  <r>
    <x v="33"/>
    <x v="2"/>
    <x v="4"/>
    <s v="T1105"/>
    <s v="Interest Received"/>
    <n v="7594.29"/>
    <n v="5345.42"/>
    <s v="Manual Entry"/>
    <x v="33"/>
  </r>
  <r>
    <x v="34"/>
    <x v="4"/>
    <x v="2"/>
    <s v="T1101"/>
    <s v="Purchase"/>
    <n v="2589.2800000000002"/>
    <n v="9683.14"/>
    <s v="System Entry"/>
    <x v="34"/>
  </r>
  <r>
    <x v="35"/>
    <x v="1"/>
    <x v="4"/>
    <s v="T1044"/>
    <s v="Purchase"/>
    <n v="9958.73"/>
    <n v="7521.2"/>
    <s v="Manual Entry"/>
    <x v="35"/>
  </r>
  <r>
    <x v="36"/>
    <x v="3"/>
    <x v="4"/>
    <s v="T1024"/>
    <s v="Deposit"/>
    <n v="6842.29"/>
    <n v="6909.07"/>
    <s v="System Entry"/>
    <x v="36"/>
  </r>
  <r>
    <x v="37"/>
    <x v="2"/>
    <x v="2"/>
    <s v="T1110"/>
    <s v="Deposit"/>
    <n v="4814.49"/>
    <n v="9326.94"/>
    <s v="Manual Entry"/>
    <x v="37"/>
  </r>
  <r>
    <x v="38"/>
    <x v="1"/>
    <x v="1"/>
    <s v="T1064"/>
    <s v="Loan Payment"/>
    <n v="4170.95"/>
    <n v="5621.65"/>
    <s v="Manual Entry"/>
    <x v="38"/>
  </r>
  <r>
    <x v="39"/>
    <x v="0"/>
    <x v="0"/>
    <s v="T1063"/>
    <s v="Loan Payment"/>
    <n v="2869.66"/>
    <n v="7394.54"/>
    <s v="Manual Entry"/>
    <x v="39"/>
  </r>
  <r>
    <x v="40"/>
    <x v="2"/>
    <x v="0"/>
    <s v="T1062"/>
    <s v="Loan Payment"/>
    <n v="419.93"/>
    <n v="5883.57"/>
    <s v="Manual Entry"/>
    <x v="40"/>
  </r>
  <r>
    <x v="41"/>
    <x v="4"/>
    <x v="2"/>
    <s v="T1116"/>
    <s v="Salary Paid"/>
    <n v="7939"/>
    <n v="5534.33"/>
    <s v="System Entry"/>
    <x v="41"/>
  </r>
  <r>
    <x v="42"/>
    <x v="1"/>
    <x v="0"/>
    <s v="T1092"/>
    <s v="Salary Paid"/>
    <n v="5390.03"/>
    <n v="9753.16"/>
    <s v="System Entry"/>
    <x v="42"/>
  </r>
  <r>
    <x v="43"/>
    <x v="2"/>
    <x v="0"/>
    <s v="T1099"/>
    <s v="Deposit"/>
    <n v="2486.7399999999998"/>
    <n v="8401.9699999999993"/>
    <s v="Manual Entry"/>
    <x v="43"/>
  </r>
  <r>
    <x v="44"/>
    <x v="4"/>
    <x v="1"/>
    <s v="T1148"/>
    <s v="Purchase"/>
    <n v="5418.91"/>
    <n v="6861.52"/>
    <s v="Manual Entry"/>
    <x v="44"/>
  </r>
  <r>
    <x v="45"/>
    <x v="0"/>
    <x v="3"/>
    <s v="T1088"/>
    <s v="Deposit"/>
    <n v="1425.14"/>
    <n v="8976.44"/>
    <s v="Manual Entry"/>
    <x v="45"/>
  </r>
  <r>
    <x v="46"/>
    <x v="0"/>
    <x v="3"/>
    <s v="T1073"/>
    <s v="Salary Paid"/>
    <n v="919.21"/>
    <n v="3370.45"/>
    <s v="Manual Entry"/>
    <x v="46"/>
  </r>
  <r>
    <x v="47"/>
    <x v="0"/>
    <x v="4"/>
    <s v="T1081"/>
    <s v="Salary Paid"/>
    <n v="3829.72"/>
    <n v="8078.06"/>
    <s v="Manual Entry"/>
    <x v="47"/>
  </r>
  <r>
    <x v="48"/>
    <x v="1"/>
    <x v="4"/>
    <s v="T1005"/>
    <s v="Interest Received"/>
    <n v="8815.56"/>
    <n v="4175.45"/>
    <s v="System Entry"/>
    <x v="48"/>
  </r>
  <r>
    <x v="49"/>
    <x v="2"/>
    <x v="3"/>
    <s v="T1015"/>
    <s v="Loan Payment"/>
    <n v="3369.5"/>
    <n v="5532.28"/>
    <s v="Manual Entry"/>
    <x v="49"/>
  </r>
  <r>
    <x v="50"/>
    <x v="4"/>
    <x v="1"/>
    <s v="T1022"/>
    <s v="Purchase"/>
    <n v="8245.6200000000008"/>
    <n v="1013.68"/>
    <s v="Manual Entry"/>
    <x v="50"/>
  </r>
  <r>
    <x v="51"/>
    <x v="0"/>
    <x v="2"/>
    <s v="T1017"/>
    <s v="Interest Received"/>
    <n v="2611.4499999999998"/>
    <n v="3624.32"/>
    <s v="System Entry"/>
    <x v="51"/>
  </r>
  <r>
    <x v="52"/>
    <x v="1"/>
    <x v="3"/>
    <s v="T1040"/>
    <s v="Purchase"/>
    <n v="846.8"/>
    <n v="1562.62"/>
    <s v="Manual Entry"/>
    <x v="52"/>
  </r>
  <r>
    <x v="53"/>
    <x v="1"/>
    <x v="2"/>
    <s v="T1109"/>
    <s v="Interest Received"/>
    <n v="5031.84"/>
    <n v="5110.43"/>
    <s v="Manual Entry"/>
    <x v="53"/>
  </r>
  <r>
    <x v="54"/>
    <x v="2"/>
    <x v="3"/>
    <s v="T1141"/>
    <s v="Interest Received"/>
    <n v="755.74"/>
    <n v="8268.81"/>
    <s v="System Entry"/>
    <x v="54"/>
  </r>
  <r>
    <x v="55"/>
    <x v="1"/>
    <x v="3"/>
    <s v="T1019"/>
    <s v="Interest Received"/>
    <n v="5757.58"/>
    <n v="1374.61"/>
    <s v="System Entry"/>
    <x v="55"/>
  </r>
  <r>
    <x v="56"/>
    <x v="3"/>
    <x v="0"/>
    <s v="T1076"/>
    <s v="Salary Paid"/>
    <n v="1731.86"/>
    <n v="2330.79"/>
    <s v="System Entry"/>
    <x v="56"/>
  </r>
  <r>
    <x v="57"/>
    <x v="0"/>
    <x v="2"/>
    <s v="T1046"/>
    <s v="Deposit"/>
    <n v="3903.6"/>
    <n v="8685.43"/>
    <s v="Manual Entry"/>
    <x v="57"/>
  </r>
  <r>
    <x v="58"/>
    <x v="2"/>
    <x v="0"/>
    <s v="T1126"/>
    <s v="Salary Paid"/>
    <n v="6120.07"/>
    <n v="1156.32"/>
    <s v="Manual Entry"/>
    <x v="58"/>
  </r>
  <r>
    <x v="59"/>
    <x v="2"/>
    <x v="2"/>
    <s v="T1112"/>
    <s v="Interest Received"/>
    <n v="3146.99"/>
    <n v="5979.44"/>
    <s v="System Entry"/>
    <x v="59"/>
  </r>
  <r>
    <x v="60"/>
    <x v="1"/>
    <x v="1"/>
    <s v="T1090"/>
    <s v="Interest Received"/>
    <n v="846.05"/>
    <n v="9182.2199999999993"/>
    <s v="System Entry"/>
    <x v="60"/>
  </r>
  <r>
    <x v="61"/>
    <x v="2"/>
    <x v="3"/>
    <s v="T1058"/>
    <s v="Deposit"/>
    <n v="2732.79"/>
    <n v="4792.3"/>
    <s v="System Entry"/>
    <x v="61"/>
  </r>
  <r>
    <x v="62"/>
    <x v="4"/>
    <x v="4"/>
    <s v="T1117"/>
    <s v="Purchase"/>
    <n v="5940.56"/>
    <n v="2097.13"/>
    <s v="System Entry"/>
    <x v="62"/>
  </r>
  <r>
    <x v="63"/>
    <x v="3"/>
    <x v="2"/>
    <s v="T1089"/>
    <s v="Salary Paid"/>
    <n v="235.35"/>
    <n v="5802.38"/>
    <s v="Manual Entry"/>
    <x v="63"/>
  </r>
  <r>
    <x v="64"/>
    <x v="1"/>
    <x v="3"/>
    <s v="T1106"/>
    <s v="Salary Paid"/>
    <n v="564.28"/>
    <n v="7101.58"/>
    <s v="System Entry"/>
    <x v="64"/>
  </r>
  <r>
    <x v="65"/>
    <x v="1"/>
    <x v="3"/>
    <s v="T1030"/>
    <s v="Interest Received"/>
    <n v="4419.72"/>
    <n v="936.72"/>
    <s v="System Entry"/>
    <x v="65"/>
  </r>
  <r>
    <x v="66"/>
    <x v="0"/>
    <x v="4"/>
    <s v="T1035"/>
    <s v="Purchase"/>
    <n v="529.66999999999996"/>
    <n v="2437.5500000000002"/>
    <s v="Manual Entry"/>
    <x v="66"/>
  </r>
  <r>
    <x v="67"/>
    <x v="1"/>
    <x v="1"/>
    <s v="T1023"/>
    <s v="Loan Payment"/>
    <n v="7467.7"/>
    <n v="4863.34"/>
    <s v="Manual Entry"/>
    <x v="67"/>
  </r>
  <r>
    <x v="68"/>
    <x v="0"/>
    <x v="0"/>
    <s v="T1125"/>
    <s v="Deposit"/>
    <n v="9806.58"/>
    <n v="7963.47"/>
    <s v="System Entry"/>
    <x v="68"/>
  </r>
  <r>
    <x v="69"/>
    <x v="3"/>
    <x v="2"/>
    <s v="T1037"/>
    <s v="Deposit"/>
    <n v="9199.25"/>
    <n v="5359.53"/>
    <s v="System Entry"/>
    <x v="69"/>
  </r>
  <r>
    <x v="70"/>
    <x v="3"/>
    <x v="3"/>
    <s v="T1084"/>
    <s v="Deposit"/>
    <n v="8308.73"/>
    <n v="611.19000000000005"/>
    <s v="System Entry"/>
    <x v="70"/>
  </r>
  <r>
    <x v="71"/>
    <x v="4"/>
    <x v="1"/>
    <s v="T1078"/>
    <s v="Deposit"/>
    <n v="7798.26"/>
    <n v="4929.32"/>
    <s v="Manual Entry"/>
    <x v="71"/>
  </r>
  <r>
    <x v="72"/>
    <x v="4"/>
    <x v="3"/>
    <s v="T1002"/>
    <s v="Interest Received"/>
    <n v="2408.96"/>
    <n v="7006.91"/>
    <s v="System Entry"/>
    <x v="72"/>
  </r>
  <r>
    <x v="73"/>
    <x v="3"/>
    <x v="1"/>
    <s v="T1003"/>
    <s v="Salary Paid"/>
    <n v="5854.92"/>
    <n v="1882.67"/>
    <s v="Manual Entry"/>
    <x v="73"/>
  </r>
  <r>
    <x v="74"/>
    <x v="1"/>
    <x v="3"/>
    <s v="T1130"/>
    <s v="Loan Payment"/>
    <n v="7291.33"/>
    <n v="9336.09"/>
    <s v="Manual Entry"/>
    <x v="74"/>
  </r>
  <r>
    <x v="75"/>
    <x v="3"/>
    <x v="0"/>
    <s v="T1060"/>
    <s v="Salary Paid"/>
    <n v="2673.5"/>
    <n v="6523.35"/>
    <s v="System Entry"/>
    <x v="75"/>
  </r>
  <r>
    <x v="76"/>
    <x v="2"/>
    <x v="0"/>
    <s v="T1120"/>
    <s v="Interest Received"/>
    <n v="7868.22"/>
    <n v="1474.37"/>
    <s v="Manual Entry"/>
    <x v="76"/>
  </r>
  <r>
    <x v="77"/>
    <x v="1"/>
    <x v="0"/>
    <s v="T1135"/>
    <s v="Purchase"/>
    <n v="5283.66"/>
    <n v="7243.81"/>
    <s v="System Entry"/>
    <x v="77"/>
  </r>
  <r>
    <x v="78"/>
    <x v="4"/>
    <x v="2"/>
    <s v="T1012"/>
    <s v="Deposit"/>
    <n v="3842.08"/>
    <n v="3516.32"/>
    <s v="Manual Entry"/>
    <x v="78"/>
  </r>
  <r>
    <x v="79"/>
    <x v="2"/>
    <x v="1"/>
    <s v="T1094"/>
    <s v="Purchase"/>
    <n v="9140.34"/>
    <n v="7256.67"/>
    <s v="System Entry"/>
    <x v="79"/>
  </r>
  <r>
    <x v="80"/>
    <x v="0"/>
    <x v="1"/>
    <s v="T1018"/>
    <s v="Loan Payment"/>
    <n v="4111.5"/>
    <n v="8952.75"/>
    <s v="Manual Entry"/>
    <x v="80"/>
  </r>
  <r>
    <x v="81"/>
    <x v="2"/>
    <x v="4"/>
    <s v="T1142"/>
    <s v="Deposit"/>
    <n v="554.03"/>
    <n v="1945.41"/>
    <s v="Manual Entry"/>
    <x v="81"/>
  </r>
  <r>
    <x v="82"/>
    <x v="2"/>
    <x v="4"/>
    <s v="T1113"/>
    <s v="Purchase"/>
    <n v="8182.22"/>
    <n v="3755.38"/>
    <s v="System Entry"/>
    <x v="82"/>
  </r>
  <r>
    <x v="83"/>
    <x v="2"/>
    <x v="1"/>
    <s v="T1052"/>
    <s v="Interest Received"/>
    <n v="1156.8900000000001"/>
    <n v="5683.25"/>
    <s v="System Entry"/>
    <x v="83"/>
  </r>
  <r>
    <x v="84"/>
    <x v="0"/>
    <x v="4"/>
    <s v="T1111"/>
    <s v="Interest Received"/>
    <n v="8330.58"/>
    <n v="3274.36"/>
    <s v="Manual Entry"/>
    <x v="84"/>
  </r>
  <r>
    <x v="85"/>
    <x v="3"/>
    <x v="0"/>
    <s v="T1096"/>
    <s v="Deposit"/>
    <n v="7288.6"/>
    <n v="7212.73"/>
    <s v="System Entry"/>
    <x v="85"/>
  </r>
  <r>
    <x v="86"/>
    <x v="3"/>
    <x v="2"/>
    <s v="T1055"/>
    <s v="Purchase"/>
    <n v="6503.8"/>
    <n v="5399.82"/>
    <s v="System Entry"/>
    <x v="86"/>
  </r>
  <r>
    <x v="87"/>
    <x v="1"/>
    <x v="1"/>
    <s v="T1025"/>
    <s v="Salary Paid"/>
    <n v="2451.31"/>
    <n v="5165.3999999999996"/>
    <s v="System Entry"/>
    <x v="87"/>
  </r>
  <r>
    <x v="88"/>
    <x v="1"/>
    <x v="2"/>
    <s v="T1034"/>
    <s v="Loan Payment"/>
    <n v="3294.6"/>
    <n v="9248.01"/>
    <s v="Manual Entry"/>
    <x v="88"/>
  </r>
  <r>
    <x v="89"/>
    <x v="3"/>
    <x v="4"/>
    <s v="T1010"/>
    <s v="Salary Paid"/>
    <n v="7110.99"/>
    <n v="2316.11"/>
    <s v="Manual Entry"/>
    <x v="89"/>
  </r>
  <r>
    <x v="90"/>
    <x v="0"/>
    <x v="2"/>
    <s v="T1014"/>
    <s v="Loan Payment"/>
    <n v="2562.37"/>
    <n v="414.87"/>
    <s v="Manual Entry"/>
    <x v="90"/>
  </r>
  <r>
    <x v="91"/>
    <x v="2"/>
    <x v="3"/>
    <s v="T1032"/>
    <s v="Interest Received"/>
    <n v="9781.2199999999993"/>
    <n v="9863.94"/>
    <s v="System Entry"/>
    <x v="91"/>
  </r>
  <r>
    <x v="92"/>
    <x v="1"/>
    <x v="4"/>
    <s v="T1107"/>
    <s v="Deposit"/>
    <n v="2759.86"/>
    <n v="7701.02"/>
    <s v="System Entry"/>
    <x v="92"/>
  </r>
  <r>
    <x v="93"/>
    <x v="3"/>
    <x v="4"/>
    <s v="T1029"/>
    <s v="Deposit"/>
    <n v="5330.86"/>
    <n v="8696.18"/>
    <s v="System Entry"/>
    <x v="93"/>
  </r>
  <r>
    <x v="94"/>
    <x v="1"/>
    <x v="2"/>
    <s v="T1042"/>
    <s v="Salary Paid"/>
    <n v="2246.41"/>
    <n v="6902.94"/>
    <s v="Manual Entry"/>
    <x v="94"/>
  </r>
  <r>
    <x v="95"/>
    <x v="4"/>
    <x v="0"/>
    <s v="T1008"/>
    <s v="Loan Payment"/>
    <n v="5959.7"/>
    <n v="9733.7900000000009"/>
    <s v="Manual Entry"/>
    <x v="95"/>
  </r>
  <r>
    <x v="96"/>
    <x v="1"/>
    <x v="0"/>
    <s v="T1102"/>
    <s v="Purchase"/>
    <n v="2819.84"/>
    <n v="7138.43"/>
    <s v="Manual Entry"/>
    <x v="96"/>
  </r>
  <r>
    <x v="97"/>
    <x v="2"/>
    <x v="3"/>
    <s v="T1004"/>
    <s v="Deposit"/>
    <n v="8645.07"/>
    <n v="6995.36"/>
    <s v="Manual Entry"/>
    <x v="97"/>
  </r>
  <r>
    <x v="98"/>
    <x v="3"/>
    <x v="3"/>
    <s v="T1136"/>
    <s v="Loan Payment"/>
    <n v="7006.65"/>
    <n v="576.14"/>
    <s v="Manual Entry"/>
    <x v="98"/>
  </r>
  <r>
    <x v="99"/>
    <x v="1"/>
    <x v="0"/>
    <s v="T1083"/>
    <s v="Purchase"/>
    <n v="3990.6"/>
    <n v="8438.91"/>
    <s v="Manual Entry"/>
    <x v="99"/>
  </r>
  <r>
    <x v="100"/>
    <x v="1"/>
    <x v="4"/>
    <s v="T1149"/>
    <s v="Loan Payment"/>
    <n v="4655.18"/>
    <n v="4574.29"/>
    <s v="Manual Entry"/>
    <x v="100"/>
  </r>
  <r>
    <x v="101"/>
    <x v="2"/>
    <x v="0"/>
    <s v="T1093"/>
    <s v="Deposit"/>
    <n v="7524.12"/>
    <n v="4958.41"/>
    <s v="System Entry"/>
    <x v="101"/>
  </r>
  <r>
    <x v="102"/>
    <x v="4"/>
    <x v="4"/>
    <s v="T1140"/>
    <s v="Loan Payment"/>
    <n v="7712.29"/>
    <n v="8015.42"/>
    <s v="Manual Entry"/>
    <x v="102"/>
  </r>
  <r>
    <x v="103"/>
    <x v="4"/>
    <x v="4"/>
    <s v="T1016"/>
    <s v="Salary Paid"/>
    <n v="4401.07"/>
    <n v="5390.79"/>
    <s v="System Entry"/>
    <x v="103"/>
  </r>
  <r>
    <x v="104"/>
    <x v="0"/>
    <x v="1"/>
    <s v="T1036"/>
    <s v="Interest Received"/>
    <n v="9253.9699999999993"/>
    <n v="7623.56"/>
    <s v="Manual Entry"/>
    <x v="104"/>
  </r>
  <r>
    <x v="105"/>
    <x v="4"/>
    <x v="4"/>
    <s v="T1129"/>
    <s v="Loan Payment"/>
    <n v="1000.92"/>
    <n v="4144.33"/>
    <s v="System Entry"/>
    <x v="105"/>
  </r>
  <r>
    <x v="106"/>
    <x v="4"/>
    <x v="4"/>
    <s v="T1049"/>
    <s v="Interest Received"/>
    <n v="9591.15"/>
    <n v="1138.2"/>
    <s v="Manual Entry"/>
    <x v="106"/>
  </r>
  <r>
    <x v="107"/>
    <x v="0"/>
    <x v="2"/>
    <s v="T1082"/>
    <s v="Deposit"/>
    <n v="7520.83"/>
    <n v="650.97"/>
    <s v="Manual Entry"/>
    <x v="107"/>
  </r>
  <r>
    <x v="108"/>
    <x v="4"/>
    <x v="1"/>
    <s v="T1059"/>
    <s v="Loan Payment"/>
    <n v="3667.42"/>
    <n v="3615.53"/>
    <s v="Manual Entry"/>
    <x v="108"/>
  </r>
  <r>
    <x v="109"/>
    <x v="2"/>
    <x v="1"/>
    <s v="T1103"/>
    <s v="Deposit"/>
    <n v="2151.5500000000002"/>
    <n v="2075.12"/>
    <s v="System Entry"/>
    <x v="109"/>
  </r>
  <r>
    <x v="110"/>
    <x v="2"/>
    <x v="4"/>
    <s v="T1057"/>
    <s v="Purchase"/>
    <n v="2371.0100000000002"/>
    <n v="3494.98"/>
    <s v="Manual Entry"/>
    <x v="110"/>
  </r>
  <r>
    <x v="111"/>
    <x v="4"/>
    <x v="3"/>
    <s v="T1122"/>
    <s v="Salary Paid"/>
    <n v="8069.94"/>
    <n v="1255.29"/>
    <s v="Manual Entry"/>
    <x v="111"/>
  </r>
  <r>
    <x v="112"/>
    <x v="4"/>
    <x v="4"/>
    <s v="T1051"/>
    <s v="Salary Paid"/>
    <n v="4005.77"/>
    <n v="1904.61"/>
    <s v="System Entry"/>
    <x v="112"/>
  </r>
  <r>
    <x v="113"/>
    <x v="2"/>
    <x v="0"/>
    <s v="T1147"/>
    <s v="Loan Payment"/>
    <n v="3481.48"/>
    <n v="5924.24"/>
    <s v="System Entry"/>
    <x v="113"/>
  </r>
  <r>
    <x v="114"/>
    <x v="2"/>
    <x v="0"/>
    <s v="T1065"/>
    <s v="Purchase"/>
    <n v="6067.54"/>
    <n v="5906.7"/>
    <s v="System Entry"/>
    <x v="114"/>
  </r>
  <r>
    <x v="115"/>
    <x v="1"/>
    <x v="2"/>
    <s v="T1146"/>
    <s v="Deposit"/>
    <n v="5838.53"/>
    <n v="3230.35"/>
    <s v="System Entry"/>
    <x v="115"/>
  </r>
  <r>
    <x v="116"/>
    <x v="1"/>
    <x v="3"/>
    <s v="T1071"/>
    <s v="Salary Paid"/>
    <n v="5853.51"/>
    <n v="2519.1"/>
    <s v="Manual Entry"/>
    <x v="116"/>
  </r>
  <r>
    <x v="117"/>
    <x v="1"/>
    <x v="2"/>
    <s v="T1131"/>
    <s v="Salary Paid"/>
    <n v="5519.72"/>
    <n v="9910.2000000000007"/>
    <s v="System Entry"/>
    <x v="117"/>
  </r>
  <r>
    <x v="118"/>
    <x v="0"/>
    <x v="0"/>
    <s v="T1070"/>
    <s v="Loan Payment"/>
    <n v="4224.7299999999996"/>
    <n v="6114.8"/>
    <s v="Manual Entry"/>
    <x v="118"/>
  </r>
  <r>
    <x v="119"/>
    <x v="4"/>
    <x v="3"/>
    <s v="T1050"/>
    <s v="Salary Paid"/>
    <n v="672.85"/>
    <n v="7400.31"/>
    <s v="Manual Entry"/>
    <x v="119"/>
  </r>
  <r>
    <x v="120"/>
    <x v="4"/>
    <x v="1"/>
    <s v="T1038"/>
    <s v="Deposit"/>
    <n v="2604.6"/>
    <n v="7233.11"/>
    <s v="System Entry"/>
    <x v="120"/>
  </r>
  <r>
    <x v="121"/>
    <x v="2"/>
    <x v="3"/>
    <s v="T1011"/>
    <s v="Interest Received"/>
    <n v="4868.5"/>
    <n v="8235.73"/>
    <s v="Manual Entry"/>
    <x v="121"/>
  </r>
  <r>
    <x v="122"/>
    <x v="1"/>
    <x v="4"/>
    <s v="T1043"/>
    <s v="Interest Received"/>
    <n v="3015.49"/>
    <n v="8459.9599999999991"/>
    <s v="System Entry"/>
    <x v="122"/>
  </r>
  <r>
    <x v="123"/>
    <x v="3"/>
    <x v="0"/>
    <s v="T1137"/>
    <s v="Interest Received"/>
    <n v="7985.07"/>
    <n v="7836.99"/>
    <s v="System Entry"/>
    <x v="123"/>
  </r>
  <r>
    <x v="124"/>
    <x v="4"/>
    <x v="4"/>
    <s v="T1075"/>
    <s v="Deposit"/>
    <n v="5560.72"/>
    <n v="174.59"/>
    <s v="Manual Entry"/>
    <x v="124"/>
  </r>
  <r>
    <x v="125"/>
    <x v="4"/>
    <x v="1"/>
    <s v="T1145"/>
    <s v="Loan Payment"/>
    <n v="2170.39"/>
    <n v="9087.8700000000008"/>
    <s v="System Entry"/>
    <x v="125"/>
  </r>
  <r>
    <x v="126"/>
    <x v="2"/>
    <x v="0"/>
    <s v="T1079"/>
    <s v="Interest Received"/>
    <n v="4855.66"/>
    <n v="8523.09"/>
    <s v="System Entry"/>
    <x v="126"/>
  </r>
  <r>
    <x v="127"/>
    <x v="1"/>
    <x v="2"/>
    <s v="T1041"/>
    <s v="Purchase"/>
    <n v="1745.53"/>
    <n v="1417.86"/>
    <s v="System Entry"/>
    <x v="127"/>
  </r>
  <r>
    <x v="128"/>
    <x v="3"/>
    <x v="3"/>
    <s v="T1039"/>
    <s v="Salary Paid"/>
    <n v="6984.57"/>
    <n v="717.18"/>
    <s v="Manual Entry"/>
    <x v="128"/>
  </r>
  <r>
    <x v="129"/>
    <x v="2"/>
    <x v="0"/>
    <s v="T1006"/>
    <s v="Salary Paid"/>
    <n v="2443.1799999999998"/>
    <n v="8755.74"/>
    <s v="Manual Entry"/>
    <x v="129"/>
  </r>
  <r>
    <x v="130"/>
    <x v="4"/>
    <x v="2"/>
    <s v="T1085"/>
    <s v="Purchase"/>
    <n v="5733.91"/>
    <n v="280.60000000000002"/>
    <s v="System Entry"/>
    <x v="130"/>
  </r>
  <r>
    <x v="131"/>
    <x v="4"/>
    <x v="0"/>
    <s v="T1077"/>
    <s v="Salary Paid"/>
    <n v="4171.43"/>
    <n v="3717.03"/>
    <s v="System Entry"/>
    <x v="131"/>
  </r>
  <r>
    <x v="132"/>
    <x v="3"/>
    <x v="2"/>
    <s v="T1031"/>
    <s v="Purchase"/>
    <n v="8040.88"/>
    <n v="6013.05"/>
    <s v="System Entry"/>
    <x v="132"/>
  </r>
  <r>
    <x v="133"/>
    <x v="3"/>
    <x v="3"/>
    <s v="T1020"/>
    <s v="Loan Payment"/>
    <n v="7435.64"/>
    <n v="3367.99"/>
    <s v="System Entry"/>
    <x v="133"/>
  </r>
  <r>
    <x v="134"/>
    <x v="4"/>
    <x v="4"/>
    <s v="T1086"/>
    <s v="Interest Received"/>
    <n v="728.77"/>
    <n v="6999.92"/>
    <s v="System Entry"/>
    <x v="134"/>
  </r>
  <r>
    <x v="135"/>
    <x v="0"/>
    <x v="2"/>
    <s v="T1124"/>
    <s v="Salary Paid"/>
    <n v="6210.91"/>
    <n v="6100.41"/>
    <s v="Manual Entry"/>
    <x v="135"/>
  </r>
  <r>
    <x v="136"/>
    <x v="2"/>
    <x v="1"/>
    <s v="T1009"/>
    <s v="Loan Payment"/>
    <n v="3567.16"/>
    <n v="6059.16"/>
    <s v="Manual Entry"/>
    <x v="136"/>
  </r>
  <r>
    <x v="137"/>
    <x v="0"/>
    <x v="3"/>
    <s v="T1133"/>
    <s v="Salary Paid"/>
    <n v="9113.67"/>
    <n v="3854.36"/>
    <s v="Manual Entry"/>
    <x v="137"/>
  </r>
  <r>
    <x v="138"/>
    <x v="1"/>
    <x v="2"/>
    <s v="T1000"/>
    <s v="Deposit"/>
    <n v="1551.39"/>
    <n v="5889.18"/>
    <s v="System Entry"/>
    <x v="138"/>
  </r>
  <r>
    <x v="139"/>
    <x v="3"/>
    <x v="3"/>
    <s v="T1013"/>
    <s v="Salary Paid"/>
    <n v="7080.34"/>
    <n v="3541.43"/>
    <s v="Manual Entry"/>
    <x v="139"/>
  </r>
  <r>
    <x v="140"/>
    <x v="2"/>
    <x v="0"/>
    <s v="T1028"/>
    <s v="Loan Payment"/>
    <n v="920.62"/>
    <n v="125.69"/>
    <s v="Manual Entry"/>
    <x v="140"/>
  </r>
  <r>
    <x v="141"/>
    <x v="4"/>
    <x v="2"/>
    <s v="T1053"/>
    <s v="Loan Payment"/>
    <n v="3423.03"/>
    <n v="8423.0300000000007"/>
    <s v="System Entry"/>
    <x v="141"/>
  </r>
  <r>
    <x v="142"/>
    <x v="2"/>
    <x v="3"/>
    <s v="T1138"/>
    <s v="Deposit"/>
    <n v="4647.53"/>
    <n v="8296.61"/>
    <s v="Manual Entry"/>
    <x v="142"/>
  </r>
  <r>
    <x v="143"/>
    <x v="2"/>
    <x v="4"/>
    <s v="T1033"/>
    <s v="Interest Received"/>
    <n v="5604.45"/>
    <n v="5412.25"/>
    <s v="Manual Entry"/>
    <x v="143"/>
  </r>
  <r>
    <x v="144"/>
    <x v="4"/>
    <x v="4"/>
    <s v="T1048"/>
    <s v="Purchase"/>
    <n v="9161.02"/>
    <n v="4031.92"/>
    <s v="Manual Entry"/>
    <x v="144"/>
  </r>
  <r>
    <x v="145"/>
    <x v="4"/>
    <x v="3"/>
    <s v="T1061"/>
    <s v="Loan Payment"/>
    <n v="4587.08"/>
    <n v="4847.8599999999997"/>
    <s v="System Entry"/>
    <x v="145"/>
  </r>
  <r>
    <x v="146"/>
    <x v="0"/>
    <x v="1"/>
    <s v="T1001"/>
    <s v="Salary Paid"/>
    <n v="5181.93"/>
    <n v="4062.97"/>
    <s v="System Entry"/>
    <x v="146"/>
  </r>
  <r>
    <x v="147"/>
    <x v="1"/>
    <x v="3"/>
    <s v="T1072"/>
    <s v="Purchase"/>
    <n v="9199.85"/>
    <n v="5032.6499999999996"/>
    <s v="System Entry"/>
    <x v="147"/>
  </r>
  <r>
    <x v="148"/>
    <x v="4"/>
    <x v="2"/>
    <s v="T1119"/>
    <s v="Deposit"/>
    <n v="4263.3"/>
    <n v="969.89"/>
    <s v="System Entry"/>
    <x v="148"/>
  </r>
  <r>
    <x v="149"/>
    <x v="1"/>
    <x v="1"/>
    <s v="T1121"/>
    <s v="Purchase"/>
    <n v="6429.68"/>
    <n v="126.84"/>
    <s v="System Entry"/>
    <x v="1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L100"/>
    <s v="John Doe"/>
    <n v="161637.45000000001"/>
    <n v="6.67"/>
    <n v="2471.56"/>
    <n v="159.91999999999999"/>
    <n v="108.75"/>
    <x v="0"/>
    <s v="Discrepancy"/>
  </r>
  <r>
    <s v="L101"/>
    <s v="XYZ Corp"/>
    <n v="80836.97"/>
    <n v="5.35"/>
    <n v="2270.34"/>
    <n v="161.99"/>
    <n v="79.400000000000006"/>
    <x v="0"/>
    <s v="Discrepancy"/>
  </r>
  <r>
    <s v="L102"/>
    <s v="Jane Smith"/>
    <n v="168168.48"/>
    <n v="3.13"/>
    <n v="2244.38"/>
    <n v="179.46"/>
    <n v="121.41"/>
    <x v="0"/>
    <s v="Discrepancy"/>
  </r>
  <r>
    <s v="L103"/>
    <s v="XYZ Corp"/>
    <n v="140558.23000000001"/>
    <n v="6.65"/>
    <n v="3303.11"/>
    <n v="185.36"/>
    <n v="102.76"/>
    <x v="1"/>
    <s v="Discrepancy"/>
  </r>
  <r>
    <s v="L104"/>
    <s v="XYZ Corp"/>
    <n v="67140.100000000006"/>
    <n v="3.99"/>
    <n v="4914.3900000000003"/>
    <n v="259.95999999999998"/>
    <n v="103.45"/>
    <x v="1"/>
    <s v="Discrepancy"/>
  </r>
  <r>
    <s v="L105"/>
    <s v="ABC LLC"/>
    <n v="112175.69"/>
    <n v="5.31"/>
    <n v="3106.46"/>
    <n v="169.88"/>
    <n v="98.11"/>
    <x v="0"/>
    <s v="Discrepancy"/>
  </r>
  <r>
    <s v="L106"/>
    <s v="XYZ Corp"/>
    <n v="179527.72"/>
    <n v="3.66"/>
    <n v="3450.57"/>
    <n v="193.65"/>
    <n v="99.7"/>
    <x v="1"/>
    <s v="Discrepancy"/>
  </r>
  <r>
    <s v="L107"/>
    <s v="John Doe"/>
    <n v="188444.03"/>
    <n v="3.14"/>
    <n v="4512.21"/>
    <n v="225"/>
    <n v="126.54"/>
    <x v="1"/>
    <s v="Discrepancy"/>
  </r>
  <r>
    <s v="L108"/>
    <s v="XYZ Corp"/>
    <n v="119855.02"/>
    <n v="4.25"/>
    <n v="3372.74"/>
    <n v="175.55"/>
    <n v="60.3"/>
    <x v="2"/>
    <s v="Discrepancy"/>
  </r>
  <r>
    <s v="L109"/>
    <s v="John Doe"/>
    <n v="122125.55"/>
    <n v="6.12"/>
    <n v="2145.62"/>
    <n v="267.31"/>
    <n v="83.44"/>
    <x v="0"/>
    <s v="Discrepanc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BR2000"/>
    <s v="Interest"/>
    <n v="2143.5700000000002"/>
    <x v="0"/>
    <s v="No"/>
    <n v="2143.5700000000002"/>
  </r>
  <r>
    <x v="1"/>
    <s v="BR2001"/>
    <s v="Deposit"/>
    <n v="208.86"/>
    <x v="0"/>
    <s v="Yes"/>
    <n v="208.86"/>
  </r>
  <r>
    <x v="2"/>
    <s v="BR2002"/>
    <s v="Withdrawal"/>
    <n v="1455.17"/>
    <x v="1"/>
    <s v="Yes"/>
    <n v="-1455.17"/>
  </r>
  <r>
    <x v="3"/>
    <s v="BR2003"/>
    <s v="Withdrawal"/>
    <n v="9010.18"/>
    <x v="0"/>
    <s v="Yes"/>
    <n v="9010.18"/>
  </r>
  <r>
    <x v="4"/>
    <s v="BR2004"/>
    <s v="Interest"/>
    <n v="8751.51"/>
    <x v="0"/>
    <s v="Yes"/>
    <n v="8751.51"/>
  </r>
  <r>
    <x v="5"/>
    <s v="BR2005"/>
    <s v="Wire Transfer"/>
    <n v="6014.39"/>
    <x v="0"/>
    <s v="Yes"/>
    <n v="6014.39"/>
  </r>
  <r>
    <x v="6"/>
    <s v="BR2006"/>
    <s v="Withdrawal"/>
    <n v="6045.12"/>
    <x v="0"/>
    <s v="No"/>
    <n v="6045.12"/>
  </r>
  <r>
    <x v="7"/>
    <s v="BR2007"/>
    <s v="Wire Transfer"/>
    <n v="6683.86"/>
    <x v="0"/>
    <s v="No"/>
    <n v="6683.86"/>
  </r>
  <r>
    <x v="8"/>
    <s v="BR2008"/>
    <s v="Interest"/>
    <n v="1836.18"/>
    <x v="1"/>
    <s v="No"/>
    <n v="-1836.18"/>
  </r>
  <r>
    <x v="9"/>
    <s v="BR2009"/>
    <s v="Interest"/>
    <n v="9152.68"/>
    <x v="0"/>
    <s v="Yes"/>
    <n v="9152.68"/>
  </r>
  <r>
    <x v="10"/>
    <s v="BR2010"/>
    <s v="Deposit"/>
    <n v="4245.83"/>
    <x v="0"/>
    <s v="Yes"/>
    <n v="4245.83"/>
  </r>
  <r>
    <x v="11"/>
    <s v="BR2011"/>
    <s v="Withdrawal"/>
    <n v="3893.07"/>
    <x v="0"/>
    <s v="Yes"/>
    <n v="3893.07"/>
  </r>
  <r>
    <x v="12"/>
    <s v="BR2012"/>
    <s v="Wire Transfer"/>
    <n v="5237.29"/>
    <x v="0"/>
    <s v="No"/>
    <n v="5237.29"/>
  </r>
  <r>
    <x v="13"/>
    <s v="BR2013"/>
    <s v="Deposit"/>
    <n v="564.96"/>
    <x v="1"/>
    <s v="Yes"/>
    <n v="-564.96"/>
  </r>
  <r>
    <x v="14"/>
    <s v="BR2014"/>
    <s v="Withdrawal"/>
    <n v="1746.21"/>
    <x v="1"/>
    <s v="No"/>
    <n v="-1746.21"/>
  </r>
  <r>
    <x v="15"/>
    <s v="BR2015"/>
    <s v="Deposit"/>
    <n v="7406.53"/>
    <x v="1"/>
    <s v="No"/>
    <n v="-7406.53"/>
  </r>
  <r>
    <x v="16"/>
    <s v="BR2016"/>
    <s v="Interest"/>
    <n v="919.71"/>
    <x v="1"/>
    <s v="Yes"/>
    <n v="-919.71"/>
  </r>
  <r>
    <x v="17"/>
    <s v="BR2017"/>
    <s v="Withdrawal"/>
    <n v="6071.21"/>
    <x v="0"/>
    <s v="Yes"/>
    <n v="6071.21"/>
  </r>
  <r>
    <x v="18"/>
    <s v="BR2018"/>
    <s v="Deposit"/>
    <n v="2528.96"/>
    <x v="1"/>
    <s v="No"/>
    <n v="-2528.96"/>
  </r>
  <r>
    <x v="19"/>
    <s v="BR2019"/>
    <s v="Deposit"/>
    <n v="3954.03"/>
    <x v="0"/>
    <s v="Yes"/>
    <n v="3954.03"/>
  </r>
  <r>
    <x v="20"/>
    <s v="BR2020"/>
    <s v="Wire Transfer"/>
    <n v="2958.07"/>
    <x v="0"/>
    <s v="No"/>
    <n v="2958.07"/>
  </r>
  <r>
    <x v="21"/>
    <s v="BR2021"/>
    <s v="Deposit"/>
    <n v="3621.16"/>
    <x v="0"/>
    <s v="Yes"/>
    <n v="3621.16"/>
  </r>
  <r>
    <x v="22"/>
    <s v="BR2022"/>
    <s v="Withdrawal"/>
    <n v="7218.55"/>
    <x v="0"/>
    <s v="Yes"/>
    <n v="7218.55"/>
  </r>
  <r>
    <x v="23"/>
    <s v="BR2023"/>
    <s v="Withdrawal"/>
    <n v="3041.5"/>
    <x v="0"/>
    <s v="No"/>
    <n v="3041.5"/>
  </r>
  <r>
    <x v="24"/>
    <s v="BR2024"/>
    <s v="Wire Transfer"/>
    <n v="5707.41"/>
    <x v="1"/>
    <s v="Yes"/>
    <n v="-5707.41"/>
  </r>
  <r>
    <x v="25"/>
    <s v="BR2025"/>
    <s v="Withdrawal"/>
    <n v="4812.8999999999996"/>
    <x v="1"/>
    <s v="No"/>
    <n v="-4812.8999999999996"/>
  </r>
  <r>
    <x v="26"/>
    <s v="BR2026"/>
    <s v="Interest"/>
    <n v="6670.34"/>
    <x v="1"/>
    <s v="Yes"/>
    <n v="-6670.34"/>
  </r>
  <r>
    <x v="27"/>
    <s v="BR2027"/>
    <s v="Withdrawal"/>
    <n v="9374.61"/>
    <x v="1"/>
    <s v="No"/>
    <n v="-9374.61"/>
  </r>
  <r>
    <x v="28"/>
    <s v="BR2028"/>
    <s v="Withdrawal"/>
    <n v="7352.46"/>
    <x v="0"/>
    <s v="No"/>
    <n v="7352.46"/>
  </r>
  <r>
    <x v="29"/>
    <s v="BR2029"/>
    <s v="Deposit"/>
    <n v="2227.91"/>
    <x v="1"/>
    <s v="Yes"/>
    <n v="-2227.91"/>
  </r>
  <r>
    <x v="30"/>
    <s v="BR2030"/>
    <s v="Deposit"/>
    <n v="408.71"/>
    <x v="0"/>
    <s v="No"/>
    <n v="408.71"/>
  </r>
  <r>
    <x v="31"/>
    <s v="BR2031"/>
    <s v="Withdrawal"/>
    <n v="2696.41"/>
    <x v="1"/>
    <s v="Yes"/>
    <n v="-2696.41"/>
  </r>
  <r>
    <x v="32"/>
    <s v="BR2032"/>
    <s v="Wire Transfer"/>
    <n v="5991.27"/>
    <x v="0"/>
    <s v="Yes"/>
    <n v="5991.27"/>
  </r>
  <r>
    <x v="33"/>
    <s v="BR2033"/>
    <s v="Deposit"/>
    <n v="609.12"/>
    <x v="0"/>
    <s v="Yes"/>
    <n v="609.12"/>
  </r>
  <r>
    <x v="34"/>
    <s v="BR2034"/>
    <s v="Wire Transfer"/>
    <n v="5014.03"/>
    <x v="1"/>
    <s v="No"/>
    <n v="-5014.03"/>
  </r>
  <r>
    <x v="35"/>
    <s v="BR2035"/>
    <s v="Withdrawal"/>
    <n v="6008.74"/>
    <x v="0"/>
    <s v="No"/>
    <n v="6008.74"/>
  </r>
  <r>
    <x v="36"/>
    <s v="BR2036"/>
    <s v="Withdrawal"/>
    <n v="3409.01"/>
    <x v="0"/>
    <s v="Yes"/>
    <n v="3409.01"/>
  </r>
  <r>
    <x v="37"/>
    <s v="BR2037"/>
    <s v="Interest"/>
    <n v="7732.03"/>
    <x v="1"/>
    <s v="Yes"/>
    <n v="-7732.03"/>
  </r>
  <r>
    <x v="38"/>
    <s v="BR2038"/>
    <s v="Deposit"/>
    <n v="1155.32"/>
    <x v="0"/>
    <s v="No"/>
    <n v="1155.32"/>
  </r>
  <r>
    <x v="39"/>
    <s v="BR2039"/>
    <s v="Withdrawal"/>
    <n v="843.86"/>
    <x v="1"/>
    <s v="Yes"/>
    <n v="-843.86"/>
  </r>
  <r>
    <x v="40"/>
    <s v="BR2040"/>
    <s v="Interest"/>
    <n v="7309.07"/>
    <x v="1"/>
    <s v="Yes"/>
    <n v="-7309.07"/>
  </r>
  <r>
    <x v="41"/>
    <s v="BR2041"/>
    <s v="Deposit"/>
    <n v="5005.3599999999997"/>
    <x v="1"/>
    <s v="No"/>
    <n v="-5005.3599999999997"/>
  </r>
  <r>
    <x v="42"/>
    <s v="BR2042"/>
    <s v="Withdrawal"/>
    <n v="6915.18"/>
    <x v="0"/>
    <s v="Yes"/>
    <n v="6915.18"/>
  </r>
  <r>
    <x v="43"/>
    <s v="BR2043"/>
    <s v="Withdrawal"/>
    <n v="4404.79"/>
    <x v="0"/>
    <s v="No"/>
    <n v="4404.79"/>
  </r>
  <r>
    <x v="44"/>
    <s v="BR2044"/>
    <s v="Deposit"/>
    <n v="2539.38"/>
    <x v="0"/>
    <s v="Yes"/>
    <n v="2539.38"/>
  </r>
  <r>
    <x v="45"/>
    <s v="BR2045"/>
    <s v="Deposit"/>
    <n v="8209.11"/>
    <x v="1"/>
    <s v="No"/>
    <n v="-8209.11"/>
  </r>
  <r>
    <x v="46"/>
    <s v="BR2046"/>
    <s v="Deposit"/>
    <n v="8014.22"/>
    <x v="0"/>
    <s v="Yes"/>
    <n v="8014.22"/>
  </r>
  <r>
    <x v="47"/>
    <s v="BR2047"/>
    <s v="Withdrawal"/>
    <n v="6977.5"/>
    <x v="1"/>
    <s v="Yes"/>
    <n v="-6977.5"/>
  </r>
  <r>
    <x v="48"/>
    <s v="BR2048"/>
    <s v="Withdrawal"/>
    <n v="2794.24"/>
    <x v="1"/>
    <s v="No"/>
    <n v="-2794.24"/>
  </r>
  <r>
    <x v="49"/>
    <s v="BR2049"/>
    <s v="Interest"/>
    <n v="5943.28"/>
    <x v="0"/>
    <s v="Yes"/>
    <n v="5943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2C394-4273-45CD-A49B-D70DCECFA7A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C34" firstHeaderRow="0" firstDataRow="1" firstDataCol="1"/>
  <pivotFields count="11">
    <pivotField numFmtId="16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5" baseField="0" baseItem="0"/>
    <dataField name="Sum of Credit" fld="6" baseField="0" baseItem="0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1A270-B175-497D-AB4A-1CBFAA96C1D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an ID" fld="0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83CBE-A9C7-4BA8-9831-13436E02EC1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11" firstHeaderRow="1" firstDataRow="2" firstDataCol="1"/>
  <pivotFields count="8">
    <pivotField axis="axisRow" numFmtId="164" showAll="0">
      <items count="51">
        <item x="4"/>
        <item x="7"/>
        <item x="8"/>
        <item x="39"/>
        <item x="12"/>
        <item x="32"/>
        <item x="5"/>
        <item x="26"/>
        <item x="16"/>
        <item x="45"/>
        <item x="31"/>
        <item x="24"/>
        <item x="15"/>
        <item x="30"/>
        <item x="10"/>
        <item x="21"/>
        <item x="27"/>
        <item x="40"/>
        <item x="11"/>
        <item x="37"/>
        <item x="20"/>
        <item x="44"/>
        <item x="14"/>
        <item x="29"/>
        <item x="18"/>
        <item x="43"/>
        <item x="1"/>
        <item x="19"/>
        <item x="9"/>
        <item x="6"/>
        <item x="48"/>
        <item x="47"/>
        <item x="28"/>
        <item x="25"/>
        <item x="0"/>
        <item x="22"/>
        <item x="49"/>
        <item x="34"/>
        <item x="35"/>
        <item x="42"/>
        <item x="2"/>
        <item x="33"/>
        <item x="3"/>
        <item x="36"/>
        <item x="17"/>
        <item x="46"/>
        <item x="38"/>
        <item x="41"/>
        <item x="23"/>
        <item x="13"/>
        <item t="default"/>
      </items>
    </pivotField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6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Bank Reference ID" fld="1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FE530-9C9A-4A7F-A733-7F49B49610C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11" firstHeaderRow="1" firstDataRow="2" firstDataCol="1"/>
  <pivotFields count="9">
    <pivotField axis="axisRow" numFmtId="164" showAll="0">
      <items count="51">
        <item x="4"/>
        <item x="7"/>
        <item x="8"/>
        <item x="39"/>
        <item x="12"/>
        <item x="32"/>
        <item x="5"/>
        <item x="26"/>
        <item x="16"/>
        <item x="45"/>
        <item x="31"/>
        <item x="24"/>
        <item x="15"/>
        <item x="30"/>
        <item x="10"/>
        <item x="21"/>
        <item x="27"/>
        <item x="40"/>
        <item x="11"/>
        <item x="37"/>
        <item x="20"/>
        <item x="44"/>
        <item x="14"/>
        <item x="29"/>
        <item x="18"/>
        <item x="43"/>
        <item x="1"/>
        <item x="19"/>
        <item x="9"/>
        <item x="6"/>
        <item x="48"/>
        <item x="47"/>
        <item x="28"/>
        <item x="25"/>
        <item x="0"/>
        <item x="22"/>
        <item x="49"/>
        <item x="34"/>
        <item x="35"/>
        <item x="42"/>
        <item x="2"/>
        <item x="33"/>
        <item x="3"/>
        <item x="36"/>
        <item x="17"/>
        <item x="46"/>
        <item x="38"/>
        <item x="41"/>
        <item x="23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Net Cash Flow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813F0-C545-4EF3-8C79-45CA5AF33A28}" name="Table2" displayName="Table2" ref="A1:I151" totalsRowShown="0" headerRowDxfId="17" headerRowBorderDxfId="16" tableBorderDxfId="15">
  <autoFilter ref="A1:I151" xr:uid="{52F813F0-C545-4EF3-8C79-45CA5AF33A28}"/>
  <sortState xmlns:xlrd2="http://schemas.microsoft.com/office/spreadsheetml/2017/richdata2" ref="A2:I151">
    <sortCondition ref="A1:A151"/>
  </sortState>
  <tableColumns count="9">
    <tableColumn id="1" xr3:uid="{CA2B175E-9A77-4A82-BFD0-C96C696AA5A9}" name="Date" dataDxfId="14"/>
    <tableColumn id="2" xr3:uid="{0B4ACA5A-AFA4-40FF-BAE9-D8DF62048CD9}" name="Account Type"/>
    <tableColumn id="3" xr3:uid="{07495A4D-DA1F-455E-A9C8-7AB97DA0CD56}" name="Account Name"/>
    <tableColumn id="4" xr3:uid="{E367A7C3-4C2B-4F7D-BB01-6421CFC22D2E}" name="Transaction ID"/>
    <tableColumn id="5" xr3:uid="{3746DB24-F7FC-493C-A051-E1D82C44EDBA}" name="Description"/>
    <tableColumn id="6" xr3:uid="{0FF2179B-7362-4858-8640-CF1227008CB4}" name="Debit"/>
    <tableColumn id="7" xr3:uid="{EE665CB9-8373-45BC-B052-8F630FC8589C}" name="Credit"/>
    <tableColumn id="8" xr3:uid="{DA3A8BFA-927F-432E-9F46-F3D0AB472FA5}" name="Entry Source"/>
    <tableColumn id="9" xr3:uid="{1EDC0D67-75FD-45A8-BD80-8A9EE8E84726}" name="Running Balance">
      <calculatedColumnFormula>SUM($F$2:F2) - SUM($G$2:G2)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DE666-70D5-457C-8CD7-40B4A6816734}" name="Table3" displayName="Table3" ref="A1:G11" totalsRowShown="0" headerRowDxfId="13">
  <autoFilter ref="A1:G11" xr:uid="{598DE666-70D5-457C-8CD7-40B4A6816734}"/>
  <tableColumns count="7">
    <tableColumn id="1" xr3:uid="{B0E0FB92-5205-41FC-9A93-EF6510286CE8}" name="Loan ID"/>
    <tableColumn id="3" xr3:uid="{01FF3645-B53D-4C8C-A2CF-2C587C6FBDDE}" name="Principal"/>
    <tableColumn id="4" xr3:uid="{139A951A-02B5-48BD-A089-8FB28FFE9F59}" name="Interest Rate"/>
    <tableColumn id="5" xr3:uid="{518EADFC-DD6A-4E59-B341-B296297996FD}" name="Monthly Payment"/>
    <tableColumn id="6" xr3:uid="{966C3978-F74E-464E-AD74-035FD73B5D0A}" name="Tax"/>
    <tableColumn id="7" xr3:uid="{79CA8948-AD12-4411-8B23-64A61FD84E9D}" name="Insurance"/>
    <tableColumn id="8" xr3:uid="{79D71B5C-62C2-4F25-BDE0-F45778B4E85A}" name="Payment Statu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42E7DC-F85B-4350-81C5-D31B0E148612}" name="Table4" displayName="Table4" ref="A1:G6" totalsRowShown="0" headerRowDxfId="12" headerRowBorderDxfId="11" tableBorderDxfId="10">
  <autoFilter ref="A1:G6" xr:uid="{D242E7DC-F85B-4350-81C5-D31B0E148612}"/>
  <sortState xmlns:xlrd2="http://schemas.microsoft.com/office/spreadsheetml/2017/richdata2" ref="A2:G6">
    <sortCondition ref="G1:G6"/>
  </sortState>
  <tableColumns count="7">
    <tableColumn id="1" xr3:uid="{CAEBDD23-4999-4A75-B405-AC4B6081C0EE}" name="Branch ID"/>
    <tableColumn id="2" xr3:uid="{B2A3FC7B-72CE-40C5-94E6-1DF254A87B81}" name="Branch Name"/>
    <tableColumn id="3" xr3:uid="{23604426-F737-4DE2-9870-5FFEF793812C}" name="Total Deposits"/>
    <tableColumn id="4" xr3:uid="{03E38982-3A04-41D5-B011-B62E11F75F6A}" name="Total Withdrawals"/>
    <tableColumn id="5" xr3:uid="{0513B4EC-859B-4816-9E7D-D38CDCEFED5A}" name="Loan Approvals"/>
    <tableColumn id="6" xr3:uid="{16DD2F45-B74E-4F8C-8723-B564DB145394}" name="Loan Amount Approved"/>
    <tableColumn id="7" xr3:uid="{8666A9BE-A2B0-4690-82E3-3BB2B80AF655}" name="Net Cash Flow">
      <calculatedColumnFormula>C2-D2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46EE7-8B7F-46D2-BA34-75E3E9061C74}" name="Table1" displayName="Table1" ref="A1:G51" totalsRowShown="0" headerRowDxfId="9" dataDxfId="8" tableBorderDxfId="7">
  <autoFilter ref="A1:G51" xr:uid="{0EB46EE7-8B7F-46D2-BA34-75E3E9061C74}"/>
  <tableColumns count="7">
    <tableColumn id="1" xr3:uid="{0651A11D-FBE7-4F53-B300-095E19750647}" name="Date" dataDxfId="6"/>
    <tableColumn id="2" xr3:uid="{9748585D-9E91-431B-9051-897645A41C67}" name="Bank Reference ID" dataDxfId="5"/>
    <tableColumn id="3" xr3:uid="{1C8A771A-B080-4A11-9BDC-0EE11964131B}" name="Description" dataDxfId="4"/>
    <tableColumn id="4" xr3:uid="{E2BCD1F9-1923-4081-97FB-DACB67351E5F}" name="Transaction Amount" dataDxfId="3"/>
    <tableColumn id="5" xr3:uid="{3467A59F-7661-4FF1-B02F-A233AC01B658}" name="Transaction Type" dataDxfId="2"/>
    <tableColumn id="6" xr3:uid="{93E57FCD-0E75-422E-9E05-926C082CBA7C}" name="Reconciled" dataDxfId="1"/>
    <tableColumn id="7" xr3:uid="{DFBA83C8-2A41-4F60-AFD8-62551B0D9B4A}" name="Net Cash Flow" dataDxfId="0">
      <calculatedColumnFormula>IF(Bank_Reconciliation!$E2="Deposit", Bank_Reconciliation!$D2, -Bank_Reconciliation!$D2)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77D-11AC-4E3D-8794-A01D4C3168A5}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zoomScaleNormal="100" workbookViewId="0"/>
  </sheetViews>
  <sheetFormatPr defaultRowHeight="15" x14ac:dyDescent="0.25"/>
  <cols>
    <col min="1" max="1" width="18.28515625" bestFit="1" customWidth="1"/>
    <col min="2" max="2" width="17.42578125" bestFit="1" customWidth="1"/>
    <col min="3" max="3" width="18.5703125" bestFit="1" customWidth="1"/>
    <col min="4" max="4" width="18.140625" bestFit="1" customWidth="1"/>
    <col min="5" max="5" width="16.7109375" bestFit="1" customWidth="1"/>
    <col min="6" max="6" width="10.42578125" bestFit="1" customWidth="1"/>
    <col min="7" max="7" width="11" bestFit="1" customWidth="1"/>
    <col min="8" max="8" width="16.5703125" bestFit="1" customWidth="1"/>
    <col min="9" max="9" width="20.28515625" bestFit="1" customWidth="1"/>
    <col min="10" max="10" width="15.71093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270</v>
      </c>
      <c r="J1" s="3"/>
    </row>
    <row r="2" spans="1:10" x14ac:dyDescent="0.25">
      <c r="A2" s="2">
        <v>45292.566944444443</v>
      </c>
      <c r="B2" t="s">
        <v>9</v>
      </c>
      <c r="C2" t="s">
        <v>17</v>
      </c>
      <c r="D2" t="s">
        <v>146</v>
      </c>
      <c r="E2" t="s">
        <v>171</v>
      </c>
      <c r="F2">
        <v>5592.67</v>
      </c>
      <c r="G2">
        <v>7485.15</v>
      </c>
      <c r="H2" t="s">
        <v>174</v>
      </c>
      <c r="I2">
        <f>SUM($F$2:F2) - SUM($G$2:G2)</f>
        <v>-1892.4799999999996</v>
      </c>
    </row>
    <row r="3" spans="1:10" x14ac:dyDescent="0.25">
      <c r="A3" s="2">
        <v>45292.78875</v>
      </c>
      <c r="B3" t="s">
        <v>8</v>
      </c>
      <c r="C3" t="s">
        <v>14</v>
      </c>
      <c r="D3" t="s">
        <v>85</v>
      </c>
      <c r="E3" t="s">
        <v>170</v>
      </c>
      <c r="F3">
        <v>1418.53</v>
      </c>
      <c r="G3">
        <v>3849.85</v>
      </c>
      <c r="H3" t="s">
        <v>173</v>
      </c>
      <c r="I3">
        <f>SUM($F$2:F3) - SUM($G$2:G3)</f>
        <v>-4323.8</v>
      </c>
    </row>
    <row r="4" spans="1:10" x14ac:dyDescent="0.25">
      <c r="A4" s="2">
        <v>45292.979791666658</v>
      </c>
      <c r="B4" t="s">
        <v>12</v>
      </c>
      <c r="C4" t="s">
        <v>14</v>
      </c>
      <c r="D4" t="s">
        <v>63</v>
      </c>
      <c r="E4" t="s">
        <v>168</v>
      </c>
      <c r="F4">
        <v>6999.56</v>
      </c>
      <c r="G4">
        <v>401.67</v>
      </c>
      <c r="H4" t="s">
        <v>174</v>
      </c>
      <c r="I4">
        <f>SUM($F$2:F4) - SUM($G$2:G4)</f>
        <v>2274.09</v>
      </c>
    </row>
    <row r="5" spans="1:10" x14ac:dyDescent="0.25">
      <c r="A5" s="2">
        <v>45293.196238425917</v>
      </c>
      <c r="B5" t="s">
        <v>11</v>
      </c>
      <c r="C5" t="s">
        <v>14</v>
      </c>
      <c r="D5" t="s">
        <v>44</v>
      </c>
      <c r="E5" t="s">
        <v>169</v>
      </c>
      <c r="F5">
        <v>4062.21</v>
      </c>
      <c r="G5">
        <v>1654.08</v>
      </c>
      <c r="H5" t="s">
        <v>174</v>
      </c>
      <c r="I5">
        <f>SUM($F$2:F5) - SUM($G$2:G5)</f>
        <v>4682.2200000000012</v>
      </c>
    </row>
    <row r="6" spans="1:10" x14ac:dyDescent="0.25">
      <c r="A6" s="2">
        <v>45295.146249999998</v>
      </c>
      <c r="B6" t="s">
        <v>9</v>
      </c>
      <c r="C6" t="s">
        <v>13</v>
      </c>
      <c r="D6" t="s">
        <v>109</v>
      </c>
      <c r="E6" t="s">
        <v>168</v>
      </c>
      <c r="F6">
        <v>6947.97</v>
      </c>
      <c r="G6">
        <v>152.47</v>
      </c>
      <c r="H6" t="s">
        <v>174</v>
      </c>
      <c r="I6">
        <f>SUM($F$2:F6) - SUM($G$2:G6)</f>
        <v>11477.720000000003</v>
      </c>
    </row>
    <row r="7" spans="1:10" x14ac:dyDescent="0.25">
      <c r="A7" s="2">
        <v>45298.53570601852</v>
      </c>
      <c r="B7" t="s">
        <v>11</v>
      </c>
      <c r="C7" t="s">
        <v>13</v>
      </c>
      <c r="D7" t="s">
        <v>122</v>
      </c>
      <c r="E7" t="s">
        <v>170</v>
      </c>
      <c r="F7">
        <v>8794.3799999999992</v>
      </c>
      <c r="G7">
        <v>7388.85</v>
      </c>
      <c r="H7" t="s">
        <v>173</v>
      </c>
      <c r="I7">
        <f>SUM($F$2:F7) - SUM($G$2:G7)</f>
        <v>12883.25</v>
      </c>
    </row>
    <row r="8" spans="1:10" x14ac:dyDescent="0.25">
      <c r="A8" s="2">
        <v>45303.658483796287</v>
      </c>
      <c r="B8" t="s">
        <v>12</v>
      </c>
      <c r="C8" t="s">
        <v>13</v>
      </c>
      <c r="D8" t="s">
        <v>126</v>
      </c>
      <c r="E8" t="s">
        <v>172</v>
      </c>
      <c r="F8">
        <v>319.63</v>
      </c>
      <c r="G8">
        <v>964.17</v>
      </c>
      <c r="H8" t="s">
        <v>173</v>
      </c>
      <c r="I8">
        <f>SUM($F$2:F8) - SUM($G$2:G8)</f>
        <v>12238.71</v>
      </c>
    </row>
    <row r="9" spans="1:10" x14ac:dyDescent="0.25">
      <c r="A9" s="2">
        <v>45304.115706018521</v>
      </c>
      <c r="B9" t="s">
        <v>10</v>
      </c>
      <c r="C9" t="s">
        <v>15</v>
      </c>
      <c r="D9" t="s">
        <v>118</v>
      </c>
      <c r="E9" t="s">
        <v>169</v>
      </c>
      <c r="F9">
        <v>2129.9499999999998</v>
      </c>
      <c r="G9">
        <v>2130.27</v>
      </c>
      <c r="H9" t="s">
        <v>173</v>
      </c>
      <c r="I9">
        <f>SUM($F$2:F9) - SUM($G$2:G9)</f>
        <v>12238.389999999996</v>
      </c>
    </row>
    <row r="10" spans="1:10" x14ac:dyDescent="0.25">
      <c r="A10" s="2">
        <v>45306.615185185183</v>
      </c>
      <c r="B10" t="s">
        <v>11</v>
      </c>
      <c r="C10" t="s">
        <v>14</v>
      </c>
      <c r="D10" t="s">
        <v>45</v>
      </c>
      <c r="E10" t="s">
        <v>170</v>
      </c>
      <c r="F10">
        <v>4829.38</v>
      </c>
      <c r="G10">
        <v>3835.13</v>
      </c>
      <c r="H10" t="s">
        <v>174</v>
      </c>
      <c r="I10">
        <f>SUM($F$2:F10) - SUM($G$2:G10)</f>
        <v>13232.639999999992</v>
      </c>
    </row>
    <row r="11" spans="1:10" x14ac:dyDescent="0.25">
      <c r="A11" s="2">
        <v>45306.719224537039</v>
      </c>
      <c r="B11" t="s">
        <v>9</v>
      </c>
      <c r="C11" t="s">
        <v>17</v>
      </c>
      <c r="D11" t="s">
        <v>116</v>
      </c>
      <c r="E11" t="s">
        <v>170</v>
      </c>
      <c r="F11">
        <v>3840.72</v>
      </c>
      <c r="G11">
        <v>4818.53</v>
      </c>
      <c r="H11" t="s">
        <v>174</v>
      </c>
      <c r="I11">
        <f>SUM($F$2:F11) - SUM($G$2:G11)</f>
        <v>12254.829999999994</v>
      </c>
    </row>
    <row r="12" spans="1:10" x14ac:dyDescent="0.25">
      <c r="A12" s="2">
        <v>45306.874537037038</v>
      </c>
      <c r="B12" t="s">
        <v>10</v>
      </c>
      <c r="C12" t="s">
        <v>14</v>
      </c>
      <c r="D12" t="s">
        <v>141</v>
      </c>
      <c r="E12" t="s">
        <v>170</v>
      </c>
      <c r="F12">
        <v>9041.2000000000007</v>
      </c>
      <c r="G12">
        <v>4784.3500000000004</v>
      </c>
      <c r="H12" t="s">
        <v>173</v>
      </c>
      <c r="I12">
        <f>SUM($F$2:F12) - SUM($G$2:G12)</f>
        <v>16511.68</v>
      </c>
    </row>
    <row r="13" spans="1:10" x14ac:dyDescent="0.25">
      <c r="A13" s="2">
        <v>45308.498518518521</v>
      </c>
      <c r="B13" t="s">
        <v>8</v>
      </c>
      <c r="C13" t="s">
        <v>16</v>
      </c>
      <c r="D13" t="s">
        <v>145</v>
      </c>
      <c r="E13" t="s">
        <v>169</v>
      </c>
      <c r="F13">
        <v>6402.78</v>
      </c>
      <c r="G13">
        <v>8522.2000000000007</v>
      </c>
      <c r="H13" t="s">
        <v>173</v>
      </c>
      <c r="I13">
        <f>SUM($F$2:F13) - SUM($G$2:G13)</f>
        <v>14392.259999999995</v>
      </c>
    </row>
    <row r="14" spans="1:10" x14ac:dyDescent="0.25">
      <c r="A14" s="2">
        <v>45308.963993055557</v>
      </c>
      <c r="B14" t="s">
        <v>10</v>
      </c>
      <c r="C14" t="s">
        <v>17</v>
      </c>
      <c r="D14" t="s">
        <v>84</v>
      </c>
      <c r="E14" t="s">
        <v>168</v>
      </c>
      <c r="F14">
        <v>2782.48</v>
      </c>
      <c r="G14">
        <v>5688.14</v>
      </c>
      <c r="H14" t="s">
        <v>174</v>
      </c>
      <c r="I14">
        <f>SUM($F$2:F14) - SUM($G$2:G14)</f>
        <v>11486.599999999999</v>
      </c>
    </row>
    <row r="15" spans="1:10" x14ac:dyDescent="0.25">
      <c r="A15" s="2">
        <v>45309.411851851852</v>
      </c>
      <c r="B15" t="s">
        <v>10</v>
      </c>
      <c r="C15" t="s">
        <v>16</v>
      </c>
      <c r="D15" t="s">
        <v>150</v>
      </c>
      <c r="E15" t="s">
        <v>172</v>
      </c>
      <c r="F15">
        <v>4564.01</v>
      </c>
      <c r="G15">
        <v>2129.52</v>
      </c>
      <c r="H15" t="s">
        <v>174</v>
      </c>
      <c r="I15">
        <f>SUM($F$2:F15) - SUM($G$2:G15)</f>
        <v>13921.090000000004</v>
      </c>
    </row>
    <row r="16" spans="1:10" x14ac:dyDescent="0.25">
      <c r="A16" s="2">
        <v>45312.105266203696</v>
      </c>
      <c r="B16" t="s">
        <v>10</v>
      </c>
      <c r="C16" t="s">
        <v>16</v>
      </c>
      <c r="D16" t="s">
        <v>157</v>
      </c>
      <c r="E16" t="s">
        <v>171</v>
      </c>
      <c r="F16">
        <v>8436.7099999999991</v>
      </c>
      <c r="G16">
        <v>7529.97</v>
      </c>
      <c r="H16" t="s">
        <v>174</v>
      </c>
      <c r="I16">
        <f>SUM($F$2:F16) - SUM($G$2:G16)</f>
        <v>14827.829999999994</v>
      </c>
    </row>
    <row r="17" spans="1:9" x14ac:dyDescent="0.25">
      <c r="A17" s="2">
        <v>45312.450127314813</v>
      </c>
      <c r="B17" t="s">
        <v>12</v>
      </c>
      <c r="C17" t="s">
        <v>13</v>
      </c>
      <c r="D17" t="s">
        <v>39</v>
      </c>
      <c r="E17" t="s">
        <v>171</v>
      </c>
      <c r="F17">
        <v>7695.23</v>
      </c>
      <c r="G17">
        <v>3283.67</v>
      </c>
      <c r="H17" t="s">
        <v>174</v>
      </c>
      <c r="I17">
        <f>SUM($F$2:F17) - SUM($G$2:G17)</f>
        <v>19239.389999999992</v>
      </c>
    </row>
    <row r="18" spans="1:9" x14ac:dyDescent="0.25">
      <c r="A18" s="2">
        <v>45312.458796296298</v>
      </c>
      <c r="B18" t="s">
        <v>9</v>
      </c>
      <c r="C18" t="s">
        <v>17</v>
      </c>
      <c r="D18" t="s">
        <v>136</v>
      </c>
      <c r="E18" t="s">
        <v>170</v>
      </c>
      <c r="F18">
        <v>4852.46</v>
      </c>
      <c r="G18">
        <v>6877.26</v>
      </c>
      <c r="H18" t="s">
        <v>173</v>
      </c>
      <c r="I18">
        <f>SUM($F$2:F18) - SUM($G$2:G18)</f>
        <v>17214.589999999997</v>
      </c>
    </row>
    <row r="19" spans="1:9" x14ac:dyDescent="0.25">
      <c r="A19" s="2">
        <v>45313.130381944437</v>
      </c>
      <c r="B19" t="s">
        <v>10</v>
      </c>
      <c r="C19" t="s">
        <v>17</v>
      </c>
      <c r="D19" t="s">
        <v>86</v>
      </c>
      <c r="E19" t="s">
        <v>171</v>
      </c>
      <c r="F19">
        <v>854.38</v>
      </c>
      <c r="G19">
        <v>3440.72</v>
      </c>
      <c r="H19" t="s">
        <v>173</v>
      </c>
      <c r="I19">
        <f>SUM($F$2:F19) - SUM($G$2:G19)</f>
        <v>14628.25</v>
      </c>
    </row>
    <row r="20" spans="1:9" x14ac:dyDescent="0.25">
      <c r="A20" s="2">
        <v>45313.65425925926</v>
      </c>
      <c r="B20" t="s">
        <v>10</v>
      </c>
      <c r="C20" t="s">
        <v>15</v>
      </c>
      <c r="D20" t="s">
        <v>98</v>
      </c>
      <c r="E20" t="s">
        <v>171</v>
      </c>
      <c r="F20">
        <v>9854.33</v>
      </c>
      <c r="G20">
        <v>970.09</v>
      </c>
      <c r="H20" t="s">
        <v>174</v>
      </c>
      <c r="I20">
        <f>SUM($F$2:F20) - SUM($G$2:G20)</f>
        <v>23512.490000000005</v>
      </c>
    </row>
    <row r="21" spans="1:9" x14ac:dyDescent="0.25">
      <c r="A21" s="2">
        <v>45314.619837962957</v>
      </c>
      <c r="B21" t="s">
        <v>8</v>
      </c>
      <c r="C21" t="s">
        <v>15</v>
      </c>
      <c r="D21" t="s">
        <v>65</v>
      </c>
      <c r="E21" t="s">
        <v>171</v>
      </c>
      <c r="F21">
        <v>7397.3</v>
      </c>
      <c r="G21">
        <v>3606.05</v>
      </c>
      <c r="H21" t="s">
        <v>174</v>
      </c>
      <c r="I21">
        <f>SUM($F$2:F21) - SUM($G$2:G21)</f>
        <v>27303.740000000005</v>
      </c>
    </row>
    <row r="22" spans="1:9" x14ac:dyDescent="0.25">
      <c r="A22" s="2">
        <v>45316.419189814813</v>
      </c>
      <c r="B22" t="s">
        <v>12</v>
      </c>
      <c r="C22" t="s">
        <v>16</v>
      </c>
      <c r="D22" t="s">
        <v>161</v>
      </c>
      <c r="E22" t="s">
        <v>169</v>
      </c>
      <c r="F22">
        <v>6245.98</v>
      </c>
      <c r="G22">
        <v>2433.35</v>
      </c>
      <c r="H22" t="s">
        <v>174</v>
      </c>
      <c r="I22">
        <f>SUM($F$2:F22) - SUM($G$2:G22)</f>
        <v>31116.369999999995</v>
      </c>
    </row>
    <row r="23" spans="1:9" x14ac:dyDescent="0.25">
      <c r="A23" s="2">
        <v>45317.820821759262</v>
      </c>
      <c r="B23" t="s">
        <v>10</v>
      </c>
      <c r="C23" t="s">
        <v>17</v>
      </c>
      <c r="D23" t="s">
        <v>152</v>
      </c>
      <c r="E23" t="s">
        <v>172</v>
      </c>
      <c r="F23">
        <v>3049.8</v>
      </c>
      <c r="G23">
        <v>9271.85</v>
      </c>
      <c r="H23" t="s">
        <v>173</v>
      </c>
      <c r="I23">
        <f>SUM($F$2:F23) - SUM($G$2:G23)</f>
        <v>24894.319999999992</v>
      </c>
    </row>
    <row r="24" spans="1:9" x14ac:dyDescent="0.25">
      <c r="A24" s="2">
        <v>45317.83084490741</v>
      </c>
      <c r="B24" t="s">
        <v>8</v>
      </c>
      <c r="C24" t="s">
        <v>16</v>
      </c>
      <c r="D24" t="s">
        <v>162</v>
      </c>
      <c r="E24" t="s">
        <v>169</v>
      </c>
      <c r="F24">
        <v>3539.39</v>
      </c>
      <c r="G24">
        <v>6374.21</v>
      </c>
      <c r="H24" t="s">
        <v>173</v>
      </c>
      <c r="I24">
        <f>SUM($F$2:F24) - SUM($G$2:G24)</f>
        <v>22059.499999999985</v>
      </c>
    </row>
    <row r="25" spans="1:9" x14ac:dyDescent="0.25">
      <c r="A25" s="2">
        <v>45317.862141203703</v>
      </c>
      <c r="B25" t="s">
        <v>12</v>
      </c>
      <c r="C25" t="s">
        <v>17</v>
      </c>
      <c r="D25" t="s">
        <v>25</v>
      </c>
      <c r="E25" t="s">
        <v>170</v>
      </c>
      <c r="F25">
        <v>9086.17</v>
      </c>
      <c r="G25">
        <v>5200.84</v>
      </c>
      <c r="H25" t="s">
        <v>174</v>
      </c>
      <c r="I25">
        <f>SUM($F$2:F25) - SUM($G$2:G25)</f>
        <v>25944.829999999987</v>
      </c>
    </row>
    <row r="26" spans="1:9" x14ac:dyDescent="0.25">
      <c r="A26" s="2">
        <v>45318.61383101852</v>
      </c>
      <c r="B26" t="s">
        <v>10</v>
      </c>
      <c r="C26" t="s">
        <v>15</v>
      </c>
      <c r="D26" t="s">
        <v>113</v>
      </c>
      <c r="E26" t="s">
        <v>168</v>
      </c>
      <c r="F26">
        <v>5892.98</v>
      </c>
      <c r="G26">
        <v>8226.5300000000007</v>
      </c>
      <c r="H26" t="s">
        <v>173</v>
      </c>
      <c r="I26">
        <f>SUM($F$2:F26) - SUM($G$2:G26)</f>
        <v>23611.279999999999</v>
      </c>
    </row>
    <row r="27" spans="1:9" x14ac:dyDescent="0.25">
      <c r="A27" s="2">
        <v>45318.683020833327</v>
      </c>
      <c r="B27" t="s">
        <v>12</v>
      </c>
      <c r="C27" t="s">
        <v>13</v>
      </c>
      <c r="D27" t="s">
        <v>105</v>
      </c>
      <c r="E27" t="s">
        <v>171</v>
      </c>
      <c r="F27">
        <v>464.54</v>
      </c>
      <c r="G27">
        <v>9972.83</v>
      </c>
      <c r="H27" t="s">
        <v>174</v>
      </c>
      <c r="I27">
        <f>SUM($F$2:F27) - SUM($G$2:G27)</f>
        <v>14102.990000000005</v>
      </c>
    </row>
    <row r="28" spans="1:9" x14ac:dyDescent="0.25">
      <c r="A28" s="2">
        <v>45320.106342592589</v>
      </c>
      <c r="B28" t="s">
        <v>8</v>
      </c>
      <c r="C28" t="s">
        <v>15</v>
      </c>
      <c r="D28" t="s">
        <v>72</v>
      </c>
      <c r="E28" t="s">
        <v>169</v>
      </c>
      <c r="F28">
        <v>1779.83</v>
      </c>
      <c r="G28">
        <v>983.12</v>
      </c>
      <c r="H28" t="s">
        <v>173</v>
      </c>
      <c r="I28">
        <f>SUM($F$2:F28) - SUM($G$2:G28)</f>
        <v>14899.699999999997</v>
      </c>
    </row>
    <row r="29" spans="1:9" x14ac:dyDescent="0.25">
      <c r="A29" s="2">
        <v>45322.448009259257</v>
      </c>
      <c r="B29" t="s">
        <v>8</v>
      </c>
      <c r="C29" t="s">
        <v>14</v>
      </c>
      <c r="D29" t="s">
        <v>133</v>
      </c>
      <c r="E29" t="s">
        <v>169</v>
      </c>
      <c r="F29">
        <v>975.24</v>
      </c>
      <c r="G29">
        <v>5531.17</v>
      </c>
      <c r="H29" t="s">
        <v>173</v>
      </c>
      <c r="I29">
        <f>SUM($F$2:F29) - SUM($G$2:G29)</f>
        <v>10343.76999999999</v>
      </c>
    </row>
    <row r="30" spans="1:9" x14ac:dyDescent="0.25">
      <c r="A30" s="2">
        <v>45322.769733796304</v>
      </c>
      <c r="B30" t="s">
        <v>8</v>
      </c>
      <c r="C30" t="s">
        <v>16</v>
      </c>
      <c r="D30" t="s">
        <v>115</v>
      </c>
      <c r="E30" t="s">
        <v>168</v>
      </c>
      <c r="F30">
        <v>7595.1</v>
      </c>
      <c r="G30">
        <v>5396.86</v>
      </c>
      <c r="H30" t="s">
        <v>173</v>
      </c>
      <c r="I30">
        <f>SUM($F$2:F30) - SUM($G$2:G30)</f>
        <v>12542.010000000009</v>
      </c>
    </row>
    <row r="31" spans="1:9" x14ac:dyDescent="0.25">
      <c r="A31" s="2">
        <v>45322.822291666656</v>
      </c>
      <c r="B31" t="s">
        <v>10</v>
      </c>
      <c r="C31" t="s">
        <v>16</v>
      </c>
      <c r="D31" t="s">
        <v>74</v>
      </c>
      <c r="E31" t="s">
        <v>171</v>
      </c>
      <c r="F31">
        <v>3943.86</v>
      </c>
      <c r="G31">
        <v>2408.84</v>
      </c>
      <c r="H31" t="s">
        <v>174</v>
      </c>
      <c r="I31">
        <f>SUM($F$2:F31) - SUM($G$2:G31)</f>
        <v>14077.029999999999</v>
      </c>
    </row>
    <row r="32" spans="1:9" x14ac:dyDescent="0.25">
      <c r="A32" s="2">
        <v>45322.902719907397</v>
      </c>
      <c r="B32" t="s">
        <v>12</v>
      </c>
      <c r="C32" t="s">
        <v>14</v>
      </c>
      <c r="D32" t="s">
        <v>92</v>
      </c>
      <c r="E32" t="s">
        <v>170</v>
      </c>
      <c r="F32">
        <v>8778.9500000000007</v>
      </c>
      <c r="G32">
        <v>9343.5499999999993</v>
      </c>
      <c r="H32" t="s">
        <v>174</v>
      </c>
      <c r="I32">
        <f>SUM($F$2:F32) - SUM($G$2:G32)</f>
        <v>13512.430000000022</v>
      </c>
    </row>
    <row r="33" spans="1:9" x14ac:dyDescent="0.25">
      <c r="A33" s="2">
        <v>45323.299050925933</v>
      </c>
      <c r="B33" t="s">
        <v>8</v>
      </c>
      <c r="C33" t="s">
        <v>13</v>
      </c>
      <c r="D33" t="s">
        <v>132</v>
      </c>
      <c r="E33" t="s">
        <v>171</v>
      </c>
      <c r="F33">
        <v>9682.94</v>
      </c>
      <c r="G33">
        <v>4597.25</v>
      </c>
      <c r="H33" t="s">
        <v>174</v>
      </c>
      <c r="I33">
        <f>SUM($F$2:F33) - SUM($G$2:G33)</f>
        <v>18598.120000000024</v>
      </c>
    </row>
    <row r="34" spans="1:9" x14ac:dyDescent="0.25">
      <c r="A34" s="2">
        <v>45323.778738425928</v>
      </c>
      <c r="B34" t="s">
        <v>10</v>
      </c>
      <c r="C34" t="s">
        <v>17</v>
      </c>
      <c r="D34" t="s">
        <v>87</v>
      </c>
      <c r="E34" t="s">
        <v>169</v>
      </c>
      <c r="F34">
        <v>9411.27</v>
      </c>
      <c r="G34">
        <v>9006.51</v>
      </c>
      <c r="H34" t="s">
        <v>173</v>
      </c>
      <c r="I34">
        <f>SUM($F$2:F34) - SUM($G$2:G34)</f>
        <v>19002.880000000005</v>
      </c>
    </row>
    <row r="35" spans="1:9" x14ac:dyDescent="0.25">
      <c r="A35" s="2">
        <v>45325.323958333327</v>
      </c>
      <c r="B35" t="s">
        <v>12</v>
      </c>
      <c r="C35" t="s">
        <v>16</v>
      </c>
      <c r="D35" t="s">
        <v>123</v>
      </c>
      <c r="E35" t="s">
        <v>170</v>
      </c>
      <c r="F35">
        <v>7594.29</v>
      </c>
      <c r="G35">
        <v>5345.42</v>
      </c>
      <c r="H35" t="s">
        <v>174</v>
      </c>
      <c r="I35">
        <f>SUM($F$2:F35) - SUM($G$2:G35)</f>
        <v>21251.75</v>
      </c>
    </row>
    <row r="36" spans="1:9" x14ac:dyDescent="0.25">
      <c r="A36" s="2">
        <v>45327.269236111111</v>
      </c>
      <c r="B36" t="s">
        <v>10</v>
      </c>
      <c r="C36" t="s">
        <v>13</v>
      </c>
      <c r="D36" t="s">
        <v>119</v>
      </c>
      <c r="E36" t="s">
        <v>172</v>
      </c>
      <c r="F36">
        <v>2589.2800000000002</v>
      </c>
      <c r="G36">
        <v>9683.14</v>
      </c>
      <c r="H36" t="s">
        <v>173</v>
      </c>
      <c r="I36">
        <f>SUM($F$2:F36) - SUM($G$2:G36)</f>
        <v>14157.890000000014</v>
      </c>
    </row>
    <row r="37" spans="1:9" x14ac:dyDescent="0.25">
      <c r="A37" s="2">
        <v>45329.913298611107</v>
      </c>
      <c r="B37" t="s">
        <v>8</v>
      </c>
      <c r="C37" t="s">
        <v>16</v>
      </c>
      <c r="D37" t="s">
        <v>62</v>
      </c>
      <c r="E37" t="s">
        <v>172</v>
      </c>
      <c r="F37">
        <v>9958.73</v>
      </c>
      <c r="G37">
        <v>7521.2</v>
      </c>
      <c r="H37" t="s">
        <v>174</v>
      </c>
      <c r="I37">
        <f>SUM($F$2:F37) - SUM($G$2:G37)</f>
        <v>16595.420000000013</v>
      </c>
    </row>
    <row r="38" spans="1:9" x14ac:dyDescent="0.25">
      <c r="A38" s="2">
        <v>45330.712604166663</v>
      </c>
      <c r="B38" t="s">
        <v>11</v>
      </c>
      <c r="C38" t="s">
        <v>16</v>
      </c>
      <c r="D38" t="s">
        <v>42</v>
      </c>
      <c r="E38" t="s">
        <v>168</v>
      </c>
      <c r="F38">
        <v>6842.29</v>
      </c>
      <c r="G38">
        <v>6909.07</v>
      </c>
      <c r="H38" t="s">
        <v>173</v>
      </c>
      <c r="I38">
        <f>SUM($F$2:F38) - SUM($G$2:G38)</f>
        <v>16528.640000000014</v>
      </c>
    </row>
    <row r="39" spans="1:9" x14ac:dyDescent="0.25">
      <c r="A39" s="2">
        <v>45330.965416666673</v>
      </c>
      <c r="B39" t="s">
        <v>12</v>
      </c>
      <c r="C39" t="s">
        <v>13</v>
      </c>
      <c r="D39" t="s">
        <v>128</v>
      </c>
      <c r="E39" t="s">
        <v>168</v>
      </c>
      <c r="F39">
        <v>4814.49</v>
      </c>
      <c r="G39">
        <v>9326.94</v>
      </c>
      <c r="H39" t="s">
        <v>174</v>
      </c>
      <c r="I39">
        <f>SUM($F$2:F39) - SUM($G$2:G39)</f>
        <v>12016.190000000002</v>
      </c>
    </row>
    <row r="40" spans="1:9" x14ac:dyDescent="0.25">
      <c r="A40" s="2">
        <v>45331.182372685187</v>
      </c>
      <c r="B40" t="s">
        <v>8</v>
      </c>
      <c r="C40" t="s">
        <v>14</v>
      </c>
      <c r="D40" t="s">
        <v>82</v>
      </c>
      <c r="E40" t="s">
        <v>171</v>
      </c>
      <c r="F40">
        <v>4170.95</v>
      </c>
      <c r="G40">
        <v>5621.65</v>
      </c>
      <c r="H40" t="s">
        <v>174</v>
      </c>
      <c r="I40">
        <f>SUM($F$2:F40) - SUM($G$2:G40)</f>
        <v>10565.49000000002</v>
      </c>
    </row>
    <row r="41" spans="1:9" x14ac:dyDescent="0.25">
      <c r="A41" s="2">
        <v>45331.185868055552</v>
      </c>
      <c r="B41" t="s">
        <v>9</v>
      </c>
      <c r="C41" t="s">
        <v>17</v>
      </c>
      <c r="D41" t="s">
        <v>81</v>
      </c>
      <c r="E41" t="s">
        <v>171</v>
      </c>
      <c r="F41">
        <v>2869.66</v>
      </c>
      <c r="G41">
        <v>7394.54</v>
      </c>
      <c r="H41" t="s">
        <v>174</v>
      </c>
      <c r="I41">
        <f>SUM($F$2:F41) - SUM($G$2:G41)</f>
        <v>6040.6100000000151</v>
      </c>
    </row>
    <row r="42" spans="1:9" x14ac:dyDescent="0.25">
      <c r="A42" s="2">
        <v>45331.544722222221</v>
      </c>
      <c r="B42" t="s">
        <v>12</v>
      </c>
      <c r="C42" t="s">
        <v>17</v>
      </c>
      <c r="D42" t="s">
        <v>80</v>
      </c>
      <c r="E42" t="s">
        <v>171</v>
      </c>
      <c r="F42">
        <v>419.93</v>
      </c>
      <c r="G42">
        <v>5883.57</v>
      </c>
      <c r="H42" t="s">
        <v>174</v>
      </c>
      <c r="I42">
        <f>SUM($F$2:F42) - SUM($G$2:G42)</f>
        <v>576.97000000000116</v>
      </c>
    </row>
    <row r="43" spans="1:9" x14ac:dyDescent="0.25">
      <c r="A43" s="2">
        <v>45332.44767361111</v>
      </c>
      <c r="B43" t="s">
        <v>10</v>
      </c>
      <c r="C43" t="s">
        <v>13</v>
      </c>
      <c r="D43" t="s">
        <v>134</v>
      </c>
      <c r="E43" t="s">
        <v>169</v>
      </c>
      <c r="F43">
        <v>7939</v>
      </c>
      <c r="G43">
        <v>5534.33</v>
      </c>
      <c r="H43" t="s">
        <v>173</v>
      </c>
      <c r="I43">
        <f>SUM($F$2:F43) - SUM($G$2:G43)</f>
        <v>2981.640000000014</v>
      </c>
    </row>
    <row r="44" spans="1:9" x14ac:dyDescent="0.25">
      <c r="A44" s="2">
        <v>45333.489606481482</v>
      </c>
      <c r="B44" t="s">
        <v>8</v>
      </c>
      <c r="C44" t="s">
        <v>17</v>
      </c>
      <c r="D44" t="s">
        <v>110</v>
      </c>
      <c r="E44" t="s">
        <v>169</v>
      </c>
      <c r="F44">
        <v>5390.03</v>
      </c>
      <c r="G44">
        <v>9753.16</v>
      </c>
      <c r="H44" t="s">
        <v>173</v>
      </c>
      <c r="I44">
        <f>SUM($F$2:F44) - SUM($G$2:G44)</f>
        <v>-1381.4899999999907</v>
      </c>
    </row>
    <row r="45" spans="1:9" x14ac:dyDescent="0.25">
      <c r="A45" s="2">
        <v>45335.626331018517</v>
      </c>
      <c r="B45" t="s">
        <v>12</v>
      </c>
      <c r="C45" t="s">
        <v>17</v>
      </c>
      <c r="D45" t="s">
        <v>117</v>
      </c>
      <c r="E45" t="s">
        <v>168</v>
      </c>
      <c r="F45">
        <v>2486.7399999999998</v>
      </c>
      <c r="G45">
        <v>8401.9699999999993</v>
      </c>
      <c r="H45" t="s">
        <v>174</v>
      </c>
      <c r="I45">
        <f>SUM($F$2:F45) - SUM($G$2:G45)</f>
        <v>-7296.7200000000012</v>
      </c>
    </row>
    <row r="46" spans="1:9" x14ac:dyDescent="0.25">
      <c r="A46" s="2">
        <v>45336.59883101852</v>
      </c>
      <c r="B46" t="s">
        <v>10</v>
      </c>
      <c r="C46" t="s">
        <v>14</v>
      </c>
      <c r="D46" t="s">
        <v>166</v>
      </c>
      <c r="E46" t="s">
        <v>172</v>
      </c>
      <c r="F46">
        <v>5418.91</v>
      </c>
      <c r="G46">
        <v>6861.52</v>
      </c>
      <c r="H46" t="s">
        <v>174</v>
      </c>
      <c r="I46">
        <f>SUM($F$2:F46) - SUM($G$2:G46)</f>
        <v>-8739.3299999999872</v>
      </c>
    </row>
    <row r="47" spans="1:9" x14ac:dyDescent="0.25">
      <c r="A47" s="2">
        <v>45337.256909722222</v>
      </c>
      <c r="B47" t="s">
        <v>9</v>
      </c>
      <c r="C47" t="s">
        <v>15</v>
      </c>
      <c r="D47" t="s">
        <v>106</v>
      </c>
      <c r="E47" t="s">
        <v>168</v>
      </c>
      <c r="F47">
        <v>1425.14</v>
      </c>
      <c r="G47">
        <v>8976.44</v>
      </c>
      <c r="H47" t="s">
        <v>174</v>
      </c>
      <c r="I47">
        <f>SUM($F$2:F47) - SUM($G$2:G47)</f>
        <v>-16290.629999999976</v>
      </c>
    </row>
    <row r="48" spans="1:9" x14ac:dyDescent="0.25">
      <c r="A48" s="2">
        <v>45338.950439814813</v>
      </c>
      <c r="B48" t="s">
        <v>9</v>
      </c>
      <c r="C48" t="s">
        <v>15</v>
      </c>
      <c r="D48" t="s">
        <v>91</v>
      </c>
      <c r="E48" t="s">
        <v>169</v>
      </c>
      <c r="F48">
        <v>919.21</v>
      </c>
      <c r="G48">
        <v>3370.45</v>
      </c>
      <c r="H48" t="s">
        <v>174</v>
      </c>
      <c r="I48">
        <f>SUM($F$2:F48) - SUM($G$2:G48)</f>
        <v>-18741.869999999995</v>
      </c>
    </row>
    <row r="49" spans="1:9" x14ac:dyDescent="0.25">
      <c r="A49" s="2">
        <v>45340.093738425923</v>
      </c>
      <c r="B49" t="s">
        <v>9</v>
      </c>
      <c r="C49" t="s">
        <v>16</v>
      </c>
      <c r="D49" t="s">
        <v>99</v>
      </c>
      <c r="E49" t="s">
        <v>169</v>
      </c>
      <c r="F49">
        <v>3829.72</v>
      </c>
      <c r="G49">
        <v>8078.06</v>
      </c>
      <c r="H49" t="s">
        <v>174</v>
      </c>
      <c r="I49">
        <f>SUM($F$2:F49) - SUM($G$2:G49)</f>
        <v>-22990.209999999992</v>
      </c>
    </row>
    <row r="50" spans="1:9" x14ac:dyDescent="0.25">
      <c r="A50" s="2">
        <v>45341.821435185193</v>
      </c>
      <c r="B50" t="s">
        <v>8</v>
      </c>
      <c r="C50" t="s">
        <v>16</v>
      </c>
      <c r="D50" t="s">
        <v>23</v>
      </c>
      <c r="E50" t="s">
        <v>170</v>
      </c>
      <c r="F50">
        <v>8815.56</v>
      </c>
      <c r="G50">
        <v>4175.45</v>
      </c>
      <c r="H50" t="s">
        <v>173</v>
      </c>
      <c r="I50">
        <f>SUM($F$2:F50) - SUM($G$2:G50)</f>
        <v>-18350.100000000006</v>
      </c>
    </row>
    <row r="51" spans="1:9" x14ac:dyDescent="0.25">
      <c r="A51" s="2">
        <v>45343.764710648153</v>
      </c>
      <c r="B51" t="s">
        <v>12</v>
      </c>
      <c r="C51" t="s">
        <v>15</v>
      </c>
      <c r="D51" t="s">
        <v>33</v>
      </c>
      <c r="E51" t="s">
        <v>171</v>
      </c>
      <c r="F51">
        <v>3369.5</v>
      </c>
      <c r="G51">
        <v>5532.28</v>
      </c>
      <c r="H51" t="s">
        <v>174</v>
      </c>
      <c r="I51">
        <f>SUM($F$2:F51) - SUM($G$2:G51)</f>
        <v>-20512.880000000034</v>
      </c>
    </row>
    <row r="52" spans="1:9" x14ac:dyDescent="0.25">
      <c r="A52" s="2">
        <v>45344.330706018518</v>
      </c>
      <c r="B52" t="s">
        <v>10</v>
      </c>
      <c r="C52" t="s">
        <v>14</v>
      </c>
      <c r="D52" t="s">
        <v>40</v>
      </c>
      <c r="E52" t="s">
        <v>172</v>
      </c>
      <c r="F52">
        <v>8245.6200000000008</v>
      </c>
      <c r="G52">
        <v>1013.68</v>
      </c>
      <c r="H52" t="s">
        <v>174</v>
      </c>
      <c r="I52">
        <f>SUM($F$2:F52) - SUM($G$2:G52)</f>
        <v>-13280.940000000002</v>
      </c>
    </row>
    <row r="53" spans="1:9" x14ac:dyDescent="0.25">
      <c r="A53" s="2">
        <v>45344.35728009259</v>
      </c>
      <c r="B53" t="s">
        <v>9</v>
      </c>
      <c r="C53" t="s">
        <v>13</v>
      </c>
      <c r="D53" t="s">
        <v>35</v>
      </c>
      <c r="E53" t="s">
        <v>170</v>
      </c>
      <c r="F53">
        <v>2611.4499999999998</v>
      </c>
      <c r="G53">
        <v>3624.32</v>
      </c>
      <c r="H53" t="s">
        <v>173</v>
      </c>
      <c r="I53">
        <f>SUM($F$2:F53) - SUM($G$2:G53)</f>
        <v>-14293.809999999998</v>
      </c>
    </row>
    <row r="54" spans="1:9" x14ac:dyDescent="0.25">
      <c r="A54" s="2">
        <v>45346.645127314812</v>
      </c>
      <c r="B54" t="s">
        <v>8</v>
      </c>
      <c r="C54" t="s">
        <v>15</v>
      </c>
      <c r="D54" t="s">
        <v>58</v>
      </c>
      <c r="E54" t="s">
        <v>172</v>
      </c>
      <c r="F54">
        <v>846.8</v>
      </c>
      <c r="G54">
        <v>1562.62</v>
      </c>
      <c r="H54" t="s">
        <v>174</v>
      </c>
      <c r="I54">
        <f>SUM($F$2:F54) - SUM($G$2:G54)</f>
        <v>-15009.630000000005</v>
      </c>
    </row>
    <row r="55" spans="1:9" x14ac:dyDescent="0.25">
      <c r="A55" s="2">
        <v>45347.256747685176</v>
      </c>
      <c r="B55" t="s">
        <v>8</v>
      </c>
      <c r="C55" t="s">
        <v>13</v>
      </c>
      <c r="D55" t="s">
        <v>127</v>
      </c>
      <c r="E55" t="s">
        <v>170</v>
      </c>
      <c r="F55">
        <v>5031.84</v>
      </c>
      <c r="G55">
        <v>5110.43</v>
      </c>
      <c r="H55" t="s">
        <v>174</v>
      </c>
      <c r="I55">
        <f>SUM($F$2:F55) - SUM($G$2:G55)</f>
        <v>-15088.219999999972</v>
      </c>
    </row>
    <row r="56" spans="1:9" x14ac:dyDescent="0.25">
      <c r="A56" s="2">
        <v>45347.329282407409</v>
      </c>
      <c r="B56" t="s">
        <v>12</v>
      </c>
      <c r="C56" t="s">
        <v>15</v>
      </c>
      <c r="D56" t="s">
        <v>159</v>
      </c>
      <c r="E56" t="s">
        <v>170</v>
      </c>
      <c r="F56">
        <v>755.74</v>
      </c>
      <c r="G56">
        <v>8268.81</v>
      </c>
      <c r="H56" t="s">
        <v>173</v>
      </c>
      <c r="I56">
        <f>SUM($F$2:F56) - SUM($G$2:G56)</f>
        <v>-22601.289999999979</v>
      </c>
    </row>
    <row r="57" spans="1:9" x14ac:dyDescent="0.25">
      <c r="A57" s="2">
        <v>45349.656307870369</v>
      </c>
      <c r="B57" t="s">
        <v>8</v>
      </c>
      <c r="C57" t="s">
        <v>15</v>
      </c>
      <c r="D57" t="s">
        <v>37</v>
      </c>
      <c r="E57" t="s">
        <v>170</v>
      </c>
      <c r="F57">
        <v>5757.58</v>
      </c>
      <c r="G57">
        <v>1374.61</v>
      </c>
      <c r="H57" t="s">
        <v>173</v>
      </c>
      <c r="I57">
        <f>SUM($F$2:F57) - SUM($G$2:G57)</f>
        <v>-18218.319999999949</v>
      </c>
    </row>
    <row r="58" spans="1:9" x14ac:dyDescent="0.25">
      <c r="A58" s="2">
        <v>45349.846006944441</v>
      </c>
      <c r="B58" t="s">
        <v>11</v>
      </c>
      <c r="C58" t="s">
        <v>17</v>
      </c>
      <c r="D58" t="s">
        <v>94</v>
      </c>
      <c r="E58" t="s">
        <v>169</v>
      </c>
      <c r="F58">
        <v>1731.86</v>
      </c>
      <c r="G58">
        <v>2330.79</v>
      </c>
      <c r="H58" t="s">
        <v>173</v>
      </c>
      <c r="I58">
        <f>SUM($F$2:F58) - SUM($G$2:G58)</f>
        <v>-18817.249999999942</v>
      </c>
    </row>
    <row r="59" spans="1:9" x14ac:dyDescent="0.25">
      <c r="A59" s="2">
        <v>45351.578483796293</v>
      </c>
      <c r="B59" t="s">
        <v>9</v>
      </c>
      <c r="C59" t="s">
        <v>13</v>
      </c>
      <c r="D59" t="s">
        <v>64</v>
      </c>
      <c r="E59" t="s">
        <v>168</v>
      </c>
      <c r="F59">
        <v>3903.6</v>
      </c>
      <c r="G59">
        <v>8685.43</v>
      </c>
      <c r="H59" t="s">
        <v>174</v>
      </c>
      <c r="I59">
        <f>SUM($F$2:F59) - SUM($G$2:G59)</f>
        <v>-23599.079999999958</v>
      </c>
    </row>
    <row r="60" spans="1:9" x14ac:dyDescent="0.25">
      <c r="A60" s="2">
        <v>45351.873101851852</v>
      </c>
      <c r="B60" t="s">
        <v>12</v>
      </c>
      <c r="C60" t="s">
        <v>17</v>
      </c>
      <c r="D60" t="s">
        <v>144</v>
      </c>
      <c r="E60" t="s">
        <v>169</v>
      </c>
      <c r="F60">
        <v>6120.07</v>
      </c>
      <c r="G60">
        <v>1156.32</v>
      </c>
      <c r="H60" t="s">
        <v>174</v>
      </c>
      <c r="I60">
        <f>SUM($F$2:F60) - SUM($G$2:G60)</f>
        <v>-18635.329999999958</v>
      </c>
    </row>
    <row r="61" spans="1:9" x14ac:dyDescent="0.25">
      <c r="A61" s="2">
        <v>45352.962731481479</v>
      </c>
      <c r="B61" t="s">
        <v>12</v>
      </c>
      <c r="C61" t="s">
        <v>13</v>
      </c>
      <c r="D61" t="s">
        <v>130</v>
      </c>
      <c r="E61" t="s">
        <v>170</v>
      </c>
      <c r="F61">
        <v>3146.99</v>
      </c>
      <c r="G61">
        <v>5979.44</v>
      </c>
      <c r="H61" t="s">
        <v>173</v>
      </c>
      <c r="I61">
        <f>SUM($F$2:F61) - SUM($G$2:G61)</f>
        <v>-21467.77999999997</v>
      </c>
    </row>
    <row r="62" spans="1:9" x14ac:dyDescent="0.25">
      <c r="A62" s="2">
        <v>45354.670243055552</v>
      </c>
      <c r="B62" t="s">
        <v>8</v>
      </c>
      <c r="C62" t="s">
        <v>14</v>
      </c>
      <c r="D62" t="s">
        <v>108</v>
      </c>
      <c r="E62" t="s">
        <v>170</v>
      </c>
      <c r="F62">
        <v>846.05</v>
      </c>
      <c r="G62">
        <v>9182.2199999999993</v>
      </c>
      <c r="H62" t="s">
        <v>173</v>
      </c>
      <c r="I62">
        <f>SUM($F$2:F62) - SUM($G$2:G62)</f>
        <v>-29803.949999999953</v>
      </c>
    </row>
    <row r="63" spans="1:9" x14ac:dyDescent="0.25">
      <c r="A63" s="2">
        <v>45355.654166666667</v>
      </c>
      <c r="B63" t="s">
        <v>12</v>
      </c>
      <c r="C63" t="s">
        <v>15</v>
      </c>
      <c r="D63" t="s">
        <v>76</v>
      </c>
      <c r="E63" t="s">
        <v>168</v>
      </c>
      <c r="F63">
        <v>2732.79</v>
      </c>
      <c r="G63">
        <v>4792.3</v>
      </c>
      <c r="H63" t="s">
        <v>173</v>
      </c>
      <c r="I63">
        <f>SUM($F$2:F63) - SUM($G$2:G63)</f>
        <v>-31863.459999999963</v>
      </c>
    </row>
    <row r="64" spans="1:9" x14ac:dyDescent="0.25">
      <c r="A64" s="2">
        <v>45355.856585648151</v>
      </c>
      <c r="B64" t="s">
        <v>10</v>
      </c>
      <c r="C64" t="s">
        <v>16</v>
      </c>
      <c r="D64" t="s">
        <v>135</v>
      </c>
      <c r="E64" t="s">
        <v>172</v>
      </c>
      <c r="F64">
        <v>5940.56</v>
      </c>
      <c r="G64">
        <v>2097.13</v>
      </c>
      <c r="H64" t="s">
        <v>173</v>
      </c>
      <c r="I64">
        <f>SUM($F$2:F64) - SUM($G$2:G64)</f>
        <v>-28020.02999999997</v>
      </c>
    </row>
    <row r="65" spans="1:9" x14ac:dyDescent="0.25">
      <c r="A65" s="2">
        <v>45356.328923611109</v>
      </c>
      <c r="B65" t="s">
        <v>11</v>
      </c>
      <c r="C65" t="s">
        <v>13</v>
      </c>
      <c r="D65" t="s">
        <v>107</v>
      </c>
      <c r="E65" t="s">
        <v>169</v>
      </c>
      <c r="F65">
        <v>235.35</v>
      </c>
      <c r="G65">
        <v>5802.38</v>
      </c>
      <c r="H65" t="s">
        <v>174</v>
      </c>
      <c r="I65">
        <f>SUM($F$2:F65) - SUM($G$2:G65)</f>
        <v>-33587.06</v>
      </c>
    </row>
    <row r="66" spans="1:9" x14ac:dyDescent="0.25">
      <c r="A66" s="2">
        <v>45356.773275462961</v>
      </c>
      <c r="B66" t="s">
        <v>8</v>
      </c>
      <c r="C66" t="s">
        <v>15</v>
      </c>
      <c r="D66" t="s">
        <v>124</v>
      </c>
      <c r="E66" t="s">
        <v>169</v>
      </c>
      <c r="F66">
        <v>564.28</v>
      </c>
      <c r="G66">
        <v>7101.58</v>
      </c>
      <c r="H66" t="s">
        <v>173</v>
      </c>
      <c r="I66">
        <f>SUM($F$2:F66) - SUM($G$2:G66)</f>
        <v>-40124.359999999986</v>
      </c>
    </row>
    <row r="67" spans="1:9" x14ac:dyDescent="0.25">
      <c r="A67" s="2">
        <v>45357.564687500002</v>
      </c>
      <c r="B67" t="s">
        <v>8</v>
      </c>
      <c r="C67" t="s">
        <v>15</v>
      </c>
      <c r="D67" t="s">
        <v>48</v>
      </c>
      <c r="E67" t="s">
        <v>170</v>
      </c>
      <c r="F67">
        <v>4419.72</v>
      </c>
      <c r="G67">
        <v>936.72</v>
      </c>
      <c r="H67" t="s">
        <v>173</v>
      </c>
      <c r="I67">
        <f>SUM($F$2:F67) - SUM($G$2:G67)</f>
        <v>-36641.359999999986</v>
      </c>
    </row>
    <row r="68" spans="1:9" x14ac:dyDescent="0.25">
      <c r="A68" s="2">
        <v>45358.470671296287</v>
      </c>
      <c r="B68" t="s">
        <v>9</v>
      </c>
      <c r="C68" t="s">
        <v>16</v>
      </c>
      <c r="D68" t="s">
        <v>53</v>
      </c>
      <c r="E68" t="s">
        <v>172</v>
      </c>
      <c r="F68">
        <v>529.66999999999996</v>
      </c>
      <c r="G68">
        <v>2437.5500000000002</v>
      </c>
      <c r="H68" t="s">
        <v>174</v>
      </c>
      <c r="I68">
        <f>SUM($F$2:F68) - SUM($G$2:G68)</f>
        <v>-38549.239999999991</v>
      </c>
    </row>
    <row r="69" spans="1:9" x14ac:dyDescent="0.25">
      <c r="A69" s="2">
        <v>45361.674502314818</v>
      </c>
      <c r="B69" t="s">
        <v>8</v>
      </c>
      <c r="C69" t="s">
        <v>14</v>
      </c>
      <c r="D69" t="s">
        <v>41</v>
      </c>
      <c r="E69" t="s">
        <v>171</v>
      </c>
      <c r="F69">
        <v>7467.7</v>
      </c>
      <c r="G69">
        <v>4863.34</v>
      </c>
      <c r="H69" t="s">
        <v>174</v>
      </c>
      <c r="I69">
        <f>SUM($F$2:F69) - SUM($G$2:G69)</f>
        <v>-35944.880000000005</v>
      </c>
    </row>
    <row r="70" spans="1:9" x14ac:dyDescent="0.25">
      <c r="A70" s="2">
        <v>45362.376458333332</v>
      </c>
      <c r="B70" t="s">
        <v>9</v>
      </c>
      <c r="C70" t="s">
        <v>17</v>
      </c>
      <c r="D70" t="s">
        <v>143</v>
      </c>
      <c r="E70" t="s">
        <v>168</v>
      </c>
      <c r="F70">
        <v>9806.58</v>
      </c>
      <c r="G70">
        <v>7963.47</v>
      </c>
      <c r="H70" t="s">
        <v>173</v>
      </c>
      <c r="I70">
        <f>SUM($F$2:F70) - SUM($G$2:G70)</f>
        <v>-34101.76999999996</v>
      </c>
    </row>
    <row r="71" spans="1:9" x14ac:dyDescent="0.25">
      <c r="A71" s="2">
        <v>45362.761458333327</v>
      </c>
      <c r="B71" t="s">
        <v>11</v>
      </c>
      <c r="C71" t="s">
        <v>13</v>
      </c>
      <c r="D71" t="s">
        <v>55</v>
      </c>
      <c r="E71" t="s">
        <v>168</v>
      </c>
      <c r="F71">
        <v>9199.25</v>
      </c>
      <c r="G71">
        <v>5359.53</v>
      </c>
      <c r="H71" t="s">
        <v>173</v>
      </c>
      <c r="I71">
        <f>SUM($F$2:F71) - SUM($G$2:G71)</f>
        <v>-30262.049999999988</v>
      </c>
    </row>
    <row r="72" spans="1:9" x14ac:dyDescent="0.25">
      <c r="A72" s="2">
        <v>45364.336331018523</v>
      </c>
      <c r="B72" t="s">
        <v>11</v>
      </c>
      <c r="C72" t="s">
        <v>15</v>
      </c>
      <c r="D72" t="s">
        <v>102</v>
      </c>
      <c r="E72" t="s">
        <v>168</v>
      </c>
      <c r="F72">
        <v>8308.73</v>
      </c>
      <c r="G72">
        <v>611.19000000000005</v>
      </c>
      <c r="H72" t="s">
        <v>173</v>
      </c>
      <c r="I72">
        <f>SUM($F$2:F72) - SUM($G$2:G72)</f>
        <v>-22564.510000000009</v>
      </c>
    </row>
    <row r="73" spans="1:9" x14ac:dyDescent="0.25">
      <c r="A73" s="2">
        <v>45366.050763888888</v>
      </c>
      <c r="B73" t="s">
        <v>10</v>
      </c>
      <c r="C73" t="s">
        <v>14</v>
      </c>
      <c r="D73" t="s">
        <v>96</v>
      </c>
      <c r="E73" t="s">
        <v>168</v>
      </c>
      <c r="F73">
        <v>7798.26</v>
      </c>
      <c r="G73">
        <v>4929.32</v>
      </c>
      <c r="H73" t="s">
        <v>174</v>
      </c>
      <c r="I73">
        <f>SUM($F$2:F73) - SUM($G$2:G73)</f>
        <v>-19695.570000000007</v>
      </c>
    </row>
    <row r="74" spans="1:9" x14ac:dyDescent="0.25">
      <c r="A74" s="2">
        <v>45366.344768518517</v>
      </c>
      <c r="B74" t="s">
        <v>10</v>
      </c>
      <c r="C74" t="s">
        <v>15</v>
      </c>
      <c r="D74" t="s">
        <v>20</v>
      </c>
      <c r="E74" t="s">
        <v>170</v>
      </c>
      <c r="F74">
        <v>2408.96</v>
      </c>
      <c r="G74">
        <v>7006.91</v>
      </c>
      <c r="H74" t="s">
        <v>173</v>
      </c>
      <c r="I74">
        <f>SUM($F$2:F74) - SUM($G$2:G74)</f>
        <v>-24293.51999999996</v>
      </c>
    </row>
    <row r="75" spans="1:9" x14ac:dyDescent="0.25">
      <c r="A75" s="2">
        <v>45367.817523148151</v>
      </c>
      <c r="B75" t="s">
        <v>11</v>
      </c>
      <c r="C75" t="s">
        <v>14</v>
      </c>
      <c r="D75" t="s">
        <v>21</v>
      </c>
      <c r="E75" t="s">
        <v>169</v>
      </c>
      <c r="F75">
        <v>5854.92</v>
      </c>
      <c r="G75">
        <v>1882.67</v>
      </c>
      <c r="H75" t="s">
        <v>174</v>
      </c>
      <c r="I75">
        <f>SUM($F$2:F75) - SUM($G$2:G75)</f>
        <v>-20321.26999999996</v>
      </c>
    </row>
    <row r="76" spans="1:9" x14ac:dyDescent="0.25">
      <c r="A76" s="2">
        <v>45367.881574074083</v>
      </c>
      <c r="B76" t="s">
        <v>8</v>
      </c>
      <c r="C76" t="s">
        <v>15</v>
      </c>
      <c r="D76" t="s">
        <v>148</v>
      </c>
      <c r="E76" t="s">
        <v>171</v>
      </c>
      <c r="F76">
        <v>7291.33</v>
      </c>
      <c r="G76">
        <v>9336.09</v>
      </c>
      <c r="H76" t="s">
        <v>174</v>
      </c>
      <c r="I76">
        <f>SUM($F$2:F76) - SUM($G$2:G76)</f>
        <v>-22366.02999999997</v>
      </c>
    </row>
    <row r="77" spans="1:9" x14ac:dyDescent="0.25">
      <c r="A77" s="2">
        <v>45368.86241898148</v>
      </c>
      <c r="B77" t="s">
        <v>11</v>
      </c>
      <c r="C77" t="s">
        <v>17</v>
      </c>
      <c r="D77" t="s">
        <v>78</v>
      </c>
      <c r="E77" t="s">
        <v>169</v>
      </c>
      <c r="F77">
        <v>2673.5</v>
      </c>
      <c r="G77">
        <v>6523.35</v>
      </c>
      <c r="H77" t="s">
        <v>173</v>
      </c>
      <c r="I77">
        <f>SUM($F$2:F77) - SUM($G$2:G77)</f>
        <v>-26215.879999999946</v>
      </c>
    </row>
    <row r="78" spans="1:9" x14ac:dyDescent="0.25">
      <c r="A78" s="2">
        <v>45369.821423611109</v>
      </c>
      <c r="B78" t="s">
        <v>12</v>
      </c>
      <c r="C78" t="s">
        <v>17</v>
      </c>
      <c r="D78" t="s">
        <v>138</v>
      </c>
      <c r="E78" t="s">
        <v>170</v>
      </c>
      <c r="F78">
        <v>7868.22</v>
      </c>
      <c r="G78">
        <v>1474.37</v>
      </c>
      <c r="H78" t="s">
        <v>174</v>
      </c>
      <c r="I78">
        <f>SUM($F$2:F78) - SUM($G$2:G78)</f>
        <v>-19822.02999999997</v>
      </c>
    </row>
    <row r="79" spans="1:9" x14ac:dyDescent="0.25">
      <c r="A79" s="2">
        <v>45372.32545138889</v>
      </c>
      <c r="B79" t="s">
        <v>8</v>
      </c>
      <c r="C79" t="s">
        <v>17</v>
      </c>
      <c r="D79" t="s">
        <v>153</v>
      </c>
      <c r="E79" t="s">
        <v>172</v>
      </c>
      <c r="F79">
        <v>5283.66</v>
      </c>
      <c r="G79">
        <v>7243.81</v>
      </c>
      <c r="H79" t="s">
        <v>173</v>
      </c>
      <c r="I79">
        <f>SUM($F$2:F79) - SUM($G$2:G79)</f>
        <v>-21782.179999999993</v>
      </c>
    </row>
    <row r="80" spans="1:9" x14ac:dyDescent="0.25">
      <c r="A80" s="2">
        <v>45375.38208333333</v>
      </c>
      <c r="B80" t="s">
        <v>10</v>
      </c>
      <c r="C80" t="s">
        <v>13</v>
      </c>
      <c r="D80" t="s">
        <v>30</v>
      </c>
      <c r="E80" t="s">
        <v>168</v>
      </c>
      <c r="F80">
        <v>3842.08</v>
      </c>
      <c r="G80">
        <v>3516.32</v>
      </c>
      <c r="H80" t="s">
        <v>174</v>
      </c>
      <c r="I80">
        <f>SUM($F$2:F80) - SUM($G$2:G80)</f>
        <v>-21456.419999999984</v>
      </c>
    </row>
    <row r="81" spans="1:9" x14ac:dyDescent="0.25">
      <c r="A81" s="2">
        <v>45376.275104166663</v>
      </c>
      <c r="B81" t="s">
        <v>12</v>
      </c>
      <c r="C81" t="s">
        <v>14</v>
      </c>
      <c r="D81" t="s">
        <v>112</v>
      </c>
      <c r="E81" t="s">
        <v>172</v>
      </c>
      <c r="F81">
        <v>9140.34</v>
      </c>
      <c r="G81">
        <v>7256.67</v>
      </c>
      <c r="H81" t="s">
        <v>173</v>
      </c>
      <c r="I81">
        <f>SUM($F$2:F81) - SUM($G$2:G81)</f>
        <v>-19572.749999999942</v>
      </c>
    </row>
    <row r="82" spans="1:9" x14ac:dyDescent="0.25">
      <c r="A82" s="2">
        <v>45377.704305555562</v>
      </c>
      <c r="B82" t="s">
        <v>9</v>
      </c>
      <c r="C82" t="s">
        <v>14</v>
      </c>
      <c r="D82" t="s">
        <v>36</v>
      </c>
      <c r="E82" t="s">
        <v>171</v>
      </c>
      <c r="F82">
        <v>4111.5</v>
      </c>
      <c r="G82">
        <v>8952.75</v>
      </c>
      <c r="H82" t="s">
        <v>174</v>
      </c>
      <c r="I82">
        <f>SUM($F$2:F82) - SUM($G$2:G82)</f>
        <v>-24413.999999999942</v>
      </c>
    </row>
    <row r="83" spans="1:9" x14ac:dyDescent="0.25">
      <c r="A83" s="2">
        <v>45378.450740740736</v>
      </c>
      <c r="B83" t="s">
        <v>12</v>
      </c>
      <c r="C83" t="s">
        <v>16</v>
      </c>
      <c r="D83" t="s">
        <v>160</v>
      </c>
      <c r="E83" t="s">
        <v>168</v>
      </c>
      <c r="F83">
        <v>554.03</v>
      </c>
      <c r="G83">
        <v>1945.41</v>
      </c>
      <c r="H83" t="s">
        <v>174</v>
      </c>
      <c r="I83">
        <f>SUM($F$2:F83) - SUM($G$2:G83)</f>
        <v>-25805.379999999888</v>
      </c>
    </row>
    <row r="84" spans="1:9" x14ac:dyDescent="0.25">
      <c r="A84" s="2">
        <v>45382.36241898148</v>
      </c>
      <c r="B84" t="s">
        <v>12</v>
      </c>
      <c r="C84" t="s">
        <v>16</v>
      </c>
      <c r="D84" t="s">
        <v>131</v>
      </c>
      <c r="E84" t="s">
        <v>172</v>
      </c>
      <c r="F84">
        <v>8182.22</v>
      </c>
      <c r="G84">
        <v>3755.38</v>
      </c>
      <c r="H84" t="s">
        <v>173</v>
      </c>
      <c r="I84">
        <f>SUM($F$2:F84) - SUM($G$2:G84)</f>
        <v>-21378.539999999921</v>
      </c>
    </row>
    <row r="85" spans="1:9" x14ac:dyDescent="0.25">
      <c r="A85" s="2">
        <v>45387.401388888888</v>
      </c>
      <c r="B85" t="s">
        <v>12</v>
      </c>
      <c r="C85" t="s">
        <v>14</v>
      </c>
      <c r="D85" t="s">
        <v>70</v>
      </c>
      <c r="E85" t="s">
        <v>170</v>
      </c>
      <c r="F85">
        <v>1156.8900000000001</v>
      </c>
      <c r="G85">
        <v>5683.25</v>
      </c>
      <c r="H85" t="s">
        <v>173</v>
      </c>
      <c r="I85">
        <f>SUM($F$2:F85) - SUM($G$2:G85)</f>
        <v>-25904.899999999907</v>
      </c>
    </row>
    <row r="86" spans="1:9" x14ac:dyDescent="0.25">
      <c r="A86" s="2">
        <v>45389.359432870369</v>
      </c>
      <c r="B86" t="s">
        <v>9</v>
      </c>
      <c r="C86" t="s">
        <v>16</v>
      </c>
      <c r="D86" t="s">
        <v>129</v>
      </c>
      <c r="E86" t="s">
        <v>170</v>
      </c>
      <c r="F86">
        <v>8330.58</v>
      </c>
      <c r="G86">
        <v>3274.36</v>
      </c>
      <c r="H86" t="s">
        <v>174</v>
      </c>
      <c r="I86">
        <f>SUM($F$2:F86) - SUM($G$2:G86)</f>
        <v>-20848.679999999877</v>
      </c>
    </row>
    <row r="87" spans="1:9" x14ac:dyDescent="0.25">
      <c r="A87" s="2">
        <v>45391.367789351847</v>
      </c>
      <c r="B87" t="s">
        <v>11</v>
      </c>
      <c r="C87" t="s">
        <v>17</v>
      </c>
      <c r="D87" t="s">
        <v>114</v>
      </c>
      <c r="E87" t="s">
        <v>168</v>
      </c>
      <c r="F87">
        <v>7288.6</v>
      </c>
      <c r="G87">
        <v>7212.73</v>
      </c>
      <c r="H87" t="s">
        <v>173</v>
      </c>
      <c r="I87">
        <f>SUM($F$2:F87) - SUM($G$2:G87)</f>
        <v>-20772.809999999881</v>
      </c>
    </row>
    <row r="88" spans="1:9" x14ac:dyDescent="0.25">
      <c r="A88" s="2">
        <v>45395.203541666669</v>
      </c>
      <c r="B88" t="s">
        <v>11</v>
      </c>
      <c r="C88" t="s">
        <v>13</v>
      </c>
      <c r="D88" t="s">
        <v>73</v>
      </c>
      <c r="E88" t="s">
        <v>172</v>
      </c>
      <c r="F88">
        <v>6503.8</v>
      </c>
      <c r="G88">
        <v>5399.82</v>
      </c>
      <c r="H88" t="s">
        <v>173</v>
      </c>
      <c r="I88">
        <f>SUM($F$2:F88) - SUM($G$2:G88)</f>
        <v>-19668.8299999999</v>
      </c>
    </row>
    <row r="89" spans="1:9" x14ac:dyDescent="0.25">
      <c r="A89" s="2">
        <v>45398.254062499997</v>
      </c>
      <c r="B89" t="s">
        <v>8</v>
      </c>
      <c r="C89" t="s">
        <v>14</v>
      </c>
      <c r="D89" t="s">
        <v>43</v>
      </c>
      <c r="E89" t="s">
        <v>169</v>
      </c>
      <c r="F89">
        <v>2451.31</v>
      </c>
      <c r="G89">
        <v>5165.3999999999996</v>
      </c>
      <c r="H89" t="s">
        <v>173</v>
      </c>
      <c r="I89">
        <f>SUM($F$2:F89) - SUM($G$2:G89)</f>
        <v>-22382.919999999925</v>
      </c>
    </row>
    <row r="90" spans="1:9" x14ac:dyDescent="0.25">
      <c r="A90" s="2">
        <v>45399.704259259262</v>
      </c>
      <c r="B90" t="s">
        <v>8</v>
      </c>
      <c r="C90" t="s">
        <v>13</v>
      </c>
      <c r="D90" t="s">
        <v>52</v>
      </c>
      <c r="E90" t="s">
        <v>171</v>
      </c>
      <c r="F90">
        <v>3294.6</v>
      </c>
      <c r="G90">
        <v>9248.01</v>
      </c>
      <c r="H90" t="s">
        <v>174</v>
      </c>
      <c r="I90">
        <f>SUM($F$2:F90) - SUM($G$2:G90)</f>
        <v>-28336.329999999958</v>
      </c>
    </row>
    <row r="91" spans="1:9" x14ac:dyDescent="0.25">
      <c r="A91" s="2">
        <v>45402.239374999997</v>
      </c>
      <c r="B91" t="s">
        <v>11</v>
      </c>
      <c r="C91" t="s">
        <v>16</v>
      </c>
      <c r="D91" t="s">
        <v>28</v>
      </c>
      <c r="E91" t="s">
        <v>169</v>
      </c>
      <c r="F91">
        <v>7110.99</v>
      </c>
      <c r="G91">
        <v>2316.11</v>
      </c>
      <c r="H91" t="s">
        <v>174</v>
      </c>
      <c r="I91">
        <f>SUM($F$2:F91) - SUM($G$2:G91)</f>
        <v>-23541.449999999953</v>
      </c>
    </row>
    <row r="92" spans="1:9" x14ac:dyDescent="0.25">
      <c r="A92" s="2">
        <v>45403.441192129627</v>
      </c>
      <c r="B92" t="s">
        <v>9</v>
      </c>
      <c r="C92" t="s">
        <v>13</v>
      </c>
      <c r="D92" t="s">
        <v>32</v>
      </c>
      <c r="E92" t="s">
        <v>171</v>
      </c>
      <c r="F92">
        <v>2562.37</v>
      </c>
      <c r="G92">
        <v>414.87</v>
      </c>
      <c r="H92" t="s">
        <v>174</v>
      </c>
      <c r="I92">
        <f>SUM($F$2:F92) - SUM($G$2:G92)</f>
        <v>-21393.949999999953</v>
      </c>
    </row>
    <row r="93" spans="1:9" x14ac:dyDescent="0.25">
      <c r="A93" s="2">
        <v>45404.221979166658</v>
      </c>
      <c r="B93" t="s">
        <v>12</v>
      </c>
      <c r="C93" t="s">
        <v>15</v>
      </c>
      <c r="D93" t="s">
        <v>50</v>
      </c>
      <c r="E93" t="s">
        <v>170</v>
      </c>
      <c r="F93">
        <v>9781.2199999999993</v>
      </c>
      <c r="G93">
        <v>9863.94</v>
      </c>
      <c r="H93" t="s">
        <v>173</v>
      </c>
      <c r="I93">
        <f>SUM($F$2:F93) - SUM($G$2:G93)</f>
        <v>-21476.669999999984</v>
      </c>
    </row>
    <row r="94" spans="1:9" x14ac:dyDescent="0.25">
      <c r="A94" s="2">
        <v>45404.272499999999</v>
      </c>
      <c r="B94" t="s">
        <v>8</v>
      </c>
      <c r="C94" t="s">
        <v>16</v>
      </c>
      <c r="D94" t="s">
        <v>125</v>
      </c>
      <c r="E94" t="s">
        <v>168</v>
      </c>
      <c r="F94">
        <v>2759.86</v>
      </c>
      <c r="G94">
        <v>7701.02</v>
      </c>
      <c r="H94" t="s">
        <v>173</v>
      </c>
      <c r="I94">
        <f>SUM($F$2:F94) - SUM($G$2:G94)</f>
        <v>-26417.830000000016</v>
      </c>
    </row>
    <row r="95" spans="1:9" x14ac:dyDescent="0.25">
      <c r="A95" s="2">
        <v>45405.248067129629</v>
      </c>
      <c r="B95" t="s">
        <v>11</v>
      </c>
      <c r="C95" t="s">
        <v>16</v>
      </c>
      <c r="D95" t="s">
        <v>47</v>
      </c>
      <c r="E95" t="s">
        <v>168</v>
      </c>
      <c r="F95">
        <v>5330.86</v>
      </c>
      <c r="G95">
        <v>8696.18</v>
      </c>
      <c r="H95" t="s">
        <v>173</v>
      </c>
      <c r="I95">
        <f>SUM($F$2:F95) - SUM($G$2:G95)</f>
        <v>-29783.150000000023</v>
      </c>
    </row>
    <row r="96" spans="1:9" x14ac:dyDescent="0.25">
      <c r="A96" s="2">
        <v>45406.462384259263</v>
      </c>
      <c r="B96" t="s">
        <v>8</v>
      </c>
      <c r="C96" t="s">
        <v>13</v>
      </c>
      <c r="D96" t="s">
        <v>60</v>
      </c>
      <c r="E96" t="s">
        <v>169</v>
      </c>
      <c r="F96">
        <v>2246.41</v>
      </c>
      <c r="G96">
        <v>6902.94</v>
      </c>
      <c r="H96" t="s">
        <v>174</v>
      </c>
      <c r="I96">
        <f>SUM($F$2:F96) - SUM($G$2:G96)</f>
        <v>-34439.680000000051</v>
      </c>
    </row>
    <row r="97" spans="1:9" x14ac:dyDescent="0.25">
      <c r="A97" s="2">
        <v>45407.261736111112</v>
      </c>
      <c r="B97" t="s">
        <v>10</v>
      </c>
      <c r="C97" t="s">
        <v>17</v>
      </c>
      <c r="D97" t="s">
        <v>26</v>
      </c>
      <c r="E97" t="s">
        <v>171</v>
      </c>
      <c r="F97">
        <v>5959.7</v>
      </c>
      <c r="G97">
        <v>9733.7900000000009</v>
      </c>
      <c r="H97" t="s">
        <v>174</v>
      </c>
      <c r="I97">
        <f>SUM($F$2:F97) - SUM($G$2:G97)</f>
        <v>-38213.770000000019</v>
      </c>
    </row>
    <row r="98" spans="1:9" x14ac:dyDescent="0.25">
      <c r="A98" s="2">
        <v>45407.428310185183</v>
      </c>
      <c r="B98" t="s">
        <v>8</v>
      </c>
      <c r="C98" t="s">
        <v>17</v>
      </c>
      <c r="D98" t="s">
        <v>120</v>
      </c>
      <c r="E98" t="s">
        <v>172</v>
      </c>
      <c r="F98">
        <v>2819.84</v>
      </c>
      <c r="G98">
        <v>7138.43</v>
      </c>
      <c r="H98" t="s">
        <v>174</v>
      </c>
      <c r="I98">
        <f>SUM($F$2:F98) - SUM($G$2:G98)</f>
        <v>-42532.359999999986</v>
      </c>
    </row>
    <row r="99" spans="1:9" x14ac:dyDescent="0.25">
      <c r="A99" s="2">
        <v>45408.682303240741</v>
      </c>
      <c r="B99" t="s">
        <v>12</v>
      </c>
      <c r="C99" t="s">
        <v>15</v>
      </c>
      <c r="D99" t="s">
        <v>22</v>
      </c>
      <c r="E99" t="s">
        <v>168</v>
      </c>
      <c r="F99">
        <v>8645.07</v>
      </c>
      <c r="G99">
        <v>6995.36</v>
      </c>
      <c r="H99" t="s">
        <v>174</v>
      </c>
      <c r="I99">
        <f>SUM($F$2:F99) - SUM($G$2:G99)</f>
        <v>-40882.649999999965</v>
      </c>
    </row>
    <row r="100" spans="1:9" x14ac:dyDescent="0.25">
      <c r="A100" s="2">
        <v>45409.369606481479</v>
      </c>
      <c r="B100" t="s">
        <v>11</v>
      </c>
      <c r="C100" t="s">
        <v>15</v>
      </c>
      <c r="D100" t="s">
        <v>154</v>
      </c>
      <c r="E100" t="s">
        <v>171</v>
      </c>
      <c r="F100">
        <v>7006.65</v>
      </c>
      <c r="G100">
        <v>576.14</v>
      </c>
      <c r="H100" t="s">
        <v>174</v>
      </c>
      <c r="I100">
        <f>SUM($F$2:F100) - SUM($G$2:G100)</f>
        <v>-34452.139999999956</v>
      </c>
    </row>
    <row r="101" spans="1:9" x14ac:dyDescent="0.25">
      <c r="A101" s="2">
        <v>45409.616006944438</v>
      </c>
      <c r="B101" t="s">
        <v>8</v>
      </c>
      <c r="C101" t="s">
        <v>17</v>
      </c>
      <c r="D101" t="s">
        <v>101</v>
      </c>
      <c r="E101" t="s">
        <v>172</v>
      </c>
      <c r="F101">
        <v>3990.6</v>
      </c>
      <c r="G101">
        <v>8438.91</v>
      </c>
      <c r="H101" t="s">
        <v>174</v>
      </c>
      <c r="I101">
        <f>SUM($F$2:F101) - SUM($G$2:G101)</f>
        <v>-38900.450000000012</v>
      </c>
    </row>
    <row r="102" spans="1:9" x14ac:dyDescent="0.25">
      <c r="A102" s="2">
        <v>45410.426018518519</v>
      </c>
      <c r="B102" t="s">
        <v>8</v>
      </c>
      <c r="C102" t="s">
        <v>16</v>
      </c>
      <c r="D102" t="s">
        <v>167</v>
      </c>
      <c r="E102" t="s">
        <v>171</v>
      </c>
      <c r="F102">
        <v>4655.18</v>
      </c>
      <c r="G102">
        <v>4574.29</v>
      </c>
      <c r="H102" t="s">
        <v>174</v>
      </c>
      <c r="I102">
        <f>SUM($F$2:F102) - SUM($G$2:G102)</f>
        <v>-38819.560000000056</v>
      </c>
    </row>
    <row r="103" spans="1:9" x14ac:dyDescent="0.25">
      <c r="A103" s="2">
        <v>45413.343900462962</v>
      </c>
      <c r="B103" t="s">
        <v>12</v>
      </c>
      <c r="C103" t="s">
        <v>17</v>
      </c>
      <c r="D103" t="s">
        <v>111</v>
      </c>
      <c r="E103" t="s">
        <v>168</v>
      </c>
      <c r="F103">
        <v>7524.12</v>
      </c>
      <c r="G103">
        <v>4958.41</v>
      </c>
      <c r="H103" t="s">
        <v>173</v>
      </c>
      <c r="I103">
        <f>SUM($F$2:F103) - SUM($G$2:G103)</f>
        <v>-36253.850000000093</v>
      </c>
    </row>
    <row r="104" spans="1:9" x14ac:dyDescent="0.25">
      <c r="A104" s="2">
        <v>45413.524837962963</v>
      </c>
      <c r="B104" t="s">
        <v>10</v>
      </c>
      <c r="C104" t="s">
        <v>16</v>
      </c>
      <c r="D104" t="s">
        <v>158</v>
      </c>
      <c r="E104" t="s">
        <v>171</v>
      </c>
      <c r="F104">
        <v>7712.29</v>
      </c>
      <c r="G104">
        <v>8015.42</v>
      </c>
      <c r="H104" t="s">
        <v>174</v>
      </c>
      <c r="I104">
        <f>SUM($F$2:F104) - SUM($G$2:G104)</f>
        <v>-36556.980000000156</v>
      </c>
    </row>
    <row r="105" spans="1:9" x14ac:dyDescent="0.25">
      <c r="A105" s="2">
        <v>45413.838541666657</v>
      </c>
      <c r="B105" t="s">
        <v>10</v>
      </c>
      <c r="C105" t="s">
        <v>16</v>
      </c>
      <c r="D105" t="s">
        <v>34</v>
      </c>
      <c r="E105" t="s">
        <v>169</v>
      </c>
      <c r="F105">
        <v>4401.07</v>
      </c>
      <c r="G105">
        <v>5390.79</v>
      </c>
      <c r="H105" t="s">
        <v>173</v>
      </c>
      <c r="I105">
        <f>SUM($F$2:F105) - SUM($G$2:G105)</f>
        <v>-37546.700000000186</v>
      </c>
    </row>
    <row r="106" spans="1:9" x14ac:dyDescent="0.25">
      <c r="A106" s="2">
        <v>45415.17696759259</v>
      </c>
      <c r="B106" t="s">
        <v>9</v>
      </c>
      <c r="C106" t="s">
        <v>14</v>
      </c>
      <c r="D106" t="s">
        <v>54</v>
      </c>
      <c r="E106" t="s">
        <v>170</v>
      </c>
      <c r="F106">
        <v>9253.9699999999993</v>
      </c>
      <c r="G106">
        <v>7623.56</v>
      </c>
      <c r="H106" t="s">
        <v>174</v>
      </c>
      <c r="I106">
        <f>SUM($F$2:F106) - SUM($G$2:G106)</f>
        <v>-35916.29000000027</v>
      </c>
    </row>
    <row r="107" spans="1:9" x14ac:dyDescent="0.25">
      <c r="A107" s="2">
        <v>45416.868958333333</v>
      </c>
      <c r="B107" t="s">
        <v>10</v>
      </c>
      <c r="C107" t="s">
        <v>16</v>
      </c>
      <c r="D107" t="s">
        <v>147</v>
      </c>
      <c r="E107" t="s">
        <v>171</v>
      </c>
      <c r="F107">
        <v>1000.92</v>
      </c>
      <c r="G107">
        <v>4144.33</v>
      </c>
      <c r="H107" t="s">
        <v>173</v>
      </c>
      <c r="I107">
        <f>SUM($F$2:F107) - SUM($G$2:G107)</f>
        <v>-39059.700000000186</v>
      </c>
    </row>
    <row r="108" spans="1:9" x14ac:dyDescent="0.25">
      <c r="A108" s="2">
        <v>45417.055439814823</v>
      </c>
      <c r="B108" t="s">
        <v>10</v>
      </c>
      <c r="C108" t="s">
        <v>16</v>
      </c>
      <c r="D108" t="s">
        <v>67</v>
      </c>
      <c r="E108" t="s">
        <v>170</v>
      </c>
      <c r="F108">
        <v>9591.15</v>
      </c>
      <c r="G108">
        <v>1138.2</v>
      </c>
      <c r="H108" t="s">
        <v>174</v>
      </c>
      <c r="I108">
        <f>SUM($F$2:F108) - SUM($G$2:G108)</f>
        <v>-30606.750000000116</v>
      </c>
    </row>
    <row r="109" spans="1:9" x14ac:dyDescent="0.25">
      <c r="A109" s="2">
        <v>45418.690937500003</v>
      </c>
      <c r="B109" t="s">
        <v>9</v>
      </c>
      <c r="C109" t="s">
        <v>13</v>
      </c>
      <c r="D109" t="s">
        <v>100</v>
      </c>
      <c r="E109" t="s">
        <v>168</v>
      </c>
      <c r="F109">
        <v>7520.83</v>
      </c>
      <c r="G109">
        <v>650.97</v>
      </c>
      <c r="H109" t="s">
        <v>174</v>
      </c>
      <c r="I109">
        <f>SUM($F$2:F109) - SUM($G$2:G109)</f>
        <v>-23736.89000000013</v>
      </c>
    </row>
    <row r="110" spans="1:9" x14ac:dyDescent="0.25">
      <c r="A110" s="2">
        <v>45418.840439814812</v>
      </c>
      <c r="B110" t="s">
        <v>10</v>
      </c>
      <c r="C110" t="s">
        <v>14</v>
      </c>
      <c r="D110" t="s">
        <v>77</v>
      </c>
      <c r="E110" t="s">
        <v>171</v>
      </c>
      <c r="F110">
        <v>3667.42</v>
      </c>
      <c r="G110">
        <v>3615.53</v>
      </c>
      <c r="H110" t="s">
        <v>174</v>
      </c>
      <c r="I110">
        <f>SUM($F$2:F110) - SUM($G$2:G110)</f>
        <v>-23685.000000000116</v>
      </c>
    </row>
    <row r="111" spans="1:9" x14ac:dyDescent="0.25">
      <c r="A111" s="2">
        <v>45419.009710648148</v>
      </c>
      <c r="B111" t="s">
        <v>12</v>
      </c>
      <c r="C111" t="s">
        <v>14</v>
      </c>
      <c r="D111" t="s">
        <v>121</v>
      </c>
      <c r="E111" t="s">
        <v>168</v>
      </c>
      <c r="F111">
        <v>2151.5500000000002</v>
      </c>
      <c r="G111">
        <v>2075.12</v>
      </c>
      <c r="H111" t="s">
        <v>173</v>
      </c>
      <c r="I111">
        <f>SUM($F$2:F111) - SUM($G$2:G111)</f>
        <v>-23608.570000000065</v>
      </c>
    </row>
    <row r="112" spans="1:9" x14ac:dyDescent="0.25">
      <c r="A112" s="2">
        <v>45419.028379629628</v>
      </c>
      <c r="B112" t="s">
        <v>12</v>
      </c>
      <c r="C112" t="s">
        <v>16</v>
      </c>
      <c r="D112" t="s">
        <v>75</v>
      </c>
      <c r="E112" t="s">
        <v>172</v>
      </c>
      <c r="F112">
        <v>2371.0100000000002</v>
      </c>
      <c r="G112">
        <v>3494.98</v>
      </c>
      <c r="H112" t="s">
        <v>174</v>
      </c>
      <c r="I112">
        <f>SUM($F$2:F112) - SUM($G$2:G112)</f>
        <v>-24732.540000000037</v>
      </c>
    </row>
    <row r="113" spans="1:9" x14ac:dyDescent="0.25">
      <c r="A113" s="2">
        <v>45419.341990740737</v>
      </c>
      <c r="B113" t="s">
        <v>10</v>
      </c>
      <c r="C113" t="s">
        <v>15</v>
      </c>
      <c r="D113" t="s">
        <v>140</v>
      </c>
      <c r="E113" t="s">
        <v>169</v>
      </c>
      <c r="F113">
        <v>8069.94</v>
      </c>
      <c r="G113">
        <v>1255.29</v>
      </c>
      <c r="H113" t="s">
        <v>174</v>
      </c>
      <c r="I113">
        <f>SUM($F$2:F113) - SUM($G$2:G113)</f>
        <v>-17917.89000000013</v>
      </c>
    </row>
    <row r="114" spans="1:9" x14ac:dyDescent="0.25">
      <c r="A114" s="2">
        <v>45419.796284722222</v>
      </c>
      <c r="B114" t="s">
        <v>10</v>
      </c>
      <c r="C114" t="s">
        <v>16</v>
      </c>
      <c r="D114" t="s">
        <v>69</v>
      </c>
      <c r="E114" t="s">
        <v>169</v>
      </c>
      <c r="F114">
        <v>4005.77</v>
      </c>
      <c r="G114">
        <v>1904.61</v>
      </c>
      <c r="H114" t="s">
        <v>173</v>
      </c>
      <c r="I114">
        <f>SUM($F$2:F114) - SUM($G$2:G114)</f>
        <v>-15816.730000000098</v>
      </c>
    </row>
    <row r="115" spans="1:9" x14ac:dyDescent="0.25">
      <c r="A115" s="2">
        <v>45420.640462962961</v>
      </c>
      <c r="B115" t="s">
        <v>12</v>
      </c>
      <c r="C115" t="s">
        <v>17</v>
      </c>
      <c r="D115" t="s">
        <v>165</v>
      </c>
      <c r="E115" t="s">
        <v>171</v>
      </c>
      <c r="F115">
        <v>3481.48</v>
      </c>
      <c r="G115">
        <v>5924.24</v>
      </c>
      <c r="H115" t="s">
        <v>173</v>
      </c>
      <c r="I115">
        <f>SUM($F$2:F115) - SUM($G$2:G115)</f>
        <v>-18259.490000000107</v>
      </c>
    </row>
    <row r="116" spans="1:9" x14ac:dyDescent="0.25">
      <c r="A116" s="2">
        <v>45421.445844907408</v>
      </c>
      <c r="B116" t="s">
        <v>12</v>
      </c>
      <c r="C116" t="s">
        <v>17</v>
      </c>
      <c r="D116" t="s">
        <v>83</v>
      </c>
      <c r="E116" t="s">
        <v>172</v>
      </c>
      <c r="F116">
        <v>6067.54</v>
      </c>
      <c r="G116">
        <v>5906.7</v>
      </c>
      <c r="H116" t="s">
        <v>173</v>
      </c>
      <c r="I116">
        <f>SUM($F$2:F116) - SUM($G$2:G116)</f>
        <v>-18098.650000000023</v>
      </c>
    </row>
    <row r="117" spans="1:9" x14ac:dyDescent="0.25">
      <c r="A117" s="2">
        <v>45423.211770833332</v>
      </c>
      <c r="B117" t="s">
        <v>8</v>
      </c>
      <c r="C117" t="s">
        <v>13</v>
      </c>
      <c r="D117" t="s">
        <v>164</v>
      </c>
      <c r="E117" t="s">
        <v>168</v>
      </c>
      <c r="F117">
        <v>5838.53</v>
      </c>
      <c r="G117">
        <v>3230.35</v>
      </c>
      <c r="H117" t="s">
        <v>173</v>
      </c>
      <c r="I117">
        <f>SUM($F$2:F117) - SUM($G$2:G117)</f>
        <v>-15490.469999999972</v>
      </c>
    </row>
    <row r="118" spans="1:9" x14ac:dyDescent="0.25">
      <c r="A118" s="2">
        <v>45423.856087962973</v>
      </c>
      <c r="B118" t="s">
        <v>8</v>
      </c>
      <c r="C118" t="s">
        <v>15</v>
      </c>
      <c r="D118" t="s">
        <v>89</v>
      </c>
      <c r="E118" t="s">
        <v>169</v>
      </c>
      <c r="F118">
        <v>5853.51</v>
      </c>
      <c r="G118">
        <v>2519.1</v>
      </c>
      <c r="H118" t="s">
        <v>174</v>
      </c>
      <c r="I118">
        <f>SUM($F$2:F118) - SUM($G$2:G118)</f>
        <v>-12156.059999999939</v>
      </c>
    </row>
    <row r="119" spans="1:9" x14ac:dyDescent="0.25">
      <c r="A119" s="2">
        <v>45426.88989583333</v>
      </c>
      <c r="B119" t="s">
        <v>8</v>
      </c>
      <c r="C119" t="s">
        <v>13</v>
      </c>
      <c r="D119" t="s">
        <v>149</v>
      </c>
      <c r="E119" t="s">
        <v>169</v>
      </c>
      <c r="F119">
        <v>5519.72</v>
      </c>
      <c r="G119">
        <v>9910.2000000000007</v>
      </c>
      <c r="H119" t="s">
        <v>173</v>
      </c>
      <c r="I119">
        <f>SUM($F$2:F119) - SUM($G$2:G119)</f>
        <v>-16546.539999999921</v>
      </c>
    </row>
    <row r="120" spans="1:9" x14ac:dyDescent="0.25">
      <c r="A120" s="2">
        <v>45428.415868055563</v>
      </c>
      <c r="B120" t="s">
        <v>9</v>
      </c>
      <c r="C120" t="s">
        <v>17</v>
      </c>
      <c r="D120" t="s">
        <v>88</v>
      </c>
      <c r="E120" t="s">
        <v>171</v>
      </c>
      <c r="F120">
        <v>4224.7299999999996</v>
      </c>
      <c r="G120">
        <v>6114.8</v>
      </c>
      <c r="H120" t="s">
        <v>174</v>
      </c>
      <c r="I120">
        <f>SUM($F$2:F120) - SUM($G$2:G120)</f>
        <v>-18436.609999999986</v>
      </c>
    </row>
    <row r="121" spans="1:9" x14ac:dyDescent="0.25">
      <c r="A121" s="2">
        <v>45429.306516203702</v>
      </c>
      <c r="B121" t="s">
        <v>10</v>
      </c>
      <c r="C121" t="s">
        <v>15</v>
      </c>
      <c r="D121" t="s">
        <v>68</v>
      </c>
      <c r="E121" t="s">
        <v>169</v>
      </c>
      <c r="F121">
        <v>672.85</v>
      </c>
      <c r="G121">
        <v>7400.31</v>
      </c>
      <c r="H121" t="s">
        <v>174</v>
      </c>
      <c r="I121">
        <f>SUM($F$2:F121) - SUM($G$2:G121)</f>
        <v>-25164.070000000065</v>
      </c>
    </row>
    <row r="122" spans="1:9" x14ac:dyDescent="0.25">
      <c r="A122" s="2">
        <v>45429.951585648138</v>
      </c>
      <c r="B122" t="s">
        <v>10</v>
      </c>
      <c r="C122" t="s">
        <v>14</v>
      </c>
      <c r="D122" t="s">
        <v>56</v>
      </c>
      <c r="E122" t="s">
        <v>168</v>
      </c>
      <c r="F122">
        <v>2604.6</v>
      </c>
      <c r="G122">
        <v>7233.11</v>
      </c>
      <c r="H122" t="s">
        <v>173</v>
      </c>
      <c r="I122">
        <f>SUM($F$2:F122) - SUM($G$2:G122)</f>
        <v>-29792.580000000075</v>
      </c>
    </row>
    <row r="123" spans="1:9" x14ac:dyDescent="0.25">
      <c r="A123" s="2">
        <v>45435.906192129631</v>
      </c>
      <c r="B123" t="s">
        <v>12</v>
      </c>
      <c r="C123" t="s">
        <v>15</v>
      </c>
      <c r="D123" t="s">
        <v>29</v>
      </c>
      <c r="E123" t="s">
        <v>170</v>
      </c>
      <c r="F123">
        <v>4868.5</v>
      </c>
      <c r="G123">
        <v>8235.73</v>
      </c>
      <c r="H123" t="s">
        <v>174</v>
      </c>
      <c r="I123">
        <f>SUM($F$2:F123) - SUM($G$2:G123)</f>
        <v>-33159.810000000056</v>
      </c>
    </row>
    <row r="124" spans="1:9" x14ac:dyDescent="0.25">
      <c r="A124" s="2">
        <v>45438.396261574067</v>
      </c>
      <c r="B124" t="s">
        <v>8</v>
      </c>
      <c r="C124" t="s">
        <v>16</v>
      </c>
      <c r="D124" t="s">
        <v>61</v>
      </c>
      <c r="E124" t="s">
        <v>170</v>
      </c>
      <c r="F124">
        <v>3015.49</v>
      </c>
      <c r="G124">
        <v>8459.9599999999991</v>
      </c>
      <c r="H124" t="s">
        <v>173</v>
      </c>
      <c r="I124">
        <f>SUM($F$2:F124) - SUM($G$2:G124)</f>
        <v>-38604.280000000028</v>
      </c>
    </row>
    <row r="125" spans="1:9" x14ac:dyDescent="0.25">
      <c r="A125" s="2">
        <v>45439.213449074072</v>
      </c>
      <c r="B125" t="s">
        <v>11</v>
      </c>
      <c r="C125" t="s">
        <v>17</v>
      </c>
      <c r="D125" t="s">
        <v>155</v>
      </c>
      <c r="E125" t="s">
        <v>170</v>
      </c>
      <c r="F125">
        <v>7985.07</v>
      </c>
      <c r="G125">
        <v>7836.99</v>
      </c>
      <c r="H125" t="s">
        <v>173</v>
      </c>
      <c r="I125">
        <f>SUM($F$2:F125) - SUM($G$2:G125)</f>
        <v>-38456.20000000007</v>
      </c>
    </row>
    <row r="126" spans="1:9" x14ac:dyDescent="0.25">
      <c r="A126" s="2">
        <v>45440.604398148149</v>
      </c>
      <c r="B126" t="s">
        <v>10</v>
      </c>
      <c r="C126" t="s">
        <v>16</v>
      </c>
      <c r="D126" t="s">
        <v>93</v>
      </c>
      <c r="E126" t="s">
        <v>168</v>
      </c>
      <c r="F126">
        <v>5560.72</v>
      </c>
      <c r="G126">
        <v>174.59</v>
      </c>
      <c r="H126" t="s">
        <v>174</v>
      </c>
      <c r="I126">
        <f>SUM($F$2:F126) - SUM($G$2:G126)</f>
        <v>-33070.070000000065</v>
      </c>
    </row>
    <row r="127" spans="1:9" x14ac:dyDescent="0.25">
      <c r="A127" s="2">
        <v>45440.980439814812</v>
      </c>
      <c r="B127" t="s">
        <v>10</v>
      </c>
      <c r="C127" t="s">
        <v>14</v>
      </c>
      <c r="D127" t="s">
        <v>163</v>
      </c>
      <c r="E127" t="s">
        <v>171</v>
      </c>
      <c r="F127">
        <v>2170.39</v>
      </c>
      <c r="G127">
        <v>9087.8700000000008</v>
      </c>
      <c r="H127" t="s">
        <v>173</v>
      </c>
      <c r="I127">
        <f>SUM($F$2:F127) - SUM($G$2:G127)</f>
        <v>-39987.550000000047</v>
      </c>
    </row>
    <row r="128" spans="1:9" x14ac:dyDescent="0.25">
      <c r="A128" s="2">
        <v>45444.630520833343</v>
      </c>
      <c r="B128" t="s">
        <v>12</v>
      </c>
      <c r="C128" t="s">
        <v>17</v>
      </c>
      <c r="D128" t="s">
        <v>97</v>
      </c>
      <c r="E128" t="s">
        <v>170</v>
      </c>
      <c r="F128">
        <v>4855.66</v>
      </c>
      <c r="G128">
        <v>8523.09</v>
      </c>
      <c r="H128" t="s">
        <v>173</v>
      </c>
      <c r="I128">
        <f>SUM($F$2:F128) - SUM($G$2:G128)</f>
        <v>-43654.979999999981</v>
      </c>
    </row>
    <row r="129" spans="1:9" x14ac:dyDescent="0.25">
      <c r="A129" s="2">
        <v>45445.13721064815</v>
      </c>
      <c r="B129" t="s">
        <v>8</v>
      </c>
      <c r="C129" t="s">
        <v>13</v>
      </c>
      <c r="D129" t="s">
        <v>59</v>
      </c>
      <c r="E129" t="s">
        <v>172</v>
      </c>
      <c r="F129">
        <v>1745.53</v>
      </c>
      <c r="G129">
        <v>1417.86</v>
      </c>
      <c r="H129" t="s">
        <v>173</v>
      </c>
      <c r="I129">
        <f>SUM($F$2:F129) - SUM($G$2:G129)</f>
        <v>-43327.309999999939</v>
      </c>
    </row>
    <row r="130" spans="1:9" x14ac:dyDescent="0.25">
      <c r="A130" s="2">
        <v>45445.214386574073</v>
      </c>
      <c r="B130" t="s">
        <v>11</v>
      </c>
      <c r="C130" t="s">
        <v>15</v>
      </c>
      <c r="D130" t="s">
        <v>57</v>
      </c>
      <c r="E130" t="s">
        <v>169</v>
      </c>
      <c r="F130">
        <v>6984.57</v>
      </c>
      <c r="G130">
        <v>717.18</v>
      </c>
      <c r="H130" t="s">
        <v>174</v>
      </c>
      <c r="I130">
        <f>SUM($F$2:F130) - SUM($G$2:G130)</f>
        <v>-37059.920000000042</v>
      </c>
    </row>
    <row r="131" spans="1:9" x14ac:dyDescent="0.25">
      <c r="A131" s="2">
        <v>45446.109861111108</v>
      </c>
      <c r="B131" t="s">
        <v>12</v>
      </c>
      <c r="C131" t="s">
        <v>17</v>
      </c>
      <c r="D131" t="s">
        <v>24</v>
      </c>
      <c r="E131" t="s">
        <v>169</v>
      </c>
      <c r="F131">
        <v>2443.1799999999998</v>
      </c>
      <c r="G131">
        <v>8755.74</v>
      </c>
      <c r="H131" t="s">
        <v>174</v>
      </c>
      <c r="I131">
        <f>SUM($F$2:F131) - SUM($G$2:G131)</f>
        <v>-43372.479999999981</v>
      </c>
    </row>
    <row r="132" spans="1:9" x14ac:dyDescent="0.25">
      <c r="A132" s="2">
        <v>45446.96297453704</v>
      </c>
      <c r="B132" t="s">
        <v>10</v>
      </c>
      <c r="C132" t="s">
        <v>13</v>
      </c>
      <c r="D132" t="s">
        <v>103</v>
      </c>
      <c r="E132" t="s">
        <v>172</v>
      </c>
      <c r="F132">
        <v>5733.91</v>
      </c>
      <c r="G132">
        <v>280.60000000000002</v>
      </c>
      <c r="H132" t="s">
        <v>173</v>
      </c>
      <c r="I132">
        <f>SUM($F$2:F132) - SUM($G$2:G132)</f>
        <v>-37919.169999999925</v>
      </c>
    </row>
    <row r="133" spans="1:9" x14ac:dyDescent="0.25">
      <c r="A133" s="2">
        <v>45448.016828703701</v>
      </c>
      <c r="B133" t="s">
        <v>10</v>
      </c>
      <c r="C133" t="s">
        <v>17</v>
      </c>
      <c r="D133" t="s">
        <v>95</v>
      </c>
      <c r="E133" t="s">
        <v>169</v>
      </c>
      <c r="F133">
        <v>4171.43</v>
      </c>
      <c r="G133">
        <v>3717.03</v>
      </c>
      <c r="H133" t="s">
        <v>173</v>
      </c>
      <c r="I133">
        <f>SUM($F$2:F133) - SUM($G$2:G133)</f>
        <v>-37464.769999999902</v>
      </c>
    </row>
    <row r="134" spans="1:9" x14ac:dyDescent="0.25">
      <c r="A134" s="2">
        <v>45449.087361111109</v>
      </c>
      <c r="B134" t="s">
        <v>11</v>
      </c>
      <c r="C134" t="s">
        <v>13</v>
      </c>
      <c r="D134" t="s">
        <v>49</v>
      </c>
      <c r="E134" t="s">
        <v>172</v>
      </c>
      <c r="F134">
        <v>8040.88</v>
      </c>
      <c r="G134">
        <v>6013.05</v>
      </c>
      <c r="H134" t="s">
        <v>173</v>
      </c>
      <c r="I134">
        <f>SUM($F$2:F134) - SUM($G$2:G134)</f>
        <v>-35436.939999999944</v>
      </c>
    </row>
    <row r="135" spans="1:9" x14ac:dyDescent="0.25">
      <c r="A135" s="2">
        <v>45453.497303240743</v>
      </c>
      <c r="B135" t="s">
        <v>11</v>
      </c>
      <c r="C135" t="s">
        <v>15</v>
      </c>
      <c r="D135" t="s">
        <v>38</v>
      </c>
      <c r="E135" t="s">
        <v>171</v>
      </c>
      <c r="F135">
        <v>7435.64</v>
      </c>
      <c r="G135">
        <v>3367.99</v>
      </c>
      <c r="H135" t="s">
        <v>173</v>
      </c>
      <c r="I135">
        <f>SUM($F$2:F135) - SUM($G$2:G135)</f>
        <v>-31369.289999999921</v>
      </c>
    </row>
    <row r="136" spans="1:9" x14ac:dyDescent="0.25">
      <c r="A136" s="2">
        <v>45455.093298611107</v>
      </c>
      <c r="B136" t="s">
        <v>10</v>
      </c>
      <c r="C136" t="s">
        <v>16</v>
      </c>
      <c r="D136" t="s">
        <v>104</v>
      </c>
      <c r="E136" t="s">
        <v>170</v>
      </c>
      <c r="F136">
        <v>728.77</v>
      </c>
      <c r="G136">
        <v>6999.92</v>
      </c>
      <c r="H136" t="s">
        <v>173</v>
      </c>
      <c r="I136">
        <f>SUM($F$2:F136) - SUM($G$2:G136)</f>
        <v>-37640.439999999944</v>
      </c>
    </row>
    <row r="137" spans="1:9" x14ac:dyDescent="0.25">
      <c r="A137" s="2">
        <v>45456.280324074083</v>
      </c>
      <c r="B137" t="s">
        <v>9</v>
      </c>
      <c r="C137" t="s">
        <v>13</v>
      </c>
      <c r="D137" t="s">
        <v>142</v>
      </c>
      <c r="E137" t="s">
        <v>169</v>
      </c>
      <c r="F137">
        <v>6210.91</v>
      </c>
      <c r="G137">
        <v>6100.41</v>
      </c>
      <c r="H137" t="s">
        <v>174</v>
      </c>
      <c r="I137">
        <f>SUM($F$2:F137) - SUM($G$2:G137)</f>
        <v>-37529.939999999944</v>
      </c>
    </row>
    <row r="138" spans="1:9" x14ac:dyDescent="0.25">
      <c r="A138" s="2">
        <v>45460.821597222217</v>
      </c>
      <c r="B138" t="s">
        <v>12</v>
      </c>
      <c r="C138" t="s">
        <v>14</v>
      </c>
      <c r="D138" t="s">
        <v>27</v>
      </c>
      <c r="E138" t="s">
        <v>171</v>
      </c>
      <c r="F138">
        <v>3567.16</v>
      </c>
      <c r="G138">
        <v>6059.16</v>
      </c>
      <c r="H138" t="s">
        <v>174</v>
      </c>
      <c r="I138">
        <f>SUM($F$2:F138) - SUM($G$2:G138)</f>
        <v>-40021.939999999944</v>
      </c>
    </row>
    <row r="139" spans="1:9" x14ac:dyDescent="0.25">
      <c r="A139" s="2">
        <v>45461.173090277778</v>
      </c>
      <c r="B139" t="s">
        <v>9</v>
      </c>
      <c r="C139" t="s">
        <v>15</v>
      </c>
      <c r="D139" t="s">
        <v>151</v>
      </c>
      <c r="E139" t="s">
        <v>169</v>
      </c>
      <c r="F139">
        <v>9113.67</v>
      </c>
      <c r="G139">
        <v>3854.36</v>
      </c>
      <c r="H139" t="s">
        <v>174</v>
      </c>
      <c r="I139">
        <f>SUM($F$2:F139) - SUM($G$2:G139)</f>
        <v>-34762.629999999888</v>
      </c>
    </row>
    <row r="140" spans="1:9" x14ac:dyDescent="0.25">
      <c r="A140" s="2">
        <v>45463.319699074083</v>
      </c>
      <c r="B140" t="s">
        <v>8</v>
      </c>
      <c r="C140" t="s">
        <v>13</v>
      </c>
      <c r="D140" t="s">
        <v>18</v>
      </c>
      <c r="E140" t="s">
        <v>168</v>
      </c>
      <c r="F140">
        <v>1551.39</v>
      </c>
      <c r="G140">
        <v>5889.18</v>
      </c>
      <c r="H140" t="s">
        <v>173</v>
      </c>
      <c r="I140">
        <f>SUM($F$2:F140) - SUM($G$2:G140)</f>
        <v>-39100.419999999925</v>
      </c>
    </row>
    <row r="141" spans="1:9" x14ac:dyDescent="0.25">
      <c r="A141" s="2">
        <v>45463.935960648138</v>
      </c>
      <c r="B141" t="s">
        <v>11</v>
      </c>
      <c r="C141" t="s">
        <v>15</v>
      </c>
      <c r="D141" t="s">
        <v>31</v>
      </c>
      <c r="E141" t="s">
        <v>169</v>
      </c>
      <c r="F141">
        <v>7080.34</v>
      </c>
      <c r="G141">
        <v>3541.43</v>
      </c>
      <c r="H141" t="s">
        <v>174</v>
      </c>
      <c r="I141">
        <f>SUM($F$2:F141) - SUM($G$2:G141)</f>
        <v>-35561.510000000009</v>
      </c>
    </row>
    <row r="142" spans="1:9" x14ac:dyDescent="0.25">
      <c r="A142" s="2">
        <v>45464.046793981477</v>
      </c>
      <c r="B142" t="s">
        <v>12</v>
      </c>
      <c r="C142" t="s">
        <v>17</v>
      </c>
      <c r="D142" t="s">
        <v>46</v>
      </c>
      <c r="E142" t="s">
        <v>171</v>
      </c>
      <c r="F142">
        <v>920.62</v>
      </c>
      <c r="G142">
        <v>125.69</v>
      </c>
      <c r="H142" t="s">
        <v>174</v>
      </c>
      <c r="I142">
        <f>SUM($F$2:F142) - SUM($G$2:G142)</f>
        <v>-34766.579999999958</v>
      </c>
    </row>
    <row r="143" spans="1:9" x14ac:dyDescent="0.25">
      <c r="A143" s="2">
        <v>45465.074097222219</v>
      </c>
      <c r="B143" t="s">
        <v>10</v>
      </c>
      <c r="C143" t="s">
        <v>13</v>
      </c>
      <c r="D143" t="s">
        <v>71</v>
      </c>
      <c r="E143" t="s">
        <v>171</v>
      </c>
      <c r="F143">
        <v>3423.03</v>
      </c>
      <c r="G143">
        <v>8423.0300000000007</v>
      </c>
      <c r="H143" t="s">
        <v>173</v>
      </c>
      <c r="I143">
        <f>SUM($F$2:F143) - SUM($G$2:G143)</f>
        <v>-39766.579999999958</v>
      </c>
    </row>
    <row r="144" spans="1:9" x14ac:dyDescent="0.25">
      <c r="A144" s="2">
        <v>45467.472430555557</v>
      </c>
      <c r="B144" t="s">
        <v>12</v>
      </c>
      <c r="C144" t="s">
        <v>15</v>
      </c>
      <c r="D144" t="s">
        <v>156</v>
      </c>
      <c r="E144" t="s">
        <v>168</v>
      </c>
      <c r="F144">
        <v>4647.53</v>
      </c>
      <c r="G144">
        <v>8296.61</v>
      </c>
      <c r="H144" t="s">
        <v>174</v>
      </c>
      <c r="I144">
        <f>SUM($F$2:F144) - SUM($G$2:G144)</f>
        <v>-43415.659999999916</v>
      </c>
    </row>
    <row r="145" spans="1:9" x14ac:dyDescent="0.25">
      <c r="A145" s="2">
        <v>45467.535833333342</v>
      </c>
      <c r="B145" t="s">
        <v>12</v>
      </c>
      <c r="C145" t="s">
        <v>16</v>
      </c>
      <c r="D145" t="s">
        <v>51</v>
      </c>
      <c r="E145" t="s">
        <v>170</v>
      </c>
      <c r="F145">
        <v>5604.45</v>
      </c>
      <c r="G145">
        <v>5412.25</v>
      </c>
      <c r="H145" t="s">
        <v>174</v>
      </c>
      <c r="I145">
        <f>SUM($F$2:F145) - SUM($G$2:G145)</f>
        <v>-43223.459999999963</v>
      </c>
    </row>
    <row r="146" spans="1:9" x14ac:dyDescent="0.25">
      <c r="A146" s="2">
        <v>45468.756793981483</v>
      </c>
      <c r="B146" t="s">
        <v>10</v>
      </c>
      <c r="C146" t="s">
        <v>16</v>
      </c>
      <c r="D146" t="s">
        <v>66</v>
      </c>
      <c r="E146" t="s">
        <v>172</v>
      </c>
      <c r="F146">
        <v>9161.02</v>
      </c>
      <c r="G146">
        <v>4031.92</v>
      </c>
      <c r="H146" t="s">
        <v>174</v>
      </c>
      <c r="I146">
        <f>SUM($F$2:F146) - SUM($G$2:G146)</f>
        <v>-38094.359999999986</v>
      </c>
    </row>
    <row r="147" spans="1:9" x14ac:dyDescent="0.25">
      <c r="A147" s="2">
        <v>45469.616331018522</v>
      </c>
      <c r="B147" t="s">
        <v>10</v>
      </c>
      <c r="C147" t="s">
        <v>15</v>
      </c>
      <c r="D147" t="s">
        <v>79</v>
      </c>
      <c r="E147" t="s">
        <v>171</v>
      </c>
      <c r="F147">
        <v>4587.08</v>
      </c>
      <c r="G147">
        <v>4847.8599999999997</v>
      </c>
      <c r="H147" t="s">
        <v>173</v>
      </c>
      <c r="I147">
        <f>SUM($F$2:F147) - SUM($G$2:G147)</f>
        <v>-38355.140000000014</v>
      </c>
    </row>
    <row r="148" spans="1:9" x14ac:dyDescent="0.25">
      <c r="A148" s="2">
        <v>45469.676145833328</v>
      </c>
      <c r="B148" t="s">
        <v>9</v>
      </c>
      <c r="C148" t="s">
        <v>14</v>
      </c>
      <c r="D148" t="s">
        <v>19</v>
      </c>
      <c r="E148" t="s">
        <v>169</v>
      </c>
      <c r="F148">
        <v>5181.93</v>
      </c>
      <c r="G148">
        <v>4062.97</v>
      </c>
      <c r="H148" t="s">
        <v>173</v>
      </c>
      <c r="I148">
        <f>SUM($F$2:F148) - SUM($G$2:G148)</f>
        <v>-37236.179999999935</v>
      </c>
    </row>
    <row r="149" spans="1:9" x14ac:dyDescent="0.25">
      <c r="A149" s="2">
        <v>45469.765127314808</v>
      </c>
      <c r="B149" t="s">
        <v>8</v>
      </c>
      <c r="C149" t="s">
        <v>15</v>
      </c>
      <c r="D149" t="s">
        <v>90</v>
      </c>
      <c r="E149" t="s">
        <v>172</v>
      </c>
      <c r="F149">
        <v>9199.85</v>
      </c>
      <c r="G149">
        <v>5032.6499999999996</v>
      </c>
      <c r="H149" t="s">
        <v>173</v>
      </c>
      <c r="I149">
        <f>SUM($F$2:F149) - SUM($G$2:G149)</f>
        <v>-33068.979999999981</v>
      </c>
    </row>
    <row r="150" spans="1:9" x14ac:dyDescent="0.25">
      <c r="A150" s="2">
        <v>45470.497719907413</v>
      </c>
      <c r="B150" t="s">
        <v>10</v>
      </c>
      <c r="C150" t="s">
        <v>13</v>
      </c>
      <c r="D150" t="s">
        <v>137</v>
      </c>
      <c r="E150" t="s">
        <v>168</v>
      </c>
      <c r="F150">
        <v>4263.3</v>
      </c>
      <c r="G150">
        <v>969.89</v>
      </c>
      <c r="H150" t="s">
        <v>173</v>
      </c>
      <c r="I150">
        <f>SUM($F$2:F150) - SUM($G$2:G150)</f>
        <v>-29775.569999999949</v>
      </c>
    </row>
    <row r="151" spans="1:9" x14ac:dyDescent="0.25">
      <c r="A151" s="2">
        <v>45472.626608796287</v>
      </c>
      <c r="B151" t="s">
        <v>8</v>
      </c>
      <c r="C151" t="s">
        <v>14</v>
      </c>
      <c r="D151" t="s">
        <v>139</v>
      </c>
      <c r="E151" t="s">
        <v>172</v>
      </c>
      <c r="F151">
        <v>6429.68</v>
      </c>
      <c r="G151">
        <v>126.84</v>
      </c>
      <c r="H151" t="s">
        <v>173</v>
      </c>
      <c r="I151">
        <f>SUM($F$2:F151) - SUM($G$2:G151)</f>
        <v>-23472.729999999865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2398-6E4A-43C1-A81A-A5D58AA70423}">
  <dimension ref="A3:C34"/>
  <sheetViews>
    <sheetView workbookViewId="0"/>
  </sheetViews>
  <sheetFormatPr defaultRowHeight="15" x14ac:dyDescent="0.25"/>
  <cols>
    <col min="1" max="1" width="20.42578125" bestFit="1" customWidth="1"/>
    <col min="2" max="2" width="12.42578125" bestFit="1" customWidth="1"/>
    <col min="3" max="3" width="13.140625" bestFit="1" customWidth="1"/>
  </cols>
  <sheetData>
    <row r="3" spans="1:3" x14ac:dyDescent="0.25">
      <c r="A3" s="4" t="s">
        <v>271</v>
      </c>
      <c r="B3" t="s">
        <v>281</v>
      </c>
      <c r="C3" t="s">
        <v>282</v>
      </c>
    </row>
    <row r="4" spans="1:3" x14ac:dyDescent="0.25">
      <c r="A4" s="5" t="s">
        <v>10</v>
      </c>
      <c r="B4">
        <v>191629</v>
      </c>
      <c r="C4">
        <v>184593.23</v>
      </c>
    </row>
    <row r="5" spans="1:3" x14ac:dyDescent="0.25">
      <c r="A5" s="7" t="s">
        <v>14</v>
      </c>
      <c r="B5">
        <v>38946.400000000001</v>
      </c>
      <c r="C5">
        <v>37525.380000000005</v>
      </c>
    </row>
    <row r="6" spans="1:3" x14ac:dyDescent="0.25">
      <c r="A6" s="7" t="s">
        <v>15</v>
      </c>
      <c r="B6">
        <v>33616.089999999997</v>
      </c>
      <c r="C6">
        <v>31837.260000000006</v>
      </c>
    </row>
    <row r="7" spans="1:3" x14ac:dyDescent="0.25">
      <c r="A7" s="7" t="s">
        <v>13</v>
      </c>
      <c r="B7">
        <v>27790.6</v>
      </c>
      <c r="C7">
        <v>28407.309999999998</v>
      </c>
    </row>
    <row r="8" spans="1:3" x14ac:dyDescent="0.25">
      <c r="A8" s="7" t="s">
        <v>17</v>
      </c>
      <c r="B8">
        <v>26229.06</v>
      </c>
      <c r="C8">
        <v>40858.04</v>
      </c>
    </row>
    <row r="9" spans="1:3" x14ac:dyDescent="0.25">
      <c r="A9" s="7" t="s">
        <v>16</v>
      </c>
      <c r="B9">
        <v>65046.849999999991</v>
      </c>
      <c r="C9">
        <v>45965.239999999991</v>
      </c>
    </row>
    <row r="10" spans="1:3" x14ac:dyDescent="0.25">
      <c r="A10" s="5" t="s">
        <v>12</v>
      </c>
      <c r="B10">
        <v>164861.39000000001</v>
      </c>
      <c r="C10">
        <v>191029.23</v>
      </c>
    </row>
    <row r="11" spans="1:3" x14ac:dyDescent="0.25">
      <c r="A11" s="7" t="s">
        <v>14</v>
      </c>
      <c r="B11">
        <v>31794.45</v>
      </c>
      <c r="C11">
        <v>30819.42</v>
      </c>
    </row>
    <row r="12" spans="1:3" x14ac:dyDescent="0.25">
      <c r="A12" s="7" t="s">
        <v>15</v>
      </c>
      <c r="B12">
        <v>34800.35</v>
      </c>
      <c r="C12">
        <v>51985.03</v>
      </c>
    </row>
    <row r="13" spans="1:3" x14ac:dyDescent="0.25">
      <c r="A13" s="7" t="s">
        <v>13</v>
      </c>
      <c r="B13">
        <v>16440.879999999997</v>
      </c>
      <c r="C13">
        <v>29527.05</v>
      </c>
    </row>
    <row r="14" spans="1:3" x14ac:dyDescent="0.25">
      <c r="A14" s="7" t="s">
        <v>17</v>
      </c>
      <c r="B14">
        <v>51273.73000000001</v>
      </c>
      <c r="C14">
        <v>56310.939999999995</v>
      </c>
    </row>
    <row r="15" spans="1:3" x14ac:dyDescent="0.25">
      <c r="A15" s="7" t="s">
        <v>16</v>
      </c>
      <c r="B15">
        <v>30551.98</v>
      </c>
      <c r="C15">
        <v>22386.79</v>
      </c>
    </row>
    <row r="16" spans="1:3" x14ac:dyDescent="0.25">
      <c r="A16" s="5" t="s">
        <v>11</v>
      </c>
      <c r="B16">
        <v>123299.26999999999</v>
      </c>
      <c r="C16">
        <v>87974.66</v>
      </c>
    </row>
    <row r="17" spans="1:3" x14ac:dyDescent="0.25">
      <c r="A17" s="7" t="s">
        <v>14</v>
      </c>
      <c r="B17">
        <v>14746.51</v>
      </c>
      <c r="C17">
        <v>7371.88</v>
      </c>
    </row>
    <row r="18" spans="1:3" x14ac:dyDescent="0.25">
      <c r="A18" s="7" t="s">
        <v>15</v>
      </c>
      <c r="B18">
        <v>36815.929999999993</v>
      </c>
      <c r="C18">
        <v>8813.93</v>
      </c>
    </row>
    <row r="19" spans="1:3" x14ac:dyDescent="0.25">
      <c r="A19" s="7" t="s">
        <v>13</v>
      </c>
      <c r="B19">
        <v>32773.659999999996</v>
      </c>
      <c r="C19">
        <v>29963.629999999997</v>
      </c>
    </row>
    <row r="20" spans="1:3" x14ac:dyDescent="0.25">
      <c r="A20" s="7" t="s">
        <v>17</v>
      </c>
      <c r="B20">
        <v>19679.03</v>
      </c>
      <c r="C20">
        <v>23903.86</v>
      </c>
    </row>
    <row r="21" spans="1:3" x14ac:dyDescent="0.25">
      <c r="A21" s="7" t="s">
        <v>16</v>
      </c>
      <c r="B21">
        <v>19284.14</v>
      </c>
      <c r="C21">
        <v>17921.36</v>
      </c>
    </row>
    <row r="22" spans="1:3" x14ac:dyDescent="0.25">
      <c r="A22" s="5" t="s">
        <v>9</v>
      </c>
      <c r="B22">
        <v>103639.34</v>
      </c>
      <c r="C22">
        <v>110912.72</v>
      </c>
    </row>
    <row r="23" spans="1:3" x14ac:dyDescent="0.25">
      <c r="A23" s="7" t="s">
        <v>14</v>
      </c>
      <c r="B23">
        <v>18547.400000000001</v>
      </c>
      <c r="C23">
        <v>20639.280000000002</v>
      </c>
    </row>
    <row r="24" spans="1:3" x14ac:dyDescent="0.25">
      <c r="A24" s="7" t="s">
        <v>15</v>
      </c>
      <c r="B24">
        <v>11458.02</v>
      </c>
      <c r="C24">
        <v>16201.25</v>
      </c>
    </row>
    <row r="25" spans="1:3" x14ac:dyDescent="0.25">
      <c r="A25" s="7" t="s">
        <v>13</v>
      </c>
      <c r="B25">
        <v>29757.13</v>
      </c>
      <c r="C25">
        <v>19628.47</v>
      </c>
    </row>
    <row r="26" spans="1:3" x14ac:dyDescent="0.25">
      <c r="A26" s="7" t="s">
        <v>17</v>
      </c>
      <c r="B26">
        <v>31186.819999999996</v>
      </c>
      <c r="C26">
        <v>40653.750000000007</v>
      </c>
    </row>
    <row r="27" spans="1:3" x14ac:dyDescent="0.25">
      <c r="A27" s="7" t="s">
        <v>16</v>
      </c>
      <c r="B27">
        <v>12689.97</v>
      </c>
      <c r="C27">
        <v>13789.970000000001</v>
      </c>
    </row>
    <row r="28" spans="1:3" x14ac:dyDescent="0.25">
      <c r="A28" s="5" t="s">
        <v>8</v>
      </c>
      <c r="B28">
        <v>166006.84</v>
      </c>
      <c r="C28">
        <v>198398.73</v>
      </c>
    </row>
    <row r="29" spans="1:3" x14ac:dyDescent="0.25">
      <c r="A29" s="7" t="s">
        <v>14</v>
      </c>
      <c r="B29">
        <v>23759.46</v>
      </c>
      <c r="C29">
        <v>34340.469999999994</v>
      </c>
    </row>
    <row r="30" spans="1:3" x14ac:dyDescent="0.25">
      <c r="A30" s="7" t="s">
        <v>15</v>
      </c>
      <c r="B30">
        <v>43110.200000000004</v>
      </c>
      <c r="C30">
        <v>32452.54</v>
      </c>
    </row>
    <row r="31" spans="1:3" x14ac:dyDescent="0.25">
      <c r="A31" s="7" t="s">
        <v>13</v>
      </c>
      <c r="B31">
        <v>34910.959999999999</v>
      </c>
      <c r="C31">
        <v>46306.22</v>
      </c>
    </row>
    <row r="32" spans="1:3" x14ac:dyDescent="0.25">
      <c r="A32" s="7" t="s">
        <v>17</v>
      </c>
      <c r="B32">
        <v>17484.129999999997</v>
      </c>
      <c r="C32">
        <v>32574.31</v>
      </c>
    </row>
    <row r="33" spans="1:3" x14ac:dyDescent="0.25">
      <c r="A33" s="7" t="s">
        <v>16</v>
      </c>
      <c r="B33">
        <v>46742.09</v>
      </c>
      <c r="C33">
        <v>52725.19</v>
      </c>
    </row>
    <row r="34" spans="1:3" x14ac:dyDescent="0.25">
      <c r="A34" s="5" t="s">
        <v>272</v>
      </c>
      <c r="B34">
        <v>749435.83999999985</v>
      </c>
      <c r="C34">
        <v>772908.57000000007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defaultRowHeight="15" x14ac:dyDescent="0.25"/>
  <cols>
    <col min="1" max="1" width="12" bestFit="1" customWidth="1"/>
    <col min="2" max="2" width="13.28515625" bestFit="1" customWidth="1"/>
    <col min="3" max="3" width="17" bestFit="1" customWidth="1"/>
    <col min="4" max="4" width="21.5703125" bestFit="1" customWidth="1"/>
    <col min="5" max="5" width="8.5703125" bestFit="1" customWidth="1"/>
    <col min="6" max="6" width="14.140625" bestFit="1" customWidth="1"/>
    <col min="7" max="7" width="19.42578125" bestFit="1" customWidth="1"/>
  </cols>
  <sheetData>
    <row r="1" spans="1:7" x14ac:dyDescent="0.25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</row>
    <row r="2" spans="1:7" x14ac:dyDescent="0.25">
      <c r="A2" t="s">
        <v>182</v>
      </c>
      <c r="B2">
        <v>161637.45000000001</v>
      </c>
      <c r="C2">
        <v>6.67</v>
      </c>
      <c r="D2">
        <v>2471.56</v>
      </c>
      <c r="E2">
        <v>159.91999999999999</v>
      </c>
      <c r="F2">
        <v>108.75</v>
      </c>
      <c r="G2" t="s">
        <v>192</v>
      </c>
    </row>
    <row r="3" spans="1:7" x14ac:dyDescent="0.25">
      <c r="A3" t="s">
        <v>183</v>
      </c>
      <c r="B3">
        <v>80836.97</v>
      </c>
      <c r="C3">
        <v>5.35</v>
      </c>
      <c r="D3">
        <v>2270.34</v>
      </c>
      <c r="E3">
        <v>161.99</v>
      </c>
      <c r="F3">
        <v>79.400000000000006</v>
      </c>
      <c r="G3" t="s">
        <v>192</v>
      </c>
    </row>
    <row r="4" spans="1:7" x14ac:dyDescent="0.25">
      <c r="A4" t="s">
        <v>184</v>
      </c>
      <c r="B4">
        <v>168168.48</v>
      </c>
      <c r="C4">
        <v>3.13</v>
      </c>
      <c r="D4">
        <v>2244.38</v>
      </c>
      <c r="E4">
        <v>179.46</v>
      </c>
      <c r="F4">
        <v>121.41</v>
      </c>
      <c r="G4" t="s">
        <v>192</v>
      </c>
    </row>
    <row r="5" spans="1:7" x14ac:dyDescent="0.25">
      <c r="A5" t="s">
        <v>185</v>
      </c>
      <c r="B5">
        <v>140558.23000000001</v>
      </c>
      <c r="C5">
        <v>6.65</v>
      </c>
      <c r="D5">
        <v>3303.11</v>
      </c>
      <c r="E5">
        <v>185.36</v>
      </c>
      <c r="F5">
        <v>102.76</v>
      </c>
      <c r="G5" t="s">
        <v>193</v>
      </c>
    </row>
    <row r="6" spans="1:7" x14ac:dyDescent="0.25">
      <c r="A6" t="s">
        <v>186</v>
      </c>
      <c r="B6">
        <v>67140.100000000006</v>
      </c>
      <c r="C6">
        <v>3.99</v>
      </c>
      <c r="D6">
        <v>4914.3900000000003</v>
      </c>
      <c r="E6">
        <v>259.95999999999998</v>
      </c>
      <c r="F6">
        <v>103.45</v>
      </c>
      <c r="G6" t="s">
        <v>193</v>
      </c>
    </row>
    <row r="7" spans="1:7" x14ac:dyDescent="0.25">
      <c r="A7" t="s">
        <v>187</v>
      </c>
      <c r="B7">
        <v>112175.69</v>
      </c>
      <c r="C7">
        <v>5.31</v>
      </c>
      <c r="D7">
        <v>3106.46</v>
      </c>
      <c r="E7">
        <v>169.88</v>
      </c>
      <c r="F7">
        <v>98.11</v>
      </c>
      <c r="G7" t="s">
        <v>192</v>
      </c>
    </row>
    <row r="8" spans="1:7" x14ac:dyDescent="0.25">
      <c r="A8" t="s">
        <v>188</v>
      </c>
      <c r="B8">
        <v>179527.72</v>
      </c>
      <c r="C8">
        <v>3.66</v>
      </c>
      <c r="D8">
        <v>3450.57</v>
      </c>
      <c r="E8">
        <v>193.65</v>
      </c>
      <c r="F8">
        <v>99.7</v>
      </c>
      <c r="G8" t="s">
        <v>193</v>
      </c>
    </row>
    <row r="9" spans="1:7" x14ac:dyDescent="0.25">
      <c r="A9" t="s">
        <v>189</v>
      </c>
      <c r="B9">
        <v>188444.03</v>
      </c>
      <c r="C9">
        <v>3.14</v>
      </c>
      <c r="D9">
        <v>4512.21</v>
      </c>
      <c r="E9">
        <v>225</v>
      </c>
      <c r="F9">
        <v>126.54</v>
      </c>
      <c r="G9" t="s">
        <v>193</v>
      </c>
    </row>
    <row r="10" spans="1:7" x14ac:dyDescent="0.25">
      <c r="A10" t="s">
        <v>190</v>
      </c>
      <c r="B10">
        <v>119855.02</v>
      </c>
      <c r="C10">
        <v>4.25</v>
      </c>
      <c r="D10">
        <v>3372.74</v>
      </c>
      <c r="E10">
        <v>175.55</v>
      </c>
      <c r="F10">
        <v>60.3</v>
      </c>
      <c r="G10" t="s">
        <v>194</v>
      </c>
    </row>
    <row r="11" spans="1:7" x14ac:dyDescent="0.25">
      <c r="A11" t="s">
        <v>191</v>
      </c>
      <c r="B11">
        <v>122125.55</v>
      </c>
      <c r="C11">
        <v>6.12</v>
      </c>
      <c r="D11">
        <v>2145.62</v>
      </c>
      <c r="E11">
        <v>267.31</v>
      </c>
      <c r="F11">
        <v>83.44</v>
      </c>
      <c r="G11" t="s">
        <v>192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5A63-8489-4332-9879-F9A363BBEEED}">
  <dimension ref="A3:B7"/>
  <sheetViews>
    <sheetView workbookViewId="0"/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271</v>
      </c>
      <c r="B3" t="s">
        <v>283</v>
      </c>
    </row>
    <row r="4" spans="1:2" x14ac:dyDescent="0.25">
      <c r="A4" s="5" t="s">
        <v>193</v>
      </c>
      <c r="B4">
        <v>4</v>
      </c>
    </row>
    <row r="5" spans="1:2" x14ac:dyDescent="0.25">
      <c r="A5" s="5" t="s">
        <v>192</v>
      </c>
      <c r="B5">
        <v>5</v>
      </c>
    </row>
    <row r="6" spans="1:2" x14ac:dyDescent="0.25">
      <c r="A6" s="5" t="s">
        <v>194</v>
      </c>
      <c r="B6">
        <v>1</v>
      </c>
    </row>
    <row r="7" spans="1:2" x14ac:dyDescent="0.25">
      <c r="A7" s="5" t="s">
        <v>272</v>
      </c>
      <c r="B7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/>
  </sheetViews>
  <sheetFormatPr defaultRowHeight="15" x14ac:dyDescent="0.25"/>
  <cols>
    <col min="1" max="1" width="13.85546875" bestFit="1" customWidth="1"/>
    <col min="2" max="2" width="17.28515625" bestFit="1" customWidth="1"/>
    <col min="3" max="3" width="18.28515625" bestFit="1" customWidth="1"/>
    <col min="4" max="4" width="22" bestFit="1" customWidth="1"/>
    <col min="5" max="5" width="19.140625" bestFit="1" customWidth="1"/>
    <col min="6" max="6" width="26.85546875" bestFit="1" customWidth="1"/>
    <col min="7" max="7" width="18.28515625" bestFit="1" customWidth="1"/>
  </cols>
  <sheetData>
    <row r="1" spans="1:7" x14ac:dyDescent="0.25">
      <c r="A1" s="6" t="s">
        <v>195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280</v>
      </c>
    </row>
    <row r="2" spans="1:7" x14ac:dyDescent="0.25">
      <c r="A2" t="s">
        <v>204</v>
      </c>
      <c r="B2" t="s">
        <v>209</v>
      </c>
      <c r="C2">
        <v>111197.67</v>
      </c>
      <c r="D2">
        <v>97356.37</v>
      </c>
      <c r="E2">
        <v>5</v>
      </c>
      <c r="F2">
        <v>388906.77</v>
      </c>
      <c r="G2">
        <f>C2-D2</f>
        <v>13841.300000000003</v>
      </c>
    </row>
    <row r="3" spans="1:7" x14ac:dyDescent="0.25">
      <c r="A3" t="s">
        <v>205</v>
      </c>
      <c r="B3" t="s">
        <v>210</v>
      </c>
      <c r="C3">
        <v>132758.39000000001</v>
      </c>
      <c r="D3">
        <v>64105.26</v>
      </c>
      <c r="E3">
        <v>16</v>
      </c>
      <c r="F3">
        <v>442278.59</v>
      </c>
      <c r="G3">
        <f>C3-D3</f>
        <v>68653.13</v>
      </c>
    </row>
    <row r="4" spans="1:7" x14ac:dyDescent="0.25">
      <c r="A4" t="s">
        <v>203</v>
      </c>
      <c r="B4" t="s">
        <v>208</v>
      </c>
      <c r="C4">
        <v>180049.06</v>
      </c>
      <c r="D4">
        <v>85716.02</v>
      </c>
      <c r="E4">
        <v>7</v>
      </c>
      <c r="F4">
        <v>197268.88</v>
      </c>
      <c r="G4">
        <f>C4-D4</f>
        <v>94333.04</v>
      </c>
    </row>
    <row r="5" spans="1:7" x14ac:dyDescent="0.25">
      <c r="A5" t="s">
        <v>202</v>
      </c>
      <c r="B5" t="s">
        <v>207</v>
      </c>
      <c r="C5">
        <v>175968.33</v>
      </c>
      <c r="D5">
        <v>45494.7</v>
      </c>
      <c r="E5">
        <v>7</v>
      </c>
      <c r="F5">
        <v>139776.56</v>
      </c>
      <c r="G5">
        <f>C5-D5</f>
        <v>130473.62999999999</v>
      </c>
    </row>
    <row r="6" spans="1:7" x14ac:dyDescent="0.25">
      <c r="A6" t="s">
        <v>201</v>
      </c>
      <c r="B6" t="s">
        <v>206</v>
      </c>
      <c r="C6">
        <v>196839.72</v>
      </c>
      <c r="D6">
        <v>53005.51</v>
      </c>
      <c r="E6">
        <v>9</v>
      </c>
      <c r="F6">
        <v>195273.11</v>
      </c>
      <c r="G6">
        <f>C6-D6</f>
        <v>143834.21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/>
  </sheetViews>
  <sheetFormatPr defaultRowHeight="15" x14ac:dyDescent="0.25"/>
  <cols>
    <col min="1" max="1" width="18.28515625" bestFit="1" customWidth="1"/>
    <col min="2" max="2" width="22" bestFit="1" customWidth="1"/>
    <col min="3" max="3" width="15.7109375" bestFit="1" customWidth="1"/>
    <col min="4" max="4" width="23.5703125" bestFit="1" customWidth="1"/>
    <col min="5" max="5" width="20.5703125" bestFit="1" customWidth="1"/>
    <col min="6" max="6" width="15.28515625" bestFit="1" customWidth="1"/>
    <col min="7" max="7" width="18.28515625" bestFit="1" customWidth="1"/>
  </cols>
  <sheetData>
    <row r="1" spans="1:7" x14ac:dyDescent="0.25">
      <c r="A1" s="17" t="s">
        <v>0</v>
      </c>
      <c r="B1" s="17" t="s">
        <v>211</v>
      </c>
      <c r="C1" s="17" t="s">
        <v>4</v>
      </c>
      <c r="D1" s="17" t="s">
        <v>212</v>
      </c>
      <c r="E1" s="17" t="s">
        <v>213</v>
      </c>
      <c r="F1" s="17" t="s">
        <v>214</v>
      </c>
      <c r="G1" s="18" t="s">
        <v>280</v>
      </c>
    </row>
    <row r="2" spans="1:7" x14ac:dyDescent="0.25">
      <c r="A2" s="8">
        <v>45396.136041666658</v>
      </c>
      <c r="B2" s="9" t="s">
        <v>215</v>
      </c>
      <c r="C2" s="9" t="s">
        <v>265</v>
      </c>
      <c r="D2" s="9">
        <v>2143.5700000000002</v>
      </c>
      <c r="E2" s="9" t="s">
        <v>168</v>
      </c>
      <c r="F2" s="9" t="s">
        <v>268</v>
      </c>
      <c r="G2" s="10">
        <f>IF(Bank_Reconciliation!$E2="Deposit", Bank_Reconciliation!$D2, -Bank_Reconciliation!$D2)</f>
        <v>2143.5700000000002</v>
      </c>
    </row>
    <row r="3" spans="1:7" x14ac:dyDescent="0.25">
      <c r="A3" s="11">
        <v>45377.094988425917</v>
      </c>
      <c r="B3" s="12" t="s">
        <v>216</v>
      </c>
      <c r="C3" s="12" t="s">
        <v>168</v>
      </c>
      <c r="D3" s="12">
        <v>208.86</v>
      </c>
      <c r="E3" s="12" t="s">
        <v>168</v>
      </c>
      <c r="F3" s="12" t="s">
        <v>269</v>
      </c>
      <c r="G3" s="13">
        <f>IF(Bank_Reconciliation!$E3="Deposit", Bank_Reconciliation!$D3, -Bank_Reconciliation!$D3)</f>
        <v>208.86</v>
      </c>
    </row>
    <row r="4" spans="1:7" x14ac:dyDescent="0.25">
      <c r="A4" s="14">
        <v>45423.845219907409</v>
      </c>
      <c r="B4" s="15" t="s">
        <v>217</v>
      </c>
      <c r="C4" s="15" t="s">
        <v>266</v>
      </c>
      <c r="D4" s="15">
        <v>1455.17</v>
      </c>
      <c r="E4" s="15" t="s">
        <v>266</v>
      </c>
      <c r="F4" s="15" t="s">
        <v>269</v>
      </c>
      <c r="G4" s="16">
        <f>IF(Bank_Reconciliation!$E4="Deposit", Bank_Reconciliation!$D4, -Bank_Reconciliation!$D4)</f>
        <v>-1455.17</v>
      </c>
    </row>
    <row r="5" spans="1:7" x14ac:dyDescent="0.25">
      <c r="A5" s="11">
        <v>45441.303553240738</v>
      </c>
      <c r="B5" s="12" t="s">
        <v>218</v>
      </c>
      <c r="C5" s="12" t="s">
        <v>266</v>
      </c>
      <c r="D5" s="12">
        <v>9010.18</v>
      </c>
      <c r="E5" s="12" t="s">
        <v>168</v>
      </c>
      <c r="F5" s="12" t="s">
        <v>269</v>
      </c>
      <c r="G5" s="13">
        <f>IF(Bank_Reconciliation!$E5="Deposit", Bank_Reconciliation!$D5, -Bank_Reconciliation!$D5)</f>
        <v>9010.18</v>
      </c>
    </row>
    <row r="6" spans="1:7" x14ac:dyDescent="0.25">
      <c r="A6" s="14">
        <v>45297.785601851851</v>
      </c>
      <c r="B6" s="15" t="s">
        <v>219</v>
      </c>
      <c r="C6" s="15" t="s">
        <v>265</v>
      </c>
      <c r="D6" s="15">
        <v>8751.51</v>
      </c>
      <c r="E6" s="15" t="s">
        <v>168</v>
      </c>
      <c r="F6" s="15" t="s">
        <v>269</v>
      </c>
      <c r="G6" s="16">
        <f>IF(Bank_Reconciliation!$E6="Deposit", Bank_Reconciliation!$D6, -Bank_Reconciliation!$D6)</f>
        <v>8751.51</v>
      </c>
    </row>
    <row r="7" spans="1:7" x14ac:dyDescent="0.25">
      <c r="A7" s="11">
        <v>45314.710243055553</v>
      </c>
      <c r="B7" s="12" t="s">
        <v>220</v>
      </c>
      <c r="C7" s="12" t="s">
        <v>267</v>
      </c>
      <c r="D7" s="12">
        <v>6014.39</v>
      </c>
      <c r="E7" s="12" t="s">
        <v>168</v>
      </c>
      <c r="F7" s="12" t="s">
        <v>269</v>
      </c>
      <c r="G7" s="13">
        <f>IF(Bank_Reconciliation!$E7="Deposit", Bank_Reconciliation!$D7, -Bank_Reconciliation!$D7)</f>
        <v>6014.39</v>
      </c>
    </row>
    <row r="8" spans="1:7" x14ac:dyDescent="0.25">
      <c r="A8" s="14">
        <v>45384.426157407397</v>
      </c>
      <c r="B8" s="15" t="s">
        <v>221</v>
      </c>
      <c r="C8" s="15" t="s">
        <v>266</v>
      </c>
      <c r="D8" s="15">
        <v>6045.12</v>
      </c>
      <c r="E8" s="15" t="s">
        <v>168</v>
      </c>
      <c r="F8" s="15" t="s">
        <v>268</v>
      </c>
      <c r="G8" s="16">
        <f>IF(Bank_Reconciliation!$E8="Deposit", Bank_Reconciliation!$D8, -Bank_Reconciliation!$D8)</f>
        <v>6045.12</v>
      </c>
    </row>
    <row r="9" spans="1:7" x14ac:dyDescent="0.25">
      <c r="A9" s="11">
        <v>45299.074224537027</v>
      </c>
      <c r="B9" s="12" t="s">
        <v>222</v>
      </c>
      <c r="C9" s="12" t="s">
        <v>267</v>
      </c>
      <c r="D9" s="12">
        <v>6683.86</v>
      </c>
      <c r="E9" s="12" t="s">
        <v>168</v>
      </c>
      <c r="F9" s="12" t="s">
        <v>268</v>
      </c>
      <c r="G9" s="13">
        <f>IF(Bank_Reconciliation!$E9="Deposit", Bank_Reconciliation!$D9, -Bank_Reconciliation!$D9)</f>
        <v>6683.86</v>
      </c>
    </row>
    <row r="10" spans="1:7" x14ac:dyDescent="0.25">
      <c r="A10" s="14">
        <v>45300.89738425926</v>
      </c>
      <c r="B10" s="15" t="s">
        <v>223</v>
      </c>
      <c r="C10" s="15" t="s">
        <v>265</v>
      </c>
      <c r="D10" s="15">
        <v>1836.18</v>
      </c>
      <c r="E10" s="15" t="s">
        <v>266</v>
      </c>
      <c r="F10" s="15" t="s">
        <v>268</v>
      </c>
      <c r="G10" s="16">
        <f>IF(Bank_Reconciliation!$E10="Deposit", Bank_Reconciliation!$D10, -Bank_Reconciliation!$D10)</f>
        <v>-1836.18</v>
      </c>
    </row>
    <row r="11" spans="1:7" x14ac:dyDescent="0.25">
      <c r="A11" s="11">
        <v>45381.705729166657</v>
      </c>
      <c r="B11" s="12" t="s">
        <v>224</v>
      </c>
      <c r="C11" s="12" t="s">
        <v>265</v>
      </c>
      <c r="D11" s="12">
        <v>9152.68</v>
      </c>
      <c r="E11" s="12" t="s">
        <v>168</v>
      </c>
      <c r="F11" s="12" t="s">
        <v>269</v>
      </c>
      <c r="G11" s="13">
        <f>IF(Bank_Reconciliation!$E11="Deposit", Bank_Reconciliation!$D11, -Bank_Reconciliation!$D11)</f>
        <v>9152.68</v>
      </c>
    </row>
    <row r="12" spans="1:7" x14ac:dyDescent="0.25">
      <c r="A12" s="14">
        <v>45341.089826388888</v>
      </c>
      <c r="B12" s="15" t="s">
        <v>225</v>
      </c>
      <c r="C12" s="15" t="s">
        <v>168</v>
      </c>
      <c r="D12" s="15">
        <v>4245.83</v>
      </c>
      <c r="E12" s="15" t="s">
        <v>168</v>
      </c>
      <c r="F12" s="15" t="s">
        <v>269</v>
      </c>
      <c r="G12" s="16">
        <f>IF(Bank_Reconciliation!$E12="Deposit", Bank_Reconciliation!$D12, -Bank_Reconciliation!$D12)</f>
        <v>4245.83</v>
      </c>
    </row>
    <row r="13" spans="1:7" x14ac:dyDescent="0.25">
      <c r="A13" s="11">
        <v>45355.786736111113</v>
      </c>
      <c r="B13" s="12" t="s">
        <v>226</v>
      </c>
      <c r="C13" s="12" t="s">
        <v>266</v>
      </c>
      <c r="D13" s="12">
        <v>3893.07</v>
      </c>
      <c r="E13" s="12" t="s">
        <v>168</v>
      </c>
      <c r="F13" s="12" t="s">
        <v>269</v>
      </c>
      <c r="G13" s="13">
        <f>IF(Bank_Reconciliation!$E13="Deposit", Bank_Reconciliation!$D13, -Bank_Reconciliation!$D13)</f>
        <v>3893.07</v>
      </c>
    </row>
    <row r="14" spans="1:7" x14ac:dyDescent="0.25">
      <c r="A14" s="14">
        <v>45313.289733796293</v>
      </c>
      <c r="B14" s="15" t="s">
        <v>227</v>
      </c>
      <c r="C14" s="15" t="s">
        <v>267</v>
      </c>
      <c r="D14" s="15">
        <v>5237.29</v>
      </c>
      <c r="E14" s="15" t="s">
        <v>168</v>
      </c>
      <c r="F14" s="15" t="s">
        <v>268</v>
      </c>
      <c r="G14" s="16">
        <f>IF(Bank_Reconciliation!$E14="Deposit", Bank_Reconciliation!$D14, -Bank_Reconciliation!$D14)</f>
        <v>5237.29</v>
      </c>
    </row>
    <row r="15" spans="1:7" x14ac:dyDescent="0.25">
      <c r="A15" s="11">
        <v>45464.856365740743</v>
      </c>
      <c r="B15" s="12" t="s">
        <v>228</v>
      </c>
      <c r="C15" s="12" t="s">
        <v>168</v>
      </c>
      <c r="D15" s="12">
        <v>564.96</v>
      </c>
      <c r="E15" s="12" t="s">
        <v>266</v>
      </c>
      <c r="F15" s="12" t="s">
        <v>269</v>
      </c>
      <c r="G15" s="13">
        <f>IF(Bank_Reconciliation!$E15="Deposit", Bank_Reconciliation!$D15, -Bank_Reconciliation!$D15)</f>
        <v>-564.96</v>
      </c>
    </row>
    <row r="16" spans="1:7" x14ac:dyDescent="0.25">
      <c r="A16" s="14">
        <v>45368.037407407413</v>
      </c>
      <c r="B16" s="15" t="s">
        <v>229</v>
      </c>
      <c r="C16" s="15" t="s">
        <v>266</v>
      </c>
      <c r="D16" s="15">
        <v>1746.21</v>
      </c>
      <c r="E16" s="15" t="s">
        <v>266</v>
      </c>
      <c r="F16" s="15" t="s">
        <v>268</v>
      </c>
      <c r="G16" s="16">
        <f>IF(Bank_Reconciliation!$E16="Deposit", Bank_Reconciliation!$D16, -Bank_Reconciliation!$D16)</f>
        <v>-1746.21</v>
      </c>
    </row>
    <row r="17" spans="1:7" x14ac:dyDescent="0.25">
      <c r="A17" s="11">
        <v>45334.502476851849</v>
      </c>
      <c r="B17" s="12" t="s">
        <v>230</v>
      </c>
      <c r="C17" s="12" t="s">
        <v>168</v>
      </c>
      <c r="D17" s="12">
        <v>7406.53</v>
      </c>
      <c r="E17" s="12" t="s">
        <v>266</v>
      </c>
      <c r="F17" s="12" t="s">
        <v>268</v>
      </c>
      <c r="G17" s="13">
        <f>IF(Bank_Reconciliation!$E17="Deposit", Bank_Reconciliation!$D17, -Bank_Reconciliation!$D17)</f>
        <v>-7406.53</v>
      </c>
    </row>
    <row r="18" spans="1:7" x14ac:dyDescent="0.25">
      <c r="A18" s="14">
        <v>45315.455787037034</v>
      </c>
      <c r="B18" s="15" t="s">
        <v>231</v>
      </c>
      <c r="C18" s="15" t="s">
        <v>265</v>
      </c>
      <c r="D18" s="15">
        <v>919.71</v>
      </c>
      <c r="E18" s="15" t="s">
        <v>266</v>
      </c>
      <c r="F18" s="15" t="s">
        <v>269</v>
      </c>
      <c r="G18" s="16">
        <f>IF(Bank_Reconciliation!$E18="Deposit", Bank_Reconciliation!$D18, -Bank_Reconciliation!$D18)</f>
        <v>-919.71</v>
      </c>
    </row>
    <row r="19" spans="1:7" x14ac:dyDescent="0.25">
      <c r="A19" s="11">
        <v>45445.838726851849</v>
      </c>
      <c r="B19" s="12" t="s">
        <v>232</v>
      </c>
      <c r="C19" s="12" t="s">
        <v>266</v>
      </c>
      <c r="D19" s="12">
        <v>6071.21</v>
      </c>
      <c r="E19" s="12" t="s">
        <v>168</v>
      </c>
      <c r="F19" s="12" t="s">
        <v>269</v>
      </c>
      <c r="G19" s="13">
        <f>IF(Bank_Reconciliation!$E19="Deposit", Bank_Reconciliation!$D19, -Bank_Reconciliation!$D19)</f>
        <v>6071.21</v>
      </c>
    </row>
    <row r="20" spans="1:7" x14ac:dyDescent="0.25">
      <c r="A20" s="14">
        <v>45375.669432870367</v>
      </c>
      <c r="B20" s="15" t="s">
        <v>233</v>
      </c>
      <c r="C20" s="15" t="s">
        <v>168</v>
      </c>
      <c r="D20" s="15">
        <v>2528.96</v>
      </c>
      <c r="E20" s="15" t="s">
        <v>266</v>
      </c>
      <c r="F20" s="15" t="s">
        <v>268</v>
      </c>
      <c r="G20" s="16">
        <f>IF(Bank_Reconciliation!$E20="Deposit", Bank_Reconciliation!$D20, -Bank_Reconciliation!$D20)</f>
        <v>-2528.96</v>
      </c>
    </row>
    <row r="21" spans="1:7" x14ac:dyDescent="0.25">
      <c r="A21" s="11">
        <v>45378.890324074076</v>
      </c>
      <c r="B21" s="12" t="s">
        <v>234</v>
      </c>
      <c r="C21" s="12" t="s">
        <v>168</v>
      </c>
      <c r="D21" s="12">
        <v>3954.03</v>
      </c>
      <c r="E21" s="12" t="s">
        <v>168</v>
      </c>
      <c r="F21" s="12" t="s">
        <v>269</v>
      </c>
      <c r="G21" s="13">
        <f>IF(Bank_Reconciliation!$E21="Deposit", Bank_Reconciliation!$D21, -Bank_Reconciliation!$D21)</f>
        <v>3954.03</v>
      </c>
    </row>
    <row r="22" spans="1:7" x14ac:dyDescent="0.25">
      <c r="A22" s="14">
        <v>45363.785393518519</v>
      </c>
      <c r="B22" s="15" t="s">
        <v>235</v>
      </c>
      <c r="C22" s="15" t="s">
        <v>267</v>
      </c>
      <c r="D22" s="15">
        <v>2958.07</v>
      </c>
      <c r="E22" s="15" t="s">
        <v>168</v>
      </c>
      <c r="F22" s="15" t="s">
        <v>268</v>
      </c>
      <c r="G22" s="16">
        <f>IF(Bank_Reconciliation!$E22="Deposit", Bank_Reconciliation!$D22, -Bank_Reconciliation!$D22)</f>
        <v>2958.07</v>
      </c>
    </row>
    <row r="23" spans="1:7" x14ac:dyDescent="0.25">
      <c r="A23" s="11">
        <v>45342.222627314812</v>
      </c>
      <c r="B23" s="12" t="s">
        <v>236</v>
      </c>
      <c r="C23" s="12" t="s">
        <v>168</v>
      </c>
      <c r="D23" s="12">
        <v>3621.16</v>
      </c>
      <c r="E23" s="12" t="s">
        <v>168</v>
      </c>
      <c r="F23" s="12" t="s">
        <v>269</v>
      </c>
      <c r="G23" s="13">
        <f>IF(Bank_Reconciliation!$E23="Deposit", Bank_Reconciliation!$D23, -Bank_Reconciliation!$D23)</f>
        <v>3621.16</v>
      </c>
    </row>
    <row r="24" spans="1:7" x14ac:dyDescent="0.25">
      <c r="A24" s="14">
        <v>45406.361805555563</v>
      </c>
      <c r="B24" s="15" t="s">
        <v>237</v>
      </c>
      <c r="C24" s="15" t="s">
        <v>266</v>
      </c>
      <c r="D24" s="15">
        <v>7218.55</v>
      </c>
      <c r="E24" s="15" t="s">
        <v>168</v>
      </c>
      <c r="F24" s="15" t="s">
        <v>269</v>
      </c>
      <c r="G24" s="16">
        <f>IF(Bank_Reconciliation!$E24="Deposit", Bank_Reconciliation!$D24, -Bank_Reconciliation!$D24)</f>
        <v>7218.55</v>
      </c>
    </row>
    <row r="25" spans="1:7" x14ac:dyDescent="0.25">
      <c r="A25" s="11">
        <v>45463.788831018523</v>
      </c>
      <c r="B25" s="12" t="s">
        <v>238</v>
      </c>
      <c r="C25" s="12" t="s">
        <v>266</v>
      </c>
      <c r="D25" s="12">
        <v>3041.5</v>
      </c>
      <c r="E25" s="12" t="s">
        <v>168</v>
      </c>
      <c r="F25" s="12" t="s">
        <v>268</v>
      </c>
      <c r="G25" s="13">
        <f>IF(Bank_Reconciliation!$E25="Deposit", Bank_Reconciliation!$D25, -Bank_Reconciliation!$D25)</f>
        <v>3041.5</v>
      </c>
    </row>
    <row r="26" spans="1:7" x14ac:dyDescent="0.25">
      <c r="A26" s="14">
        <v>45332.818715277783</v>
      </c>
      <c r="B26" s="15" t="s">
        <v>239</v>
      </c>
      <c r="C26" s="15" t="s">
        <v>267</v>
      </c>
      <c r="D26" s="15">
        <v>5707.41</v>
      </c>
      <c r="E26" s="15" t="s">
        <v>266</v>
      </c>
      <c r="F26" s="15" t="s">
        <v>269</v>
      </c>
      <c r="G26" s="16">
        <f>IF(Bank_Reconciliation!$E26="Deposit", Bank_Reconciliation!$D26, -Bank_Reconciliation!$D26)</f>
        <v>-5707.41</v>
      </c>
    </row>
    <row r="27" spans="1:7" x14ac:dyDescent="0.25">
      <c r="A27" s="11">
        <v>45393.7422337963</v>
      </c>
      <c r="B27" s="12" t="s">
        <v>240</v>
      </c>
      <c r="C27" s="12" t="s">
        <v>266</v>
      </c>
      <c r="D27" s="12">
        <v>4812.8999999999996</v>
      </c>
      <c r="E27" s="12" t="s">
        <v>266</v>
      </c>
      <c r="F27" s="12" t="s">
        <v>268</v>
      </c>
      <c r="G27" s="13">
        <f>IF(Bank_Reconciliation!$E27="Deposit", Bank_Reconciliation!$D27, -Bank_Reconciliation!$D27)</f>
        <v>-4812.8999999999996</v>
      </c>
    </row>
    <row r="28" spans="1:7" x14ac:dyDescent="0.25">
      <c r="A28" s="14">
        <v>45315.251851851863</v>
      </c>
      <c r="B28" s="15" t="s">
        <v>241</v>
      </c>
      <c r="C28" s="15" t="s">
        <v>265</v>
      </c>
      <c r="D28" s="15">
        <v>6670.34</v>
      </c>
      <c r="E28" s="15" t="s">
        <v>266</v>
      </c>
      <c r="F28" s="15" t="s">
        <v>269</v>
      </c>
      <c r="G28" s="16">
        <f>IF(Bank_Reconciliation!$E28="Deposit", Bank_Reconciliation!$D28, -Bank_Reconciliation!$D28)</f>
        <v>-6670.34</v>
      </c>
    </row>
    <row r="29" spans="1:7" x14ac:dyDescent="0.25">
      <c r="A29" s="11">
        <v>45343.564976851849</v>
      </c>
      <c r="B29" s="12" t="s">
        <v>242</v>
      </c>
      <c r="C29" s="12" t="s">
        <v>266</v>
      </c>
      <c r="D29" s="12">
        <v>9374.61</v>
      </c>
      <c r="E29" s="12" t="s">
        <v>266</v>
      </c>
      <c r="F29" s="12" t="s">
        <v>268</v>
      </c>
      <c r="G29" s="13">
        <f>IF(Bank_Reconciliation!$E29="Deposit", Bank_Reconciliation!$D29, -Bank_Reconciliation!$D29)</f>
        <v>-9374.61</v>
      </c>
    </row>
    <row r="30" spans="1:7" x14ac:dyDescent="0.25">
      <c r="A30" s="14">
        <v>45390.108368055553</v>
      </c>
      <c r="B30" s="15" t="s">
        <v>243</v>
      </c>
      <c r="C30" s="15" t="s">
        <v>266</v>
      </c>
      <c r="D30" s="15">
        <v>7352.46</v>
      </c>
      <c r="E30" s="15" t="s">
        <v>168</v>
      </c>
      <c r="F30" s="15" t="s">
        <v>268</v>
      </c>
      <c r="G30" s="16">
        <f>IF(Bank_Reconciliation!$E30="Deposit", Bank_Reconciliation!$D30, -Bank_Reconciliation!$D30)</f>
        <v>7352.46</v>
      </c>
    </row>
    <row r="31" spans="1:7" x14ac:dyDescent="0.25">
      <c r="A31" s="11">
        <v>45372.079733796287</v>
      </c>
      <c r="B31" s="12" t="s">
        <v>244</v>
      </c>
      <c r="C31" s="12" t="s">
        <v>168</v>
      </c>
      <c r="D31" s="12">
        <v>2227.91</v>
      </c>
      <c r="E31" s="12" t="s">
        <v>266</v>
      </c>
      <c r="F31" s="12" t="s">
        <v>269</v>
      </c>
      <c r="G31" s="13">
        <f>IF(Bank_Reconciliation!$E31="Deposit", Bank_Reconciliation!$D31, -Bank_Reconciliation!$D31)</f>
        <v>-2227.91</v>
      </c>
    </row>
    <row r="32" spans="1:7" x14ac:dyDescent="0.25">
      <c r="A32" s="14">
        <v>45336.1718287037</v>
      </c>
      <c r="B32" s="15" t="s">
        <v>245</v>
      </c>
      <c r="C32" s="15" t="s">
        <v>168</v>
      </c>
      <c r="D32" s="15">
        <v>408.71</v>
      </c>
      <c r="E32" s="15" t="s">
        <v>168</v>
      </c>
      <c r="F32" s="15" t="s">
        <v>268</v>
      </c>
      <c r="G32" s="16">
        <f>IF(Bank_Reconciliation!$E32="Deposit", Bank_Reconciliation!$D32, -Bank_Reconciliation!$D32)</f>
        <v>408.71</v>
      </c>
    </row>
    <row r="33" spans="1:7" x14ac:dyDescent="0.25">
      <c r="A33" s="11">
        <v>45331.080011574071</v>
      </c>
      <c r="B33" s="12" t="s">
        <v>246</v>
      </c>
      <c r="C33" s="12" t="s">
        <v>266</v>
      </c>
      <c r="D33" s="12">
        <v>2696.41</v>
      </c>
      <c r="E33" s="12" t="s">
        <v>266</v>
      </c>
      <c r="F33" s="12" t="s">
        <v>269</v>
      </c>
      <c r="G33" s="13">
        <f>IF(Bank_Reconciliation!$E33="Deposit", Bank_Reconciliation!$D33, -Bank_Reconciliation!$D33)</f>
        <v>-2696.41</v>
      </c>
    </row>
    <row r="34" spans="1:7" x14ac:dyDescent="0.25">
      <c r="A34" s="14">
        <v>45314.429143518522</v>
      </c>
      <c r="B34" s="15" t="s">
        <v>247</v>
      </c>
      <c r="C34" s="15" t="s">
        <v>267</v>
      </c>
      <c r="D34" s="15">
        <v>5991.27</v>
      </c>
      <c r="E34" s="15" t="s">
        <v>168</v>
      </c>
      <c r="F34" s="15" t="s">
        <v>269</v>
      </c>
      <c r="G34" s="16">
        <f>IF(Bank_Reconciliation!$E34="Deposit", Bank_Reconciliation!$D34, -Bank_Reconciliation!$D34)</f>
        <v>5991.27</v>
      </c>
    </row>
    <row r="35" spans="1:7" x14ac:dyDescent="0.25">
      <c r="A35" s="11">
        <v>45440.042847222219</v>
      </c>
      <c r="B35" s="12" t="s">
        <v>248</v>
      </c>
      <c r="C35" s="12" t="s">
        <v>168</v>
      </c>
      <c r="D35" s="12">
        <v>609.12</v>
      </c>
      <c r="E35" s="12" t="s">
        <v>168</v>
      </c>
      <c r="F35" s="12" t="s">
        <v>269</v>
      </c>
      <c r="G35" s="13">
        <f>IF(Bank_Reconciliation!$E35="Deposit", Bank_Reconciliation!$D35, -Bank_Reconciliation!$D35)</f>
        <v>609.12</v>
      </c>
    </row>
    <row r="36" spans="1:7" x14ac:dyDescent="0.25">
      <c r="A36" s="14">
        <v>45413.225312499999</v>
      </c>
      <c r="B36" s="15" t="s">
        <v>249</v>
      </c>
      <c r="C36" s="15" t="s">
        <v>267</v>
      </c>
      <c r="D36" s="15">
        <v>5014.03</v>
      </c>
      <c r="E36" s="15" t="s">
        <v>266</v>
      </c>
      <c r="F36" s="15" t="s">
        <v>268</v>
      </c>
      <c r="G36" s="16">
        <f>IF(Bank_Reconciliation!$E36="Deposit", Bank_Reconciliation!$D36, -Bank_Reconciliation!$D36)</f>
        <v>-5014.03</v>
      </c>
    </row>
    <row r="37" spans="1:7" x14ac:dyDescent="0.25">
      <c r="A37" s="11">
        <v>45417.742442129631</v>
      </c>
      <c r="B37" s="12" t="s">
        <v>250</v>
      </c>
      <c r="C37" s="12" t="s">
        <v>266</v>
      </c>
      <c r="D37" s="12">
        <v>6008.74</v>
      </c>
      <c r="E37" s="12" t="s">
        <v>168</v>
      </c>
      <c r="F37" s="12" t="s">
        <v>268</v>
      </c>
      <c r="G37" s="13">
        <f>IF(Bank_Reconciliation!$E37="Deposit", Bank_Reconciliation!$D37, -Bank_Reconciliation!$D37)</f>
        <v>6008.74</v>
      </c>
    </row>
    <row r="38" spans="1:7" x14ac:dyDescent="0.25">
      <c r="A38" s="14">
        <v>45443.87263888889</v>
      </c>
      <c r="B38" s="15" t="s">
        <v>251</v>
      </c>
      <c r="C38" s="15" t="s">
        <v>266</v>
      </c>
      <c r="D38" s="15">
        <v>3409.01</v>
      </c>
      <c r="E38" s="15" t="s">
        <v>168</v>
      </c>
      <c r="F38" s="15" t="s">
        <v>269</v>
      </c>
      <c r="G38" s="16">
        <f>IF(Bank_Reconciliation!$E38="Deposit", Bank_Reconciliation!$D38, -Bank_Reconciliation!$D38)</f>
        <v>3409.01</v>
      </c>
    </row>
    <row r="39" spans="1:7" x14ac:dyDescent="0.25">
      <c r="A39" s="11">
        <v>45363.689305555563</v>
      </c>
      <c r="B39" s="12" t="s">
        <v>252</v>
      </c>
      <c r="C39" s="12" t="s">
        <v>265</v>
      </c>
      <c r="D39" s="12">
        <v>7732.03</v>
      </c>
      <c r="E39" s="12" t="s">
        <v>266</v>
      </c>
      <c r="F39" s="12" t="s">
        <v>269</v>
      </c>
      <c r="G39" s="13">
        <f>IF(Bank_Reconciliation!$E39="Deposit", Bank_Reconciliation!$D39, -Bank_Reconciliation!$D39)</f>
        <v>-7732.03</v>
      </c>
    </row>
    <row r="40" spans="1:7" x14ac:dyDescent="0.25">
      <c r="A40" s="14">
        <v>45449.166354166657</v>
      </c>
      <c r="B40" s="15" t="s">
        <v>253</v>
      </c>
      <c r="C40" s="15" t="s">
        <v>168</v>
      </c>
      <c r="D40" s="15">
        <v>1155.32</v>
      </c>
      <c r="E40" s="15" t="s">
        <v>168</v>
      </c>
      <c r="F40" s="15" t="s">
        <v>268</v>
      </c>
      <c r="G40" s="16">
        <f>IF(Bank_Reconciliation!$E40="Deposit", Bank_Reconciliation!$D40, -Bank_Reconciliation!$D40)</f>
        <v>1155.32</v>
      </c>
    </row>
    <row r="41" spans="1:7" x14ac:dyDescent="0.25">
      <c r="A41" s="11">
        <v>45311.736284722218</v>
      </c>
      <c r="B41" s="12" t="s">
        <v>254</v>
      </c>
      <c r="C41" s="12" t="s">
        <v>266</v>
      </c>
      <c r="D41" s="12">
        <v>843.86</v>
      </c>
      <c r="E41" s="12" t="s">
        <v>266</v>
      </c>
      <c r="F41" s="12" t="s">
        <v>269</v>
      </c>
      <c r="G41" s="13">
        <f>IF(Bank_Reconciliation!$E41="Deposit", Bank_Reconciliation!$D41, -Bank_Reconciliation!$D41)</f>
        <v>-843.86</v>
      </c>
    </row>
    <row r="42" spans="1:7" x14ac:dyDescent="0.25">
      <c r="A42" s="14">
        <v>45354.929965277777</v>
      </c>
      <c r="B42" s="15" t="s">
        <v>255</v>
      </c>
      <c r="C42" s="15" t="s">
        <v>265</v>
      </c>
      <c r="D42" s="15">
        <v>7309.07</v>
      </c>
      <c r="E42" s="15" t="s">
        <v>266</v>
      </c>
      <c r="F42" s="15" t="s">
        <v>269</v>
      </c>
      <c r="G42" s="16">
        <f>IF(Bank_Reconciliation!$E42="Deposit", Bank_Reconciliation!$D42, -Bank_Reconciliation!$D42)</f>
        <v>-7309.07</v>
      </c>
    </row>
    <row r="43" spans="1:7" x14ac:dyDescent="0.25">
      <c r="A43" s="11">
        <v>45460.164537037039</v>
      </c>
      <c r="B43" s="12" t="s">
        <v>256</v>
      </c>
      <c r="C43" s="12" t="s">
        <v>168</v>
      </c>
      <c r="D43" s="12">
        <v>5005.3599999999997</v>
      </c>
      <c r="E43" s="12" t="s">
        <v>266</v>
      </c>
      <c r="F43" s="12" t="s">
        <v>268</v>
      </c>
      <c r="G43" s="13">
        <f>IF(Bank_Reconciliation!$E43="Deposit", Bank_Reconciliation!$D43, -Bank_Reconciliation!$D43)</f>
        <v>-5005.3599999999997</v>
      </c>
    </row>
    <row r="44" spans="1:7" x14ac:dyDescent="0.25">
      <c r="A44" s="14">
        <v>45417.904826388891</v>
      </c>
      <c r="B44" s="15" t="s">
        <v>257</v>
      </c>
      <c r="C44" s="15" t="s">
        <v>266</v>
      </c>
      <c r="D44" s="15">
        <v>6915.18</v>
      </c>
      <c r="E44" s="15" t="s">
        <v>168</v>
      </c>
      <c r="F44" s="15" t="s">
        <v>269</v>
      </c>
      <c r="G44" s="16">
        <f>IF(Bank_Reconciliation!$E44="Deposit", Bank_Reconciliation!$D44, -Bank_Reconciliation!$D44)</f>
        <v>6915.18</v>
      </c>
    </row>
    <row r="45" spans="1:7" x14ac:dyDescent="0.25">
      <c r="A45" s="11">
        <v>45376.160601851851</v>
      </c>
      <c r="B45" s="12" t="s">
        <v>258</v>
      </c>
      <c r="C45" s="12" t="s">
        <v>266</v>
      </c>
      <c r="D45" s="12">
        <v>4404.79</v>
      </c>
      <c r="E45" s="12" t="s">
        <v>168</v>
      </c>
      <c r="F45" s="12" t="s">
        <v>268</v>
      </c>
      <c r="G45" s="13">
        <f>IF(Bank_Reconciliation!$E45="Deposit", Bank_Reconciliation!$D45, -Bank_Reconciliation!$D45)</f>
        <v>4404.79</v>
      </c>
    </row>
    <row r="46" spans="1:7" x14ac:dyDescent="0.25">
      <c r="A46" s="14">
        <v>45366.41679398148</v>
      </c>
      <c r="B46" s="15" t="s">
        <v>259</v>
      </c>
      <c r="C46" s="15" t="s">
        <v>168</v>
      </c>
      <c r="D46" s="15">
        <v>2539.38</v>
      </c>
      <c r="E46" s="15" t="s">
        <v>168</v>
      </c>
      <c r="F46" s="15" t="s">
        <v>269</v>
      </c>
      <c r="G46" s="16">
        <f>IF(Bank_Reconciliation!$E46="Deposit", Bank_Reconciliation!$D46, -Bank_Reconciliation!$D46)</f>
        <v>2539.38</v>
      </c>
    </row>
    <row r="47" spans="1:7" x14ac:dyDescent="0.25">
      <c r="A47" s="11">
        <v>45329.805578703701</v>
      </c>
      <c r="B47" s="12" t="s">
        <v>260</v>
      </c>
      <c r="C47" s="12" t="s">
        <v>168</v>
      </c>
      <c r="D47" s="12">
        <v>8209.11</v>
      </c>
      <c r="E47" s="12" t="s">
        <v>266</v>
      </c>
      <c r="F47" s="12" t="s">
        <v>268</v>
      </c>
      <c r="G47" s="13">
        <f>IF(Bank_Reconciliation!$E47="Deposit", Bank_Reconciliation!$D47, -Bank_Reconciliation!$D47)</f>
        <v>-8209.11</v>
      </c>
    </row>
    <row r="48" spans="1:7" x14ac:dyDescent="0.25">
      <c r="A48" s="14">
        <v>45448.130219907413</v>
      </c>
      <c r="B48" s="15" t="s">
        <v>261</v>
      </c>
      <c r="C48" s="15" t="s">
        <v>168</v>
      </c>
      <c r="D48" s="15">
        <v>8014.22</v>
      </c>
      <c r="E48" s="15" t="s">
        <v>168</v>
      </c>
      <c r="F48" s="15" t="s">
        <v>269</v>
      </c>
      <c r="G48" s="16">
        <f>IF(Bank_Reconciliation!$E48="Deposit", Bank_Reconciliation!$D48, -Bank_Reconciliation!$D48)</f>
        <v>8014.22</v>
      </c>
    </row>
    <row r="49" spans="1:7" x14ac:dyDescent="0.25">
      <c r="A49" s="11">
        <v>45386.002881944441</v>
      </c>
      <c r="B49" s="12" t="s">
        <v>262</v>
      </c>
      <c r="C49" s="12" t="s">
        <v>266</v>
      </c>
      <c r="D49" s="12">
        <v>6977.5</v>
      </c>
      <c r="E49" s="12" t="s">
        <v>266</v>
      </c>
      <c r="F49" s="12" t="s">
        <v>269</v>
      </c>
      <c r="G49" s="13">
        <f>IF(Bank_Reconciliation!$E49="Deposit", Bank_Reconciliation!$D49, -Bank_Reconciliation!$D49)</f>
        <v>-6977.5</v>
      </c>
    </row>
    <row r="50" spans="1:7" x14ac:dyDescent="0.25">
      <c r="A50" s="14">
        <v>45385.805428240739</v>
      </c>
      <c r="B50" s="15" t="s">
        <v>263</v>
      </c>
      <c r="C50" s="15" t="s">
        <v>266</v>
      </c>
      <c r="D50" s="15">
        <v>2794.24</v>
      </c>
      <c r="E50" s="15" t="s">
        <v>266</v>
      </c>
      <c r="F50" s="15" t="s">
        <v>268</v>
      </c>
      <c r="G50" s="16">
        <f>IF(Bank_Reconciliation!$E50="Deposit", Bank_Reconciliation!$D50, -Bank_Reconciliation!$D50)</f>
        <v>-2794.24</v>
      </c>
    </row>
    <row r="51" spans="1:7" x14ac:dyDescent="0.25">
      <c r="A51" s="11">
        <v>45412.051608796297</v>
      </c>
      <c r="B51" s="12" t="s">
        <v>264</v>
      </c>
      <c r="C51" s="12" t="s">
        <v>265</v>
      </c>
      <c r="D51" s="12">
        <v>5943.28</v>
      </c>
      <c r="E51" s="12" t="s">
        <v>168</v>
      </c>
      <c r="F51" s="12" t="s">
        <v>269</v>
      </c>
      <c r="G51" s="13">
        <f>IF(Bank_Reconciliation!$E51="Deposit", Bank_Reconciliation!$D51, -Bank_Reconciliation!$D51)</f>
        <v>5943.28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9937-D894-45AC-844C-08E8632396BB}">
  <dimension ref="A3:D11"/>
  <sheetViews>
    <sheetView workbookViewId="0"/>
  </sheetViews>
  <sheetFormatPr defaultRowHeight="15" x14ac:dyDescent="0.25"/>
  <cols>
    <col min="1" max="1" width="25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284</v>
      </c>
      <c r="B3" s="4" t="s">
        <v>279</v>
      </c>
    </row>
    <row r="4" spans="1:4" x14ac:dyDescent="0.25">
      <c r="A4" s="4" t="s">
        <v>271</v>
      </c>
      <c r="B4" t="s">
        <v>268</v>
      </c>
      <c r="C4" t="s">
        <v>269</v>
      </c>
      <c r="D4" t="s">
        <v>272</v>
      </c>
    </row>
    <row r="5" spans="1:4" x14ac:dyDescent="0.25">
      <c r="A5" s="5" t="s">
        <v>273</v>
      </c>
      <c r="B5">
        <v>3</v>
      </c>
      <c r="C5">
        <v>6</v>
      </c>
      <c r="D5">
        <v>9</v>
      </c>
    </row>
    <row r="6" spans="1:4" x14ac:dyDescent="0.25">
      <c r="A6" s="5" t="s">
        <v>274</v>
      </c>
      <c r="B6">
        <v>4</v>
      </c>
      <c r="C6">
        <v>4</v>
      </c>
      <c r="D6">
        <v>8</v>
      </c>
    </row>
    <row r="7" spans="1:4" x14ac:dyDescent="0.25">
      <c r="A7" s="5" t="s">
        <v>275</v>
      </c>
      <c r="B7">
        <v>4</v>
      </c>
      <c r="C7">
        <v>8</v>
      </c>
      <c r="D7">
        <v>12</v>
      </c>
    </row>
    <row r="8" spans="1:4" x14ac:dyDescent="0.25">
      <c r="A8" s="5" t="s">
        <v>276</v>
      </c>
      <c r="B8">
        <v>5</v>
      </c>
      <c r="C8">
        <v>3</v>
      </c>
      <c r="D8">
        <v>8</v>
      </c>
    </row>
    <row r="9" spans="1:4" x14ac:dyDescent="0.25">
      <c r="A9" s="5" t="s">
        <v>277</v>
      </c>
      <c r="B9">
        <v>2</v>
      </c>
      <c r="C9">
        <v>5</v>
      </c>
      <c r="D9">
        <v>7</v>
      </c>
    </row>
    <row r="10" spans="1:4" x14ac:dyDescent="0.25">
      <c r="A10" s="5" t="s">
        <v>278</v>
      </c>
      <c r="B10">
        <v>3</v>
      </c>
      <c r="C10">
        <v>3</v>
      </c>
      <c r="D10">
        <v>6</v>
      </c>
    </row>
    <row r="11" spans="1:4" x14ac:dyDescent="0.25">
      <c r="A11" s="5" t="s">
        <v>272</v>
      </c>
      <c r="B11">
        <v>21</v>
      </c>
      <c r="C11">
        <v>29</v>
      </c>
      <c r="D11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C254-CD6C-45AE-9892-EA5C899F3B2B}">
  <dimension ref="A3:D11"/>
  <sheetViews>
    <sheetView workbookViewId="0"/>
  </sheetViews>
  <sheetFormatPr defaultRowHeight="15" x14ac:dyDescent="0.25"/>
  <cols>
    <col min="1" max="1" width="20.42578125" bestFit="1" customWidth="1"/>
    <col min="2" max="2" width="16.28515625" bestFit="1" customWidth="1"/>
    <col min="3" max="3" width="11.28515625" bestFit="1" customWidth="1"/>
    <col min="4" max="4" width="11.140625" bestFit="1" customWidth="1"/>
  </cols>
  <sheetData>
    <row r="3" spans="1:4" x14ac:dyDescent="0.25">
      <c r="A3" s="4" t="s">
        <v>285</v>
      </c>
      <c r="B3" s="4" t="s">
        <v>279</v>
      </c>
    </row>
    <row r="4" spans="1:4" x14ac:dyDescent="0.25">
      <c r="A4" s="4" t="s">
        <v>271</v>
      </c>
      <c r="B4" t="s">
        <v>168</v>
      </c>
      <c r="C4" t="s">
        <v>266</v>
      </c>
      <c r="D4" t="s">
        <v>272</v>
      </c>
    </row>
    <row r="5" spans="1:4" x14ac:dyDescent="0.25">
      <c r="A5" s="5" t="s">
        <v>273</v>
      </c>
      <c r="B5" s="19">
        <v>32678.320000000003</v>
      </c>
      <c r="C5" s="19">
        <v>-10270.09</v>
      </c>
      <c r="D5" s="19">
        <v>22408.230000000003</v>
      </c>
    </row>
    <row r="6" spans="1:4" x14ac:dyDescent="0.25">
      <c r="A6" s="5" t="s">
        <v>274</v>
      </c>
      <c r="B6" s="19">
        <v>8275.6999999999989</v>
      </c>
      <c r="C6" s="19">
        <v>-33394.07</v>
      </c>
      <c r="D6" s="19">
        <v>-25118.370000000003</v>
      </c>
    </row>
    <row r="7" spans="1:4" x14ac:dyDescent="0.25">
      <c r="A7" s="5" t="s">
        <v>275</v>
      </c>
      <c r="B7" s="19">
        <v>27110.880000000001</v>
      </c>
      <c r="C7" s="19">
        <v>-21544.18</v>
      </c>
      <c r="D7" s="19">
        <v>5566.7000000000007</v>
      </c>
    </row>
    <row r="8" spans="1:4" x14ac:dyDescent="0.25">
      <c r="A8" s="5" t="s">
        <v>276</v>
      </c>
      <c r="B8" s="19">
        <v>28702.98</v>
      </c>
      <c r="C8" s="19">
        <v>-14584.64</v>
      </c>
      <c r="D8" s="19">
        <v>14118.34</v>
      </c>
    </row>
    <row r="9" spans="1:4" x14ac:dyDescent="0.25">
      <c r="A9" s="5" t="s">
        <v>277</v>
      </c>
      <c r="B9" s="19">
        <v>25952.230000000003</v>
      </c>
      <c r="C9" s="19">
        <v>-6469.2</v>
      </c>
      <c r="D9" s="19">
        <v>19483.030000000002</v>
      </c>
    </row>
    <row r="10" spans="1:4" x14ac:dyDescent="0.25">
      <c r="A10" s="5" t="s">
        <v>278</v>
      </c>
      <c r="B10" s="19">
        <v>18282.25</v>
      </c>
      <c r="C10" s="19">
        <v>-5570.32</v>
      </c>
      <c r="D10" s="19">
        <v>12711.93</v>
      </c>
    </row>
    <row r="11" spans="1:4" x14ac:dyDescent="0.25">
      <c r="A11" s="5" t="s">
        <v>272</v>
      </c>
      <c r="B11" s="19">
        <v>141002.36000000002</v>
      </c>
      <c r="C11" s="19">
        <v>-91832.5</v>
      </c>
      <c r="D11" s="19">
        <v>49169.860000000008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General_Ledger</vt:lpstr>
      <vt:lpstr>Debit vs Credit Analysis</vt:lpstr>
      <vt:lpstr>Loan_Schedule</vt:lpstr>
      <vt:lpstr>Loan Status Analysis</vt:lpstr>
      <vt:lpstr>Branch_Operations</vt:lpstr>
      <vt:lpstr>Bank_Reconciliation</vt:lpstr>
      <vt:lpstr>Reconciliation Status Analysis</vt:lpstr>
      <vt:lpstr>Net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Nicholas James Walsh</cp:lastModifiedBy>
  <dcterms:created xsi:type="dcterms:W3CDTF">2024-11-30T17:30:13Z</dcterms:created>
  <dcterms:modified xsi:type="dcterms:W3CDTF">2024-11-30T23:40:30Z</dcterms:modified>
</cp:coreProperties>
</file>