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Section04\Interpolation\"/>
    </mc:Choice>
  </mc:AlternateContent>
  <xr:revisionPtr revIDLastSave="0" documentId="13_ncr:1_{83923783-8B95-4601-8A02-50A8C052A466}" xr6:coauthVersionLast="47" xr6:coauthVersionMax="47" xr10:uidLastSave="{00000000-0000-0000-0000-000000000000}"/>
  <bookViews>
    <workbookView xWindow="-120" yWindow="-120" windowWidth="29040" windowHeight="15720" activeTab="2" xr2:uid="{D74C8291-BD6B-494D-B736-A860F4111792}"/>
  </bookViews>
  <sheets>
    <sheet name="Sheet1" sheetId="1" r:id="rId1"/>
    <sheet name="Sheet2" sheetId="2" r:id="rId2"/>
    <sheet name="Sheet2 (2)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3" i="4" l="1"/>
  <c r="AY23" i="4"/>
  <c r="AX23" i="4"/>
  <c r="AW23" i="4"/>
  <c r="AV23" i="4"/>
  <c r="AU23" i="4"/>
  <c r="AZ22" i="4"/>
  <c r="AY22" i="4"/>
  <c r="AX22" i="4"/>
  <c r="AW22" i="4"/>
  <c r="AV22" i="4"/>
  <c r="AU22" i="4"/>
  <c r="AZ21" i="4"/>
  <c r="AY21" i="4"/>
  <c r="AX21" i="4"/>
  <c r="AW21" i="4"/>
  <c r="AV21" i="4"/>
  <c r="AU21" i="4"/>
  <c r="AZ20" i="4"/>
  <c r="AY20" i="4"/>
  <c r="AX20" i="4"/>
  <c r="AW20" i="4"/>
  <c r="AV20" i="4"/>
  <c r="AU20" i="4"/>
  <c r="AZ19" i="4"/>
  <c r="AY19" i="4"/>
  <c r="AX19" i="4"/>
  <c r="AW19" i="4"/>
  <c r="AV19" i="4"/>
  <c r="AU19" i="4"/>
  <c r="AZ18" i="4"/>
  <c r="AY18" i="4"/>
  <c r="AX18" i="4"/>
  <c r="AW18" i="4"/>
  <c r="AV18" i="4"/>
  <c r="AU18" i="4"/>
  <c r="AZ17" i="4"/>
  <c r="AY17" i="4"/>
  <c r="AX17" i="4"/>
  <c r="AW17" i="4"/>
  <c r="AV17" i="4"/>
  <c r="AU17" i="4"/>
  <c r="AZ16" i="4"/>
  <c r="AY16" i="4"/>
  <c r="AX16" i="4"/>
  <c r="AW16" i="4"/>
  <c r="AV16" i="4"/>
  <c r="AU16" i="4"/>
  <c r="AZ15" i="4"/>
  <c r="AY15" i="4"/>
  <c r="AX15" i="4"/>
  <c r="AW15" i="4"/>
  <c r="AV15" i="4"/>
  <c r="AU15" i="4"/>
  <c r="AZ14" i="4"/>
  <c r="AY14" i="4"/>
  <c r="AX14" i="4"/>
  <c r="AW14" i="4"/>
  <c r="AV14" i="4"/>
  <c r="AU14" i="4"/>
  <c r="AZ13" i="4"/>
  <c r="AY13" i="4"/>
  <c r="AX13" i="4"/>
  <c r="AW13" i="4"/>
  <c r="AV13" i="4"/>
  <c r="AU13" i="4"/>
  <c r="AZ12" i="4"/>
  <c r="AY12" i="4"/>
  <c r="AX12" i="4"/>
  <c r="AW12" i="4"/>
  <c r="AV12" i="4"/>
  <c r="AU12" i="4"/>
  <c r="AZ11" i="4"/>
  <c r="AY11" i="4"/>
  <c r="AX11" i="4"/>
  <c r="AW11" i="4"/>
  <c r="AV11" i="4"/>
  <c r="AU11" i="4"/>
  <c r="AZ10" i="4"/>
  <c r="AY10" i="4"/>
  <c r="AX10" i="4"/>
  <c r="AW10" i="4"/>
  <c r="AV10" i="4"/>
  <c r="AU10" i="4"/>
  <c r="AZ9" i="4"/>
  <c r="AY9" i="4"/>
  <c r="AX9" i="4"/>
  <c r="AW9" i="4"/>
  <c r="AV9" i="4"/>
  <c r="AU9" i="4"/>
  <c r="AZ8" i="4"/>
  <c r="AY8" i="4"/>
  <c r="AX8" i="4"/>
  <c r="AW8" i="4"/>
  <c r="AV8" i="4"/>
  <c r="AU8" i="4"/>
  <c r="AZ7" i="4"/>
  <c r="AY7" i="4"/>
  <c r="AX7" i="4"/>
  <c r="AW7" i="4"/>
  <c r="AV7" i="4"/>
  <c r="AU7" i="4"/>
  <c r="AZ6" i="4"/>
  <c r="AY6" i="4"/>
  <c r="AX6" i="4"/>
  <c r="AW6" i="4"/>
  <c r="AV6" i="4"/>
  <c r="AU6" i="4"/>
  <c r="AZ5" i="4"/>
  <c r="AY5" i="4"/>
  <c r="AX5" i="4"/>
  <c r="AW5" i="4"/>
  <c r="AV5" i="4"/>
  <c r="AU5" i="4"/>
  <c r="AZ4" i="4"/>
  <c r="AY4" i="4"/>
  <c r="AX4" i="4"/>
  <c r="AW4" i="4"/>
  <c r="AV4" i="4"/>
  <c r="AU4" i="4"/>
  <c r="AZ3" i="4"/>
  <c r="AY3" i="4"/>
  <c r="AX3" i="4"/>
  <c r="AW3" i="4"/>
  <c r="AV3" i="4"/>
  <c r="AU3" i="4"/>
  <c r="AZ2" i="4"/>
  <c r="AY2" i="4"/>
  <c r="AX2" i="4"/>
  <c r="AW2" i="4"/>
  <c r="AV2" i="4"/>
  <c r="AU2" i="4"/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4" i="3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" i="2"/>
  <c r="AU3" i="2"/>
  <c r="AV3" i="2"/>
  <c r="AW3" i="2"/>
  <c r="AX3" i="2"/>
  <c r="AU4" i="2"/>
  <c r="AV4" i="2"/>
  <c r="AW4" i="2"/>
  <c r="AX4" i="2"/>
  <c r="AU5" i="2"/>
  <c r="AV5" i="2"/>
  <c r="AW5" i="2"/>
  <c r="AX5" i="2"/>
  <c r="AU6" i="2"/>
  <c r="AV6" i="2"/>
  <c r="AW6" i="2"/>
  <c r="AX6" i="2"/>
  <c r="AU7" i="2"/>
  <c r="AV7" i="2"/>
  <c r="AW7" i="2"/>
  <c r="AX7" i="2"/>
  <c r="AU8" i="2"/>
  <c r="AV8" i="2"/>
  <c r="AW8" i="2"/>
  <c r="AX8" i="2"/>
  <c r="AU9" i="2"/>
  <c r="AV9" i="2"/>
  <c r="AW9" i="2"/>
  <c r="AX9" i="2"/>
  <c r="AU10" i="2"/>
  <c r="AV10" i="2"/>
  <c r="AW10" i="2"/>
  <c r="AX10" i="2"/>
  <c r="AU11" i="2"/>
  <c r="AV11" i="2"/>
  <c r="AW11" i="2"/>
  <c r="AX11" i="2"/>
  <c r="AU12" i="2"/>
  <c r="AV12" i="2"/>
  <c r="AW12" i="2"/>
  <c r="AX12" i="2"/>
  <c r="AU13" i="2"/>
  <c r="AV13" i="2"/>
  <c r="AW13" i="2"/>
  <c r="AX13" i="2"/>
  <c r="AU14" i="2"/>
  <c r="AV14" i="2"/>
  <c r="AW14" i="2"/>
  <c r="AX14" i="2"/>
  <c r="AU15" i="2"/>
  <c r="AV15" i="2"/>
  <c r="AW15" i="2"/>
  <c r="AX15" i="2"/>
  <c r="AU16" i="2"/>
  <c r="AV16" i="2"/>
  <c r="AW16" i="2"/>
  <c r="AX16" i="2"/>
  <c r="AU17" i="2"/>
  <c r="AV17" i="2"/>
  <c r="AW17" i="2"/>
  <c r="AX17" i="2"/>
  <c r="AU18" i="2"/>
  <c r="AV18" i="2"/>
  <c r="AW18" i="2"/>
  <c r="AX18" i="2"/>
  <c r="AU19" i="2"/>
  <c r="AV19" i="2"/>
  <c r="AW19" i="2"/>
  <c r="AX19" i="2"/>
  <c r="AU20" i="2"/>
  <c r="AV20" i="2"/>
  <c r="AW20" i="2"/>
  <c r="AX20" i="2"/>
  <c r="AU21" i="2"/>
  <c r="AV21" i="2"/>
  <c r="AW21" i="2"/>
  <c r="AX21" i="2"/>
  <c r="AU22" i="2"/>
  <c r="AV22" i="2"/>
  <c r="AW22" i="2"/>
  <c r="AX22" i="2"/>
  <c r="AU23" i="2"/>
  <c r="AV23" i="2"/>
  <c r="AW23" i="2"/>
  <c r="AX23" i="2"/>
  <c r="AU24" i="2"/>
  <c r="AV24" i="2"/>
  <c r="AW24" i="2"/>
  <c r="AX24" i="2"/>
  <c r="AU25" i="2"/>
  <c r="AV25" i="2"/>
  <c r="AW25" i="2"/>
  <c r="AX25" i="2"/>
  <c r="AU26" i="2"/>
  <c r="AV26" i="2"/>
  <c r="AW26" i="2"/>
  <c r="AX26" i="2"/>
  <c r="AV2" i="2"/>
  <c r="AW2" i="2"/>
  <c r="AX2" i="2"/>
  <c r="AU2" i="2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" i="1"/>
</calcChain>
</file>

<file path=xl/sharedStrings.xml><?xml version="1.0" encoding="utf-8"?>
<sst xmlns="http://schemas.openxmlformats.org/spreadsheetml/2006/main" count="1390" uniqueCount="135">
  <si>
    <t>CODIGO</t>
  </si>
  <si>
    <t>latitud</t>
  </si>
  <si>
    <t>FID</t>
  </si>
  <si>
    <t>Shape *</t>
  </si>
  <si>
    <t>OBJECTID</t>
  </si>
  <si>
    <t>nombre</t>
  </si>
  <si>
    <t>CATEGORIA</t>
  </si>
  <si>
    <t>TECNOLOGIA</t>
  </si>
  <si>
    <t>ESTADO</t>
  </si>
  <si>
    <t>FECHA_INST</t>
  </si>
  <si>
    <t>altitud</t>
  </si>
  <si>
    <t>longitud</t>
  </si>
  <si>
    <t>DEPARTAMEN</t>
  </si>
  <si>
    <t>MUNICIPIO</t>
  </si>
  <si>
    <t>AREA_OPERA</t>
  </si>
  <si>
    <t>AREA_HIDRO</t>
  </si>
  <si>
    <t>ZONA_HIDRO</t>
  </si>
  <si>
    <t>ENTIDAD</t>
  </si>
  <si>
    <t>CORRIENTE</t>
  </si>
  <si>
    <t>FECHA_SUSP</t>
  </si>
  <si>
    <t>SUBZONA_HI</t>
  </si>
  <si>
    <t>observacio</t>
  </si>
  <si>
    <t>MERGE_SRC</t>
  </si>
  <si>
    <t>LYearS</t>
  </si>
  <si>
    <t>LYearSTW</t>
  </si>
  <si>
    <t>DEMASTER</t>
  </si>
  <si>
    <t>DEMSRTM</t>
  </si>
  <si>
    <t>DEMALOS</t>
  </si>
  <si>
    <t>TherLCv</t>
  </si>
  <si>
    <t>TherLCvTxt</t>
  </si>
  <si>
    <t>TherLCl</t>
  </si>
  <si>
    <t>TherLClTxt</t>
  </si>
  <si>
    <t>OID</t>
  </si>
  <si>
    <t>Station</t>
  </si>
  <si>
    <t>AggComposi</t>
  </si>
  <si>
    <t>AggNina</t>
  </si>
  <si>
    <t>AggNino</t>
  </si>
  <si>
    <t>AggNeutral</t>
  </si>
  <si>
    <t>Point</t>
  </si>
  <si>
    <t>YE LA [15015020]</t>
  </si>
  <si>
    <t>Climática Ordinaria</t>
  </si>
  <si>
    <t>Convencional</t>
  </si>
  <si>
    <t>Suspendida</t>
  </si>
  <si>
    <t>Magdalena</t>
  </si>
  <si>
    <t>Ciénaga</t>
  </si>
  <si>
    <t>Area Operativa 05 - Magdalena-Cesar-Guajira</t>
  </si>
  <si>
    <t>Magdalena Cauca</t>
  </si>
  <si>
    <t>Bajo Magdalena</t>
  </si>
  <si>
    <t>INSTITUTO DE HIDROLOGIA METEOROLOGIA Y ESTUDIOS AMBIENTALES</t>
  </si>
  <si>
    <t>Cga Grande de Santa Marta</t>
  </si>
  <si>
    <t xml:space="preserve"> </t>
  </si>
  <si>
    <t>CNE_IDEAM_ZE</t>
  </si>
  <si>
    <t>Cálido, 24°C+, &lt;= 1000 meters</t>
  </si>
  <si>
    <t>Cálido, T&gt;=24°C, &lt;=800meter</t>
  </si>
  <si>
    <t>PADELMA [29065020]</t>
  </si>
  <si>
    <t>Activa</t>
  </si>
  <si>
    <t>Zona Bananera</t>
  </si>
  <si>
    <t>Guatapuri</t>
  </si>
  <si>
    <t>14/08/1872</t>
  </si>
  <si>
    <t>PRADO SEVILLA [29065030]</t>
  </si>
  <si>
    <t>LOS ALAMOS - AUT [25025002]</t>
  </si>
  <si>
    <t>Climática Principal</t>
  </si>
  <si>
    <t>Automática con Telemetría</t>
  </si>
  <si>
    <t>San Sebastián De Buenavista</t>
  </si>
  <si>
    <t>Manzanares</t>
  </si>
  <si>
    <t>Directos Bajo Magdalena entre El Banco y El Plato</t>
  </si>
  <si>
    <t>ZACAPA [29065010]</t>
  </si>
  <si>
    <t>El Retén</t>
  </si>
  <si>
    <t>Badillo</t>
  </si>
  <si>
    <t>AEROPUERTO LAS FLORES [25025090]</t>
  </si>
  <si>
    <t>El Banco</t>
  </si>
  <si>
    <t>CHIRIGUANA [25025250]</t>
  </si>
  <si>
    <t>Cesar</t>
  </si>
  <si>
    <t>Chiriguaná</t>
  </si>
  <si>
    <t>Bzo De Loba</t>
  </si>
  <si>
    <t>Bajo Cesar</t>
  </si>
  <si>
    <t>GUAIRA LA HACIENDA [28045040]</t>
  </si>
  <si>
    <t>El Paso</t>
  </si>
  <si>
    <t>Lago La Divisa</t>
  </si>
  <si>
    <t>Río Ariguaní</t>
  </si>
  <si>
    <t>LA GLORIA [23215060]</t>
  </si>
  <si>
    <t>La Gloria</t>
  </si>
  <si>
    <t>Area Operativa 08 - Santanderes-Arauca</t>
  </si>
  <si>
    <t>Medio Magdalena</t>
  </si>
  <si>
    <t>Quebrada El Carmen y Otros Directos al Magdalena</t>
  </si>
  <si>
    <t>GUAYMARAL [28035040]</t>
  </si>
  <si>
    <t>Valledupar</t>
  </si>
  <si>
    <t>Medio Cesar</t>
  </si>
  <si>
    <t>COLEGIO AGROPECUARIO PAILITAS  - AUT [25025330]</t>
  </si>
  <si>
    <t>Pailitas</t>
  </si>
  <si>
    <t>VILLA ROSA [28035010]</t>
  </si>
  <si>
    <t>Mariangola</t>
  </si>
  <si>
    <t>SEIS EL [25025300]</t>
  </si>
  <si>
    <t>Quebrada El Callao</t>
  </si>
  <si>
    <t>Ríos Chimicuica y Corozal</t>
  </si>
  <si>
    <t>MOTILONIA CODAZZI [28025070]</t>
  </si>
  <si>
    <t>Agrometeorológica</t>
  </si>
  <si>
    <t>Agustín Codazzi</t>
  </si>
  <si>
    <t>Ay Paso En Medio</t>
  </si>
  <si>
    <t>CENTENARIO HACIENDA [28025090]</t>
  </si>
  <si>
    <t>Ay Morena</t>
  </si>
  <si>
    <t>ALGARROBO [28045020]</t>
  </si>
  <si>
    <t>El Copey</t>
  </si>
  <si>
    <t>Mulatos</t>
  </si>
  <si>
    <t>CALLAO EL [28035020]</t>
  </si>
  <si>
    <t>Azucarabuena</t>
  </si>
  <si>
    <t>AEROPUERTO ALFONSO LOPEZ - [28025502]</t>
  </si>
  <si>
    <t>Sinóptica Principal</t>
  </si>
  <si>
    <t>SOCOMBA [28025080]</t>
  </si>
  <si>
    <t>Becerrill</t>
  </si>
  <si>
    <t>LA PAULINA - AUT [15065040]</t>
  </si>
  <si>
    <t>La Guajira</t>
  </si>
  <si>
    <t>Fonseca</t>
  </si>
  <si>
    <t>Caribe</t>
  </si>
  <si>
    <t>Caribe - Guajira</t>
  </si>
  <si>
    <t>Río Ranchería</t>
  </si>
  <si>
    <t>CICOLAC [28015030]</t>
  </si>
  <si>
    <t>Cga. Guajaro</t>
  </si>
  <si>
    <t>URUMITA [28015070]</t>
  </si>
  <si>
    <t>Urumita</t>
  </si>
  <si>
    <t>Alto Cesar</t>
  </si>
  <si>
    <t>RINCON EL [28025020]</t>
  </si>
  <si>
    <t>San Diego</t>
  </si>
  <si>
    <t>Ariguanicito</t>
  </si>
  <si>
    <t>SAN JOSE D ORIENTE [28025040]</t>
  </si>
  <si>
    <t>La Paz (Cesar)</t>
  </si>
  <si>
    <t>Canal Aduccion</t>
  </si>
  <si>
    <t>GUATAPURI - AUT [28035070]</t>
  </si>
  <si>
    <t>Templado, 18°C+, &lt;= 2000 meters</t>
  </si>
  <si>
    <t>Templado, 24°C&gt;T&gt;18°C, &lt;=1800meter</t>
  </si>
  <si>
    <t>Cenicafe</t>
  </si>
  <si>
    <t>CENICAFE</t>
  </si>
  <si>
    <t>IDEAM</t>
  </si>
  <si>
    <t>Composite</t>
  </si>
  <si>
    <t>Altitud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</si>
</sst>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Cenicafe vs IDEAM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Cenicafe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Sheet1!$AI$2:$AI$26</c:f>
              <c:numCache>
                <c:formatCode>General</c:formatCode>
                <c:ptCount val="25"/>
                <c:pt idx="0">
                  <c:v>22.299610000000001</c:v>
                </c:pt>
                <c:pt idx="1">
                  <c:v>22.345578</c:v>
                </c:pt>
                <c:pt idx="2">
                  <c:v>21.946317000000001</c:v>
                </c:pt>
                <c:pt idx="3">
                  <c:v>22.915832999999999</c:v>
                </c:pt>
                <c:pt idx="4">
                  <c:v>21.297965999999999</c:v>
                </c:pt>
                <c:pt idx="5">
                  <c:v>23.525573000000001</c:v>
                </c:pt>
                <c:pt idx="6">
                  <c:v>22.448105000000002</c:v>
                </c:pt>
                <c:pt idx="7">
                  <c:v>23.093503999999999</c:v>
                </c:pt>
                <c:pt idx="8">
                  <c:v>23.842804999999998</c:v>
                </c:pt>
                <c:pt idx="9">
                  <c:v>24.249068000000001</c:v>
                </c:pt>
                <c:pt idx="10">
                  <c:v>22.858301999999998</c:v>
                </c:pt>
                <c:pt idx="11">
                  <c:v>23.356363999999999</c:v>
                </c:pt>
                <c:pt idx="12">
                  <c:v>22.962526</c:v>
                </c:pt>
                <c:pt idx="13">
                  <c:v>23.772549000000001</c:v>
                </c:pt>
                <c:pt idx="14">
                  <c:v>22.388608000000001</c:v>
                </c:pt>
                <c:pt idx="15">
                  <c:v>21.813659999999999</c:v>
                </c:pt>
                <c:pt idx="16">
                  <c:v>22.706613999999998</c:v>
                </c:pt>
                <c:pt idx="17">
                  <c:v>23.891732999999999</c:v>
                </c:pt>
                <c:pt idx="18">
                  <c:v>21.828896</c:v>
                </c:pt>
                <c:pt idx="19">
                  <c:v>23.068096000000001</c:v>
                </c:pt>
                <c:pt idx="20">
                  <c:v>23.164407000000001</c:v>
                </c:pt>
                <c:pt idx="21">
                  <c:v>22.325479000000001</c:v>
                </c:pt>
                <c:pt idx="22">
                  <c:v>20.531320999999998</c:v>
                </c:pt>
                <c:pt idx="23">
                  <c:v>18.709399000000001</c:v>
                </c:pt>
                <c:pt idx="24">
                  <c:v>23.377811999999999</c:v>
                </c:pt>
              </c:numCache>
            </c:numRef>
          </c:xVal>
          <c:yVal>
            <c:numRef>
              <c:f>Sheet1!$AN$2:$AN$26</c:f>
              <c:numCache>
                <c:formatCode>General</c:formatCode>
                <c:ptCount val="25"/>
                <c:pt idx="0">
                  <c:v>23.051200000000001</c:v>
                </c:pt>
                <c:pt idx="1">
                  <c:v>23.032900000000001</c:v>
                </c:pt>
                <c:pt idx="2">
                  <c:v>22.971900000000002</c:v>
                </c:pt>
                <c:pt idx="3">
                  <c:v>22.947500000000002</c:v>
                </c:pt>
                <c:pt idx="4">
                  <c:v>22.923100000000002</c:v>
                </c:pt>
                <c:pt idx="5">
                  <c:v>22.917000000000002</c:v>
                </c:pt>
                <c:pt idx="6">
                  <c:v>22.910900000000002</c:v>
                </c:pt>
                <c:pt idx="7">
                  <c:v>22.904800000000002</c:v>
                </c:pt>
                <c:pt idx="8">
                  <c:v>22.886500000000002</c:v>
                </c:pt>
                <c:pt idx="9">
                  <c:v>22.752300000000002</c:v>
                </c:pt>
                <c:pt idx="10">
                  <c:v>22.654700000000002</c:v>
                </c:pt>
                <c:pt idx="11">
                  <c:v>22.532700000000002</c:v>
                </c:pt>
                <c:pt idx="12">
                  <c:v>22.508300000000002</c:v>
                </c:pt>
                <c:pt idx="13">
                  <c:v>22.502200000000002</c:v>
                </c:pt>
                <c:pt idx="14">
                  <c:v>22.490000000000002</c:v>
                </c:pt>
                <c:pt idx="15">
                  <c:v>22.459500000000002</c:v>
                </c:pt>
                <c:pt idx="16">
                  <c:v>22.355800000000002</c:v>
                </c:pt>
                <c:pt idx="17">
                  <c:v>22.252100000000002</c:v>
                </c:pt>
                <c:pt idx="18">
                  <c:v>22.246000000000002</c:v>
                </c:pt>
                <c:pt idx="19">
                  <c:v>22.142300000000002</c:v>
                </c:pt>
                <c:pt idx="20">
                  <c:v>21.880000000000003</c:v>
                </c:pt>
                <c:pt idx="21">
                  <c:v>21.715300000000003</c:v>
                </c:pt>
                <c:pt idx="22">
                  <c:v>20.7027</c:v>
                </c:pt>
                <c:pt idx="23">
                  <c:v>18.836100000000002</c:v>
                </c:pt>
                <c:pt idx="24">
                  <c:v>15.261500000000002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C-4DBB-A9C1-4C2442E52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353424"/>
        <c:axId val="715355504"/>
      </c:scatterChart>
      <c:valAx>
        <c:axId val="715353424"/>
        <c:scaling>
          <c:orientation val="minMax"/>
          <c:min val="1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5355504"/>
        <c:crosses val="autoZero"/>
        <c:crossBetween val="midCat"/>
      </c:valAx>
      <c:valAx>
        <c:axId val="715355504"/>
        <c:scaling>
          <c:orientation val="minMax"/>
          <c:min val="1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535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CENICAFE VS. IDEAM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Sheet2!$AY$1</c:f>
              <c:strCache>
                <c:ptCount val="1"/>
                <c:pt idx="0">
                  <c:v>CENICAFE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Sheet2!$AU$2:$AU$26</c:f>
              <c:numCache>
                <c:formatCode>General</c:formatCode>
                <c:ptCount val="25"/>
                <c:pt idx="0">
                  <c:v>28.585166000000001</c:v>
                </c:pt>
                <c:pt idx="1">
                  <c:v>27.952813499999998</c:v>
                </c:pt>
                <c:pt idx="2">
                  <c:v>28.488644000000001</c:v>
                </c:pt>
                <c:pt idx="3">
                  <c:v>28.545334999999998</c:v>
                </c:pt>
                <c:pt idx="4">
                  <c:v>28.1178685</c:v>
                </c:pt>
                <c:pt idx="5">
                  <c:v>28.869864499999998</c:v>
                </c:pt>
                <c:pt idx="6">
                  <c:v>28.708734499999998</c:v>
                </c:pt>
                <c:pt idx="7">
                  <c:v>27.808355500000001</c:v>
                </c:pt>
                <c:pt idx="8">
                  <c:v>28.349443000000001</c:v>
                </c:pt>
                <c:pt idx="9">
                  <c:v>30.155329500000001</c:v>
                </c:pt>
                <c:pt idx="10">
                  <c:v>29.109444500000002</c:v>
                </c:pt>
                <c:pt idx="11">
                  <c:v>28.040917</c:v>
                </c:pt>
                <c:pt idx="12">
                  <c:v>29.1785505</c:v>
                </c:pt>
                <c:pt idx="13">
                  <c:v>26.600756999999998</c:v>
                </c:pt>
                <c:pt idx="14">
                  <c:v>24.284957500000001</c:v>
                </c:pt>
                <c:pt idx="15">
                  <c:v>28.712367499999999</c:v>
                </c:pt>
                <c:pt idx="16">
                  <c:v>29.234638500000003</c:v>
                </c:pt>
                <c:pt idx="17">
                  <c:v>28.961720499999998</c:v>
                </c:pt>
                <c:pt idx="18">
                  <c:v>27.988835000000002</c:v>
                </c:pt>
                <c:pt idx="19">
                  <c:v>27.472630500000001</c:v>
                </c:pt>
                <c:pt idx="20">
                  <c:v>28.218925499999997</c:v>
                </c:pt>
                <c:pt idx="21">
                  <c:v>29.1892745</c:v>
                </c:pt>
                <c:pt idx="22">
                  <c:v>27.671565000000001</c:v>
                </c:pt>
                <c:pt idx="23">
                  <c:v>28.626749000000004</c:v>
                </c:pt>
                <c:pt idx="24">
                  <c:v>27.7628925</c:v>
                </c:pt>
              </c:numCache>
            </c:numRef>
          </c:xVal>
          <c:yVal>
            <c:numRef>
              <c:f>Sheet2!$AY$2:$AY$26</c:f>
              <c:numCache>
                <c:formatCode>General</c:formatCode>
                <c:ptCount val="25"/>
                <c:pt idx="0">
                  <c:v>27.5275</c:v>
                </c:pt>
                <c:pt idx="1">
                  <c:v>27.3185</c:v>
                </c:pt>
                <c:pt idx="2">
                  <c:v>27.555</c:v>
                </c:pt>
                <c:pt idx="3">
                  <c:v>27.5825</c:v>
                </c:pt>
                <c:pt idx="4">
                  <c:v>27.549499999999998</c:v>
                </c:pt>
                <c:pt idx="5">
                  <c:v>27.544</c:v>
                </c:pt>
                <c:pt idx="6">
                  <c:v>27.186499999999999</c:v>
                </c:pt>
                <c:pt idx="7">
                  <c:v>26.95</c:v>
                </c:pt>
                <c:pt idx="8">
                  <c:v>27.169999999999998</c:v>
                </c:pt>
                <c:pt idx="9">
                  <c:v>27.406499999999998</c:v>
                </c:pt>
                <c:pt idx="10">
                  <c:v>27.180999999999997</c:v>
                </c:pt>
                <c:pt idx="11">
                  <c:v>27.142499999999998</c:v>
                </c:pt>
                <c:pt idx="12">
                  <c:v>27.208499999999997</c:v>
                </c:pt>
                <c:pt idx="13">
                  <c:v>25.558499999999999</c:v>
                </c:pt>
                <c:pt idx="14">
                  <c:v>23.875499999999999</c:v>
                </c:pt>
                <c:pt idx="15">
                  <c:v>27.048999999999999</c:v>
                </c:pt>
                <c:pt idx="16">
                  <c:v>26.955500000000001</c:v>
                </c:pt>
                <c:pt idx="17">
                  <c:v>26.619999999999997</c:v>
                </c:pt>
                <c:pt idx="18">
                  <c:v>26.471499999999999</c:v>
                </c:pt>
                <c:pt idx="19">
                  <c:v>27.560499999999998</c:v>
                </c:pt>
                <c:pt idx="20">
                  <c:v>27.659499999999998</c:v>
                </c:pt>
                <c:pt idx="21">
                  <c:v>20.6525</c:v>
                </c:pt>
                <c:pt idx="22">
                  <c:v>27.604499999999998</c:v>
                </c:pt>
                <c:pt idx="23">
                  <c:v>26.8565</c:v>
                </c:pt>
                <c:pt idx="24">
                  <c:v>27.675999999999998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D-4038-9572-C7893C16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87424"/>
        <c:axId val="884488256"/>
      </c:scatterChart>
      <c:valAx>
        <c:axId val="884487424"/>
        <c:scaling>
          <c:orientation val="minMax"/>
          <c:min val="2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4488256"/>
        <c:crosses val="autoZero"/>
        <c:crossBetween val="midCat"/>
      </c:valAx>
      <c:valAx>
        <c:axId val="8844882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44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CENICAFE VS. IDEAM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Sheet2!$AB$1</c:f>
              <c:strCache>
                <c:ptCount val="1"/>
                <c:pt idx="0">
                  <c:v>DEMALOS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Sheet2!$AB$2:$AB$26</c:f>
              <c:numCache>
                <c:formatCode>General</c:formatCode>
                <c:ptCount val="25"/>
                <c:pt idx="0">
                  <c:v>35</c:v>
                </c:pt>
                <c:pt idx="1">
                  <c:v>73</c:v>
                </c:pt>
                <c:pt idx="2">
                  <c:v>30</c:v>
                </c:pt>
                <c:pt idx="3">
                  <c:v>25</c:v>
                </c:pt>
                <c:pt idx="4">
                  <c:v>31</c:v>
                </c:pt>
                <c:pt idx="5">
                  <c:v>32</c:v>
                </c:pt>
                <c:pt idx="6">
                  <c:v>97</c:v>
                </c:pt>
                <c:pt idx="7">
                  <c:v>140</c:v>
                </c:pt>
                <c:pt idx="8">
                  <c:v>100</c:v>
                </c:pt>
                <c:pt idx="9">
                  <c:v>57</c:v>
                </c:pt>
                <c:pt idx="10">
                  <c:v>98</c:v>
                </c:pt>
                <c:pt idx="11">
                  <c:v>105</c:v>
                </c:pt>
                <c:pt idx="12">
                  <c:v>93</c:v>
                </c:pt>
                <c:pt idx="13">
                  <c:v>393</c:v>
                </c:pt>
                <c:pt idx="14">
                  <c:v>699</c:v>
                </c:pt>
                <c:pt idx="15">
                  <c:v>122</c:v>
                </c:pt>
                <c:pt idx="16">
                  <c:v>139</c:v>
                </c:pt>
                <c:pt idx="17">
                  <c:v>200</c:v>
                </c:pt>
                <c:pt idx="18">
                  <c:v>227</c:v>
                </c:pt>
                <c:pt idx="19">
                  <c:v>29</c:v>
                </c:pt>
                <c:pt idx="20">
                  <c:v>11</c:v>
                </c:pt>
                <c:pt idx="21">
                  <c:v>1285</c:v>
                </c:pt>
                <c:pt idx="22">
                  <c:v>21</c:v>
                </c:pt>
                <c:pt idx="23">
                  <c:v>157</c:v>
                </c:pt>
                <c:pt idx="24">
                  <c:v>8</c:v>
                </c:pt>
              </c:numCache>
            </c:numRef>
          </c:xVal>
          <c:yVal>
            <c:numRef>
              <c:f>Sheet2!$AU$2:$AU$26</c:f>
              <c:numCache>
                <c:formatCode>General</c:formatCode>
                <c:ptCount val="25"/>
                <c:pt idx="0">
                  <c:v>28.585166000000001</c:v>
                </c:pt>
                <c:pt idx="1">
                  <c:v>27.952813499999998</c:v>
                </c:pt>
                <c:pt idx="2">
                  <c:v>28.488644000000001</c:v>
                </c:pt>
                <c:pt idx="3">
                  <c:v>28.545334999999998</c:v>
                </c:pt>
                <c:pt idx="4">
                  <c:v>28.1178685</c:v>
                </c:pt>
                <c:pt idx="5">
                  <c:v>28.869864499999998</c:v>
                </c:pt>
                <c:pt idx="6">
                  <c:v>28.708734499999998</c:v>
                </c:pt>
                <c:pt idx="7">
                  <c:v>27.808355500000001</c:v>
                </c:pt>
                <c:pt idx="8">
                  <c:v>28.349443000000001</c:v>
                </c:pt>
                <c:pt idx="9">
                  <c:v>30.155329500000001</c:v>
                </c:pt>
                <c:pt idx="10">
                  <c:v>29.109444500000002</c:v>
                </c:pt>
                <c:pt idx="11">
                  <c:v>28.040917</c:v>
                </c:pt>
                <c:pt idx="12">
                  <c:v>29.1785505</c:v>
                </c:pt>
                <c:pt idx="13">
                  <c:v>26.600756999999998</c:v>
                </c:pt>
                <c:pt idx="14">
                  <c:v>24.284957500000001</c:v>
                </c:pt>
                <c:pt idx="15">
                  <c:v>28.712367499999999</c:v>
                </c:pt>
                <c:pt idx="16">
                  <c:v>29.234638500000003</c:v>
                </c:pt>
                <c:pt idx="17">
                  <c:v>28.961720499999998</c:v>
                </c:pt>
                <c:pt idx="18">
                  <c:v>27.988835000000002</c:v>
                </c:pt>
                <c:pt idx="19">
                  <c:v>27.472630500000001</c:v>
                </c:pt>
                <c:pt idx="20">
                  <c:v>28.218925499999997</c:v>
                </c:pt>
                <c:pt idx="21">
                  <c:v>29.1892745</c:v>
                </c:pt>
                <c:pt idx="22">
                  <c:v>27.671565000000001</c:v>
                </c:pt>
                <c:pt idx="23">
                  <c:v>28.626749000000004</c:v>
                </c:pt>
                <c:pt idx="24">
                  <c:v>27.7628925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5-47B4-94EB-DB6967E0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87424"/>
        <c:axId val="884488256"/>
      </c:scatterChart>
      <c:valAx>
        <c:axId val="8844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4488256"/>
        <c:crosses val="autoZero"/>
        <c:crossBetween val="midCat"/>
      </c:valAx>
      <c:valAx>
        <c:axId val="88448825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44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CENICAFE VS. IDEAM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(2)'!$AY$1</c:f>
              <c:strCache>
                <c:ptCount val="1"/>
                <c:pt idx="0">
                  <c:v>CENICAFE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(2)'!$AU$2:$AU$23</c:f>
              <c:numCache>
                <c:formatCode>General</c:formatCode>
                <c:ptCount val="22"/>
                <c:pt idx="0">
                  <c:v>28.585166000000001</c:v>
                </c:pt>
                <c:pt idx="1">
                  <c:v>27.952813499999998</c:v>
                </c:pt>
                <c:pt idx="2">
                  <c:v>28.488644000000001</c:v>
                </c:pt>
                <c:pt idx="3">
                  <c:v>28.545334999999998</c:v>
                </c:pt>
                <c:pt idx="4">
                  <c:v>28.1178685</c:v>
                </c:pt>
                <c:pt idx="5">
                  <c:v>28.869864499999998</c:v>
                </c:pt>
                <c:pt idx="6">
                  <c:v>28.708734499999998</c:v>
                </c:pt>
                <c:pt idx="7">
                  <c:v>27.808355500000001</c:v>
                </c:pt>
                <c:pt idx="8">
                  <c:v>28.349443000000001</c:v>
                </c:pt>
                <c:pt idx="9">
                  <c:v>30.155329500000001</c:v>
                </c:pt>
                <c:pt idx="10">
                  <c:v>29.109444500000002</c:v>
                </c:pt>
                <c:pt idx="11">
                  <c:v>28.040917</c:v>
                </c:pt>
                <c:pt idx="12">
                  <c:v>29.1785505</c:v>
                </c:pt>
                <c:pt idx="13">
                  <c:v>28.712367499999999</c:v>
                </c:pt>
                <c:pt idx="14">
                  <c:v>29.234638500000003</c:v>
                </c:pt>
                <c:pt idx="15">
                  <c:v>28.961720499999998</c:v>
                </c:pt>
                <c:pt idx="16">
                  <c:v>27.988835000000002</c:v>
                </c:pt>
                <c:pt idx="17">
                  <c:v>27.472630500000001</c:v>
                </c:pt>
                <c:pt idx="18">
                  <c:v>28.218925499999997</c:v>
                </c:pt>
                <c:pt idx="19">
                  <c:v>27.671565000000001</c:v>
                </c:pt>
                <c:pt idx="20">
                  <c:v>28.626749000000004</c:v>
                </c:pt>
                <c:pt idx="21">
                  <c:v>27.7628925</c:v>
                </c:pt>
              </c:numCache>
            </c:numRef>
          </c:xVal>
          <c:yVal>
            <c:numRef>
              <c:f>'Sheet2 (2)'!$AY$2:$AY$23</c:f>
              <c:numCache>
                <c:formatCode>General</c:formatCode>
                <c:ptCount val="22"/>
                <c:pt idx="0">
                  <c:v>27.5275</c:v>
                </c:pt>
                <c:pt idx="1">
                  <c:v>27.3185</c:v>
                </c:pt>
                <c:pt idx="2">
                  <c:v>27.555</c:v>
                </c:pt>
                <c:pt idx="3">
                  <c:v>27.5825</c:v>
                </c:pt>
                <c:pt idx="4">
                  <c:v>27.549499999999998</c:v>
                </c:pt>
                <c:pt idx="5">
                  <c:v>27.544</c:v>
                </c:pt>
                <c:pt idx="6">
                  <c:v>27.186499999999999</c:v>
                </c:pt>
                <c:pt idx="7">
                  <c:v>26.95</c:v>
                </c:pt>
                <c:pt idx="8">
                  <c:v>27.169999999999998</c:v>
                </c:pt>
                <c:pt idx="9">
                  <c:v>27.406499999999998</c:v>
                </c:pt>
                <c:pt idx="10">
                  <c:v>27.180999999999997</c:v>
                </c:pt>
                <c:pt idx="11">
                  <c:v>27.142499999999998</c:v>
                </c:pt>
                <c:pt idx="12">
                  <c:v>27.208499999999997</c:v>
                </c:pt>
                <c:pt idx="13">
                  <c:v>27.048999999999999</c:v>
                </c:pt>
                <c:pt idx="14">
                  <c:v>26.955500000000001</c:v>
                </c:pt>
                <c:pt idx="15">
                  <c:v>26.619999999999997</c:v>
                </c:pt>
                <c:pt idx="16">
                  <c:v>26.471499999999999</c:v>
                </c:pt>
                <c:pt idx="17">
                  <c:v>27.560499999999998</c:v>
                </c:pt>
                <c:pt idx="18">
                  <c:v>27.659499999999998</c:v>
                </c:pt>
                <c:pt idx="19">
                  <c:v>27.604499999999998</c:v>
                </c:pt>
                <c:pt idx="20">
                  <c:v>26.8565</c:v>
                </c:pt>
                <c:pt idx="21">
                  <c:v>27.675999999999998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3-4409-924D-0FEBAF65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87424"/>
        <c:axId val="884488256"/>
      </c:scatterChart>
      <c:valAx>
        <c:axId val="884487424"/>
        <c:scaling>
          <c:orientation val="minMax"/>
          <c:min val="2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4488256"/>
        <c:crosses val="autoZero"/>
        <c:crossBetween val="midCat"/>
      </c:valAx>
      <c:valAx>
        <c:axId val="8844882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44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CENICAFE VS. IDEAM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(2)'!$AB$1</c:f>
              <c:strCache>
                <c:ptCount val="1"/>
                <c:pt idx="0">
                  <c:v>DEMALOS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'Sheet2 (2)'!$AB$2:$AB$23</c:f>
              <c:numCache>
                <c:formatCode>General</c:formatCode>
                <c:ptCount val="22"/>
                <c:pt idx="0">
                  <c:v>35</c:v>
                </c:pt>
                <c:pt idx="1">
                  <c:v>73</c:v>
                </c:pt>
                <c:pt idx="2">
                  <c:v>30</c:v>
                </c:pt>
                <c:pt idx="3">
                  <c:v>25</c:v>
                </c:pt>
                <c:pt idx="4">
                  <c:v>31</c:v>
                </c:pt>
                <c:pt idx="5">
                  <c:v>32</c:v>
                </c:pt>
                <c:pt idx="6">
                  <c:v>97</c:v>
                </c:pt>
                <c:pt idx="7">
                  <c:v>140</c:v>
                </c:pt>
                <c:pt idx="8">
                  <c:v>100</c:v>
                </c:pt>
                <c:pt idx="9">
                  <c:v>57</c:v>
                </c:pt>
                <c:pt idx="10">
                  <c:v>98</c:v>
                </c:pt>
                <c:pt idx="11">
                  <c:v>105</c:v>
                </c:pt>
                <c:pt idx="12">
                  <c:v>93</c:v>
                </c:pt>
                <c:pt idx="13">
                  <c:v>122</c:v>
                </c:pt>
                <c:pt idx="14">
                  <c:v>139</c:v>
                </c:pt>
                <c:pt idx="15">
                  <c:v>200</c:v>
                </c:pt>
                <c:pt idx="16">
                  <c:v>227</c:v>
                </c:pt>
                <c:pt idx="17">
                  <c:v>29</c:v>
                </c:pt>
                <c:pt idx="18">
                  <c:v>11</c:v>
                </c:pt>
                <c:pt idx="19">
                  <c:v>21</c:v>
                </c:pt>
                <c:pt idx="20">
                  <c:v>157</c:v>
                </c:pt>
                <c:pt idx="21">
                  <c:v>8</c:v>
                </c:pt>
              </c:numCache>
            </c:numRef>
          </c:xVal>
          <c:yVal>
            <c:numRef>
              <c:f>'Sheet2 (2)'!$AU$2:$AU$23</c:f>
              <c:numCache>
                <c:formatCode>General</c:formatCode>
                <c:ptCount val="22"/>
                <c:pt idx="0">
                  <c:v>28.585166000000001</c:v>
                </c:pt>
                <c:pt idx="1">
                  <c:v>27.952813499999998</c:v>
                </c:pt>
                <c:pt idx="2">
                  <c:v>28.488644000000001</c:v>
                </c:pt>
                <c:pt idx="3">
                  <c:v>28.545334999999998</c:v>
                </c:pt>
                <c:pt idx="4">
                  <c:v>28.1178685</c:v>
                </c:pt>
                <c:pt idx="5">
                  <c:v>28.869864499999998</c:v>
                </c:pt>
                <c:pt idx="6">
                  <c:v>28.708734499999998</c:v>
                </c:pt>
                <c:pt idx="7">
                  <c:v>27.808355500000001</c:v>
                </c:pt>
                <c:pt idx="8">
                  <c:v>28.349443000000001</c:v>
                </c:pt>
                <c:pt idx="9">
                  <c:v>30.155329500000001</c:v>
                </c:pt>
                <c:pt idx="10">
                  <c:v>29.109444500000002</c:v>
                </c:pt>
                <c:pt idx="11">
                  <c:v>28.040917</c:v>
                </c:pt>
                <c:pt idx="12">
                  <c:v>29.1785505</c:v>
                </c:pt>
                <c:pt idx="13">
                  <c:v>28.712367499999999</c:v>
                </c:pt>
                <c:pt idx="14">
                  <c:v>29.234638500000003</c:v>
                </c:pt>
                <c:pt idx="15">
                  <c:v>28.961720499999998</c:v>
                </c:pt>
                <c:pt idx="16">
                  <c:v>27.988835000000002</c:v>
                </c:pt>
                <c:pt idx="17">
                  <c:v>27.472630500000001</c:v>
                </c:pt>
                <c:pt idx="18">
                  <c:v>28.218925499999997</c:v>
                </c:pt>
                <c:pt idx="19">
                  <c:v>27.671565000000001</c:v>
                </c:pt>
                <c:pt idx="20">
                  <c:v>28.626749000000004</c:v>
                </c:pt>
                <c:pt idx="21">
                  <c:v>27.7628925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8-4A01-B25D-4A7B46851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87424"/>
        <c:axId val="884488256"/>
      </c:scatterChart>
      <c:valAx>
        <c:axId val="8844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4488256"/>
        <c:crosses val="autoZero"/>
        <c:crossBetween val="midCat"/>
      </c:valAx>
      <c:valAx>
        <c:axId val="884488256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44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CENICAFE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Sheet3!$B$4:$B$17</c:f>
              <c:numCache>
                <c:formatCode>General</c:formatCode>
                <c:ptCount val="14"/>
                <c:pt idx="0">
                  <c:v>28.423999999999999</c:v>
                </c:pt>
                <c:pt idx="1">
                  <c:v>28.334</c:v>
                </c:pt>
                <c:pt idx="2">
                  <c:v>28.244</c:v>
                </c:pt>
                <c:pt idx="3">
                  <c:v>28.154</c:v>
                </c:pt>
                <c:pt idx="4">
                  <c:v>28.064</c:v>
                </c:pt>
                <c:pt idx="5">
                  <c:v>27.974</c:v>
                </c:pt>
                <c:pt idx="6">
                  <c:v>27.884</c:v>
                </c:pt>
                <c:pt idx="7">
                  <c:v>27.794</c:v>
                </c:pt>
                <c:pt idx="8">
                  <c:v>27.704000000000001</c:v>
                </c:pt>
                <c:pt idx="9">
                  <c:v>27.614000000000001</c:v>
                </c:pt>
                <c:pt idx="10">
                  <c:v>27.524000000000001</c:v>
                </c:pt>
                <c:pt idx="11">
                  <c:v>27.434000000000001</c:v>
                </c:pt>
                <c:pt idx="12">
                  <c:v>27.344000000000001</c:v>
                </c:pt>
                <c:pt idx="13">
                  <c:v>27.253999999999998</c:v>
                </c:pt>
              </c:numCache>
            </c:numRef>
          </c:xVal>
          <c:yVal>
            <c:numRef>
              <c:f>Sheet3!$C$4:$C$17</c:f>
              <c:numCache>
                <c:formatCode>General</c:formatCode>
                <c:ptCount val="14"/>
                <c:pt idx="0">
                  <c:v>27.72</c:v>
                </c:pt>
                <c:pt idx="1">
                  <c:v>27.169999999999998</c:v>
                </c:pt>
                <c:pt idx="2">
                  <c:v>26.619999999999997</c:v>
                </c:pt>
                <c:pt idx="3">
                  <c:v>26.07</c:v>
                </c:pt>
                <c:pt idx="4">
                  <c:v>25.52</c:v>
                </c:pt>
                <c:pt idx="5">
                  <c:v>24.97</c:v>
                </c:pt>
                <c:pt idx="6">
                  <c:v>24.419999999999998</c:v>
                </c:pt>
                <c:pt idx="7">
                  <c:v>23.869999999999997</c:v>
                </c:pt>
                <c:pt idx="8">
                  <c:v>23.32</c:v>
                </c:pt>
                <c:pt idx="9">
                  <c:v>22.77</c:v>
                </c:pt>
                <c:pt idx="10">
                  <c:v>22.22</c:v>
                </c:pt>
                <c:pt idx="11">
                  <c:v>21.669999999999998</c:v>
                </c:pt>
                <c:pt idx="12">
                  <c:v>21.119999999999997</c:v>
                </c:pt>
                <c:pt idx="13">
                  <c:v>20.57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7-48A7-946A-83BC7B6C5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18912"/>
        <c:axId val="647628896"/>
      </c:scatterChart>
      <c:valAx>
        <c:axId val="6476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7628896"/>
        <c:crosses val="autoZero"/>
        <c:crossBetween val="midCat"/>
      </c:valAx>
      <c:valAx>
        <c:axId val="6476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761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347661</xdr:colOff>
      <xdr:row>3</xdr:row>
      <xdr:rowOff>95256</xdr:rowOff>
    </xdr:from>
    <xdr:to>
      <xdr:col>52</xdr:col>
      <xdr:colOff>123824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11F4B-10CD-5191-530E-E88853060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579573</xdr:colOff>
      <xdr:row>2</xdr:row>
      <xdr:rowOff>93880</xdr:rowOff>
    </xdr:from>
    <xdr:to>
      <xdr:col>63</xdr:col>
      <xdr:colOff>408710</xdr:colOff>
      <xdr:row>27</xdr:row>
      <xdr:rowOff>74824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E5FB8-ED7B-CE04-C14F-2A35B888D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521584</xdr:colOff>
      <xdr:row>29</xdr:row>
      <xdr:rowOff>164523</xdr:rowOff>
    </xdr:from>
    <xdr:to>
      <xdr:col>62</xdr:col>
      <xdr:colOff>435127</xdr:colOff>
      <xdr:row>54</xdr:row>
      <xdr:rowOff>145467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B31F0-8313-4DE4-806A-71C17C7CE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579573</xdr:colOff>
      <xdr:row>2</xdr:row>
      <xdr:rowOff>93880</xdr:rowOff>
    </xdr:from>
    <xdr:to>
      <xdr:col>63</xdr:col>
      <xdr:colOff>408710</xdr:colOff>
      <xdr:row>24</xdr:row>
      <xdr:rowOff>74824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6A6F3-0707-4D9E-AE9D-EA4990246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521584</xdr:colOff>
      <xdr:row>26</xdr:row>
      <xdr:rowOff>164523</xdr:rowOff>
    </xdr:from>
    <xdr:to>
      <xdr:col>62</xdr:col>
      <xdr:colOff>435127</xdr:colOff>
      <xdr:row>51</xdr:row>
      <xdr:rowOff>145467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EDDEE-260E-4D83-9781-A24BDA3A1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509586</xdr:colOff>
      <xdr:row>2</xdr:row>
      <xdr:rowOff>4762</xdr:rowOff>
    </xdr:from>
    <xdr:to>
      <xdr:col>12</xdr:col>
      <xdr:colOff>590549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576EA-D4EC-E149-7318-433E5C257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9E3B5-8B49-4730-8427-BCC12511AF4A}">
  <dimension ref="A1:AN26"/>
  <sheetViews>
    <sheetView showGridLines="0" workbookViewId="0">
      <pane xSplit="2" ySplit="1" topLeftCell="Y2" activePane="bottomRight" state="frozen"/>
      <selection pane="topRight" activeCell="C1" sqref="C1"/>
      <selection pane="bottomLeft" activeCell="A2" sqref="A2"/>
      <selection pane="bottomRight" activeCell="AF33" sqref="AF33"/>
    </sheetView>
  </sheetViews>
  <sheetFormatPr defaultRowHeight="15" x14ac:dyDescent="0.25"/>
  <cols>
    <col min="1" max="1" width="9" bestFit="1" customWidth="1"/>
    <col min="2" max="2" width="10" bestFit="1" customWidth="1"/>
    <col min="3" max="3" width="4" bestFit="1" customWidth="1"/>
    <col min="4" max="4" width="7.85546875" bestFit="1" customWidth="1"/>
    <col min="5" max="5" width="9.28515625" bestFit="1" customWidth="1"/>
    <col min="6" max="6" width="48.140625" bestFit="1" customWidth="1"/>
    <col min="7" max="7" width="18.28515625" bestFit="1" customWidth="1"/>
    <col min="8" max="8" width="25.140625" bestFit="1" customWidth="1"/>
    <col min="9" max="9" width="11.28515625" bestFit="1" customWidth="1"/>
    <col min="10" max="10" width="11.7109375" bestFit="1" customWidth="1"/>
    <col min="11" max="11" width="6.85546875" bestFit="1" customWidth="1"/>
    <col min="12" max="12" width="10.7109375" bestFit="1" customWidth="1"/>
    <col min="13" max="13" width="13.42578125" bestFit="1" customWidth="1"/>
    <col min="14" max="14" width="26.7109375" bestFit="1" customWidth="1"/>
    <col min="15" max="15" width="41.5703125" bestFit="1" customWidth="1"/>
    <col min="16" max="16" width="16.42578125" bestFit="1" customWidth="1"/>
    <col min="17" max="17" width="17" bestFit="1" customWidth="1"/>
    <col min="18" max="18" width="64.140625" bestFit="1" customWidth="1"/>
    <col min="19" max="19" width="17.85546875" bestFit="1" customWidth="1"/>
    <col min="20" max="20" width="12.140625" bestFit="1" customWidth="1"/>
    <col min="21" max="21" width="46.85546875" bestFit="1" customWidth="1"/>
    <col min="22" max="22" width="10.5703125" bestFit="1" customWidth="1"/>
    <col min="23" max="23" width="14.5703125" bestFit="1" customWidth="1"/>
    <col min="24" max="25" width="10" bestFit="1" customWidth="1"/>
    <col min="26" max="26" width="10.42578125" bestFit="1" customWidth="1"/>
    <col min="27" max="27" width="9.85546875" bestFit="1" customWidth="1"/>
    <col min="28" max="28" width="9.5703125" bestFit="1" customWidth="1"/>
    <col min="29" max="29" width="8" bestFit="1" customWidth="1"/>
    <col min="30" max="30" width="30.5703125" bestFit="1" customWidth="1"/>
    <col min="31" max="31" width="7.5703125" bestFit="1" customWidth="1"/>
    <col min="32" max="32" width="34.85546875" bestFit="1" customWidth="1"/>
    <col min="33" max="33" width="4.28515625" bestFit="1" customWidth="1"/>
    <col min="34" max="34" width="9" bestFit="1" customWidth="1"/>
    <col min="35" max="35" width="12" bestFit="1" customWidth="1"/>
    <col min="36" max="37" width="10" bestFit="1" customWidth="1"/>
    <col min="38" max="38" width="11" bestFit="1" customWidth="1"/>
    <col min="39" max="39" width="9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2" t="s">
        <v>34</v>
      </c>
      <c r="AJ1" t="s">
        <v>35</v>
      </c>
      <c r="AK1" t="s">
        <v>36</v>
      </c>
      <c r="AL1" t="s">
        <v>37</v>
      </c>
      <c r="AM1" t="s">
        <v>0</v>
      </c>
      <c r="AN1" t="s">
        <v>130</v>
      </c>
    </row>
    <row r="2" spans="1:40" x14ac:dyDescent="0.25">
      <c r="A2">
        <v>15015020</v>
      </c>
      <c r="B2">
        <v>10.992417</v>
      </c>
      <c r="C2">
        <v>312</v>
      </c>
      <c r="D2" t="s">
        <v>38</v>
      </c>
      <c r="E2">
        <v>2221</v>
      </c>
      <c r="F2" t="s">
        <v>39</v>
      </c>
      <c r="G2" t="s">
        <v>40</v>
      </c>
      <c r="H2" t="s">
        <v>41</v>
      </c>
      <c r="I2" t="s">
        <v>42</v>
      </c>
      <c r="J2" s="1">
        <v>24667</v>
      </c>
      <c r="K2">
        <v>20</v>
      </c>
      <c r="L2">
        <v>-74.211139000000003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>
        <v>0</v>
      </c>
      <c r="T2" s="1">
        <v>43648</v>
      </c>
      <c r="U2" t="s">
        <v>49</v>
      </c>
      <c r="V2" t="s">
        <v>50</v>
      </c>
      <c r="W2" t="s">
        <v>51</v>
      </c>
      <c r="X2">
        <v>52.002740000000003</v>
      </c>
      <c r="Y2">
        <v>39.526026999999999</v>
      </c>
      <c r="Z2">
        <v>15</v>
      </c>
      <c r="AA2">
        <v>11</v>
      </c>
      <c r="AB2">
        <v>8</v>
      </c>
      <c r="AC2">
        <v>1000</v>
      </c>
      <c r="AD2" t="s">
        <v>52</v>
      </c>
      <c r="AE2">
        <v>800</v>
      </c>
      <c r="AF2" t="s">
        <v>53</v>
      </c>
      <c r="AG2">
        <v>0</v>
      </c>
      <c r="AH2">
        <v>15015020</v>
      </c>
      <c r="AI2" s="2">
        <v>22.299610000000001</v>
      </c>
      <c r="AJ2">
        <v>22.043648000000001</v>
      </c>
      <c r="AK2">
        <v>22.606021999999999</v>
      </c>
      <c r="AL2">
        <v>22.297218999999998</v>
      </c>
      <c r="AM2">
        <v>15015020</v>
      </c>
      <c r="AN2">
        <f>23.1-0.0061*AB2</f>
        <v>23.051200000000001</v>
      </c>
    </row>
    <row r="3" spans="1:40" x14ac:dyDescent="0.25">
      <c r="A3">
        <v>29065020</v>
      </c>
      <c r="B3">
        <v>10.721111000000001</v>
      </c>
      <c r="C3">
        <v>253</v>
      </c>
      <c r="D3" t="s">
        <v>38</v>
      </c>
      <c r="E3">
        <v>3150</v>
      </c>
      <c r="F3" t="s">
        <v>54</v>
      </c>
      <c r="G3" t="s">
        <v>40</v>
      </c>
      <c r="H3" t="s">
        <v>41</v>
      </c>
      <c r="I3" t="s">
        <v>55</v>
      </c>
      <c r="J3" s="1">
        <v>24699</v>
      </c>
      <c r="K3">
        <v>20</v>
      </c>
      <c r="L3">
        <v>-74.199721999999994</v>
      </c>
      <c r="M3" t="s">
        <v>43</v>
      </c>
      <c r="N3" t="s">
        <v>56</v>
      </c>
      <c r="O3" t="s">
        <v>45</v>
      </c>
      <c r="P3" t="s">
        <v>46</v>
      </c>
      <c r="Q3" t="s">
        <v>47</v>
      </c>
      <c r="R3" t="s">
        <v>48</v>
      </c>
      <c r="S3" t="s">
        <v>57</v>
      </c>
      <c r="T3" t="s">
        <v>58</v>
      </c>
      <c r="U3" t="s">
        <v>49</v>
      </c>
      <c r="V3" t="s">
        <v>50</v>
      </c>
      <c r="W3" t="s">
        <v>51</v>
      </c>
      <c r="X3">
        <v>54.416437999999999</v>
      </c>
      <c r="Y3">
        <v>42.027397000000001</v>
      </c>
      <c r="Z3">
        <v>11</v>
      </c>
      <c r="AA3">
        <v>13</v>
      </c>
      <c r="AB3">
        <v>11</v>
      </c>
      <c r="AC3">
        <v>1000</v>
      </c>
      <c r="AD3" t="s">
        <v>52</v>
      </c>
      <c r="AE3">
        <v>800</v>
      </c>
      <c r="AF3" t="s">
        <v>53</v>
      </c>
      <c r="AG3">
        <v>23</v>
      </c>
      <c r="AH3">
        <v>29065020</v>
      </c>
      <c r="AI3" s="2">
        <v>22.345578</v>
      </c>
      <c r="AJ3">
        <v>22.140851000000001</v>
      </c>
      <c r="AK3">
        <v>22.286624</v>
      </c>
      <c r="AL3">
        <v>22.529464000000001</v>
      </c>
      <c r="AM3">
        <v>29065020</v>
      </c>
      <c r="AN3">
        <f t="shared" ref="AN3:AN26" si="0">23.1-0.0061*AB3</f>
        <v>23.032900000000001</v>
      </c>
    </row>
    <row r="4" spans="1:40" x14ac:dyDescent="0.25">
      <c r="A4">
        <v>29065030</v>
      </c>
      <c r="B4">
        <v>10.764167</v>
      </c>
      <c r="C4">
        <v>265</v>
      </c>
      <c r="D4" t="s">
        <v>38</v>
      </c>
      <c r="E4">
        <v>393</v>
      </c>
      <c r="F4" t="s">
        <v>59</v>
      </c>
      <c r="G4" t="s">
        <v>40</v>
      </c>
      <c r="H4" t="s">
        <v>41</v>
      </c>
      <c r="I4" t="s">
        <v>42</v>
      </c>
      <c r="J4" s="1">
        <v>25763</v>
      </c>
      <c r="K4">
        <v>18</v>
      </c>
      <c r="L4">
        <v>-74.154722000000007</v>
      </c>
      <c r="M4" t="s">
        <v>43</v>
      </c>
      <c r="N4" t="s">
        <v>56</v>
      </c>
      <c r="O4" t="s">
        <v>45</v>
      </c>
      <c r="P4" t="s">
        <v>46</v>
      </c>
      <c r="Q4" t="s">
        <v>47</v>
      </c>
      <c r="R4" t="s">
        <v>48</v>
      </c>
      <c r="S4">
        <v>0</v>
      </c>
      <c r="T4" s="1">
        <v>43648</v>
      </c>
      <c r="U4" t="s">
        <v>49</v>
      </c>
      <c r="V4" t="s">
        <v>50</v>
      </c>
      <c r="W4" t="s">
        <v>51</v>
      </c>
      <c r="X4">
        <v>49</v>
      </c>
      <c r="Y4">
        <v>39.526026999999999</v>
      </c>
      <c r="Z4">
        <v>22</v>
      </c>
      <c r="AA4">
        <v>22</v>
      </c>
      <c r="AB4">
        <v>21</v>
      </c>
      <c r="AC4">
        <v>1000</v>
      </c>
      <c r="AD4" t="s">
        <v>52</v>
      </c>
      <c r="AE4">
        <v>800</v>
      </c>
      <c r="AF4" t="s">
        <v>53</v>
      </c>
      <c r="AG4">
        <v>24</v>
      </c>
      <c r="AH4">
        <v>29065030</v>
      </c>
      <c r="AI4" s="2">
        <v>21.946317000000001</v>
      </c>
      <c r="AJ4">
        <v>21.628074999999999</v>
      </c>
      <c r="AK4">
        <v>21.936328</v>
      </c>
      <c r="AL4">
        <v>22.182262000000001</v>
      </c>
      <c r="AM4">
        <v>29065030</v>
      </c>
      <c r="AN4">
        <f t="shared" si="0"/>
        <v>22.971900000000002</v>
      </c>
    </row>
    <row r="5" spans="1:40" x14ac:dyDescent="0.25">
      <c r="A5">
        <v>25025002</v>
      </c>
      <c r="B5">
        <v>9.3040559999999992</v>
      </c>
      <c r="C5">
        <v>80</v>
      </c>
      <c r="D5" t="s">
        <v>38</v>
      </c>
      <c r="E5">
        <v>202</v>
      </c>
      <c r="F5" t="s">
        <v>60</v>
      </c>
      <c r="G5" t="s">
        <v>61</v>
      </c>
      <c r="H5" t="s">
        <v>62</v>
      </c>
      <c r="I5" t="s">
        <v>55</v>
      </c>
      <c r="J5" s="1">
        <v>41399</v>
      </c>
      <c r="K5">
        <v>25</v>
      </c>
      <c r="L5">
        <v>-74.273639000000003</v>
      </c>
      <c r="M5" t="s">
        <v>43</v>
      </c>
      <c r="N5" t="s">
        <v>63</v>
      </c>
      <c r="O5" t="s">
        <v>45</v>
      </c>
      <c r="P5" t="s">
        <v>46</v>
      </c>
      <c r="Q5" t="s">
        <v>47</v>
      </c>
      <c r="R5" t="s">
        <v>48</v>
      </c>
      <c r="S5" t="s">
        <v>64</v>
      </c>
      <c r="T5" t="s">
        <v>58</v>
      </c>
      <c r="U5" t="s">
        <v>65</v>
      </c>
      <c r="V5" t="s">
        <v>50</v>
      </c>
      <c r="W5" t="s">
        <v>51</v>
      </c>
      <c r="X5">
        <v>8.6630140000000004</v>
      </c>
      <c r="Y5">
        <v>8.6630140000000004</v>
      </c>
      <c r="Z5">
        <v>27</v>
      </c>
      <c r="AA5">
        <v>29</v>
      </c>
      <c r="AB5">
        <v>25</v>
      </c>
      <c r="AC5">
        <v>1000</v>
      </c>
      <c r="AD5" t="s">
        <v>52</v>
      </c>
      <c r="AE5">
        <v>800</v>
      </c>
      <c r="AF5" t="s">
        <v>53</v>
      </c>
      <c r="AG5">
        <v>3</v>
      </c>
      <c r="AH5">
        <v>25025002</v>
      </c>
      <c r="AI5" s="2">
        <v>22.915832999999999</v>
      </c>
      <c r="AJ5">
        <v>22.726285000000001</v>
      </c>
      <c r="AK5">
        <v>22.996639999999999</v>
      </c>
      <c r="AL5">
        <v>23.003347000000002</v>
      </c>
      <c r="AM5">
        <v>25025002</v>
      </c>
      <c r="AN5">
        <f t="shared" si="0"/>
        <v>22.947500000000002</v>
      </c>
    </row>
    <row r="6" spans="1:40" x14ac:dyDescent="0.25">
      <c r="A6">
        <v>29065010</v>
      </c>
      <c r="B6">
        <v>10.583333</v>
      </c>
      <c r="C6">
        <v>225</v>
      </c>
      <c r="D6" t="s">
        <v>38</v>
      </c>
      <c r="E6">
        <v>3391</v>
      </c>
      <c r="F6" t="s">
        <v>66</v>
      </c>
      <c r="G6" t="s">
        <v>40</v>
      </c>
      <c r="H6" t="s">
        <v>41</v>
      </c>
      <c r="I6" t="s">
        <v>42</v>
      </c>
      <c r="J6" s="1">
        <v>24668</v>
      </c>
      <c r="K6">
        <v>30</v>
      </c>
      <c r="L6">
        <v>-74.25</v>
      </c>
      <c r="M6" t="s">
        <v>43</v>
      </c>
      <c r="N6" t="s">
        <v>67</v>
      </c>
      <c r="O6" t="s">
        <v>45</v>
      </c>
      <c r="P6" t="s">
        <v>46</v>
      </c>
      <c r="Q6" t="s">
        <v>47</v>
      </c>
      <c r="R6" t="s">
        <v>48</v>
      </c>
      <c r="S6" t="s">
        <v>68</v>
      </c>
      <c r="T6" s="1">
        <v>32978</v>
      </c>
      <c r="U6" t="s">
        <v>49</v>
      </c>
      <c r="V6" t="s">
        <v>50</v>
      </c>
      <c r="W6" t="s">
        <v>51</v>
      </c>
      <c r="X6">
        <v>22.767123000000002</v>
      </c>
      <c r="Y6">
        <v>10.293151</v>
      </c>
      <c r="Z6">
        <v>32</v>
      </c>
      <c r="AA6">
        <v>33</v>
      </c>
      <c r="AB6">
        <v>29</v>
      </c>
      <c r="AC6">
        <v>1000</v>
      </c>
      <c r="AD6" t="s">
        <v>52</v>
      </c>
      <c r="AE6">
        <v>800</v>
      </c>
      <c r="AF6" t="s">
        <v>53</v>
      </c>
      <c r="AG6">
        <v>22</v>
      </c>
      <c r="AH6">
        <v>29065010</v>
      </c>
      <c r="AI6" s="2">
        <v>21.297965999999999</v>
      </c>
      <c r="AJ6">
        <v>21.194063</v>
      </c>
      <c r="AK6">
        <v>21.232264000000001</v>
      </c>
      <c r="AL6">
        <v>21.413157999999999</v>
      </c>
      <c r="AM6">
        <v>29065010</v>
      </c>
      <c r="AN6">
        <f t="shared" si="0"/>
        <v>22.923100000000002</v>
      </c>
    </row>
    <row r="7" spans="1:40" x14ac:dyDescent="0.25">
      <c r="A7">
        <v>25025090</v>
      </c>
      <c r="B7">
        <v>9.0463330000000006</v>
      </c>
      <c r="C7">
        <v>60</v>
      </c>
      <c r="D7" t="s">
        <v>38</v>
      </c>
      <c r="E7">
        <v>3755</v>
      </c>
      <c r="F7" t="s">
        <v>69</v>
      </c>
      <c r="G7" t="s">
        <v>61</v>
      </c>
      <c r="H7" t="s">
        <v>41</v>
      </c>
      <c r="I7" t="s">
        <v>55</v>
      </c>
      <c r="J7" s="1">
        <v>19038</v>
      </c>
      <c r="K7">
        <v>34</v>
      </c>
      <c r="L7">
        <v>-73.970832999999999</v>
      </c>
      <c r="M7" t="s">
        <v>43</v>
      </c>
      <c r="N7" t="s">
        <v>70</v>
      </c>
      <c r="O7" t="s">
        <v>45</v>
      </c>
      <c r="P7" t="s">
        <v>46</v>
      </c>
      <c r="Q7" t="s">
        <v>47</v>
      </c>
      <c r="R7" t="s">
        <v>48</v>
      </c>
      <c r="S7">
        <v>0</v>
      </c>
      <c r="T7" t="s">
        <v>58</v>
      </c>
      <c r="U7" t="s">
        <v>65</v>
      </c>
      <c r="V7" t="s">
        <v>50</v>
      </c>
      <c r="W7" t="s">
        <v>51</v>
      </c>
      <c r="X7">
        <v>69.926027000000005</v>
      </c>
      <c r="Y7">
        <v>42.027397000000001</v>
      </c>
      <c r="Z7">
        <v>28</v>
      </c>
      <c r="AA7">
        <v>32</v>
      </c>
      <c r="AB7">
        <v>30</v>
      </c>
      <c r="AC7">
        <v>1000</v>
      </c>
      <c r="AD7" t="s">
        <v>52</v>
      </c>
      <c r="AE7">
        <v>800</v>
      </c>
      <c r="AF7" t="s">
        <v>53</v>
      </c>
      <c r="AG7">
        <v>4</v>
      </c>
      <c r="AH7">
        <v>25025090</v>
      </c>
      <c r="AI7" s="2">
        <v>23.525573000000001</v>
      </c>
      <c r="AJ7">
        <v>23.343572000000002</v>
      </c>
      <c r="AK7">
        <v>23.704654999999999</v>
      </c>
      <c r="AL7">
        <v>23.547578999999999</v>
      </c>
      <c r="AM7">
        <v>25025090</v>
      </c>
      <c r="AN7">
        <f t="shared" si="0"/>
        <v>22.917000000000002</v>
      </c>
    </row>
    <row r="8" spans="1:40" x14ac:dyDescent="0.25">
      <c r="A8">
        <v>25025250</v>
      </c>
      <c r="B8">
        <v>9.3610279999999992</v>
      </c>
      <c r="C8">
        <v>82</v>
      </c>
      <c r="D8" t="s">
        <v>38</v>
      </c>
      <c r="E8">
        <v>2562</v>
      </c>
      <c r="F8" t="s">
        <v>71</v>
      </c>
      <c r="G8" t="s">
        <v>40</v>
      </c>
      <c r="H8" t="s">
        <v>41</v>
      </c>
      <c r="I8" t="s">
        <v>55</v>
      </c>
      <c r="J8" s="1">
        <v>26830</v>
      </c>
      <c r="K8">
        <v>40</v>
      </c>
      <c r="L8">
        <v>-73.593389000000002</v>
      </c>
      <c r="M8" t="s">
        <v>72</v>
      </c>
      <c r="N8" t="s">
        <v>73</v>
      </c>
      <c r="O8" t="s">
        <v>45</v>
      </c>
      <c r="P8" t="s">
        <v>46</v>
      </c>
      <c r="Q8" t="s">
        <v>72</v>
      </c>
      <c r="R8" t="s">
        <v>48</v>
      </c>
      <c r="S8" t="s">
        <v>74</v>
      </c>
      <c r="T8" t="s">
        <v>58</v>
      </c>
      <c r="U8" t="s">
        <v>75</v>
      </c>
      <c r="V8" t="s">
        <v>50</v>
      </c>
      <c r="W8" t="s">
        <v>51</v>
      </c>
      <c r="X8">
        <v>48.578082000000002</v>
      </c>
      <c r="Y8">
        <v>42.027397000000001</v>
      </c>
      <c r="Z8">
        <v>23</v>
      </c>
      <c r="AA8">
        <v>32</v>
      </c>
      <c r="AB8">
        <v>31</v>
      </c>
      <c r="AC8">
        <v>1000</v>
      </c>
      <c r="AD8" t="s">
        <v>52</v>
      </c>
      <c r="AE8">
        <v>800</v>
      </c>
      <c r="AF8" t="s">
        <v>53</v>
      </c>
      <c r="AG8">
        <v>5</v>
      </c>
      <c r="AH8">
        <v>25025250</v>
      </c>
      <c r="AI8" s="2">
        <v>22.448105000000002</v>
      </c>
      <c r="AJ8">
        <v>22.365613</v>
      </c>
      <c r="AK8">
        <v>22.631819</v>
      </c>
      <c r="AL8">
        <v>22.395413000000001</v>
      </c>
      <c r="AM8">
        <v>25025250</v>
      </c>
      <c r="AN8">
        <f t="shared" si="0"/>
        <v>22.910900000000002</v>
      </c>
    </row>
    <row r="9" spans="1:40" x14ac:dyDescent="0.25">
      <c r="A9">
        <v>28045040</v>
      </c>
      <c r="B9">
        <v>9.6166669999999996</v>
      </c>
      <c r="C9">
        <v>94</v>
      </c>
      <c r="D9" t="s">
        <v>38</v>
      </c>
      <c r="E9">
        <v>2657</v>
      </c>
      <c r="F9" t="s">
        <v>76</v>
      </c>
      <c r="G9" t="s">
        <v>61</v>
      </c>
      <c r="H9" t="s">
        <v>41</v>
      </c>
      <c r="I9" t="s">
        <v>42</v>
      </c>
      <c r="J9" s="1">
        <v>32035</v>
      </c>
      <c r="K9">
        <v>50</v>
      </c>
      <c r="L9">
        <v>-73.8</v>
      </c>
      <c r="M9" t="s">
        <v>72</v>
      </c>
      <c r="N9" t="s">
        <v>77</v>
      </c>
      <c r="O9" t="s">
        <v>45</v>
      </c>
      <c r="P9" t="s">
        <v>46</v>
      </c>
      <c r="Q9" t="s">
        <v>72</v>
      </c>
      <c r="R9" t="s">
        <v>48</v>
      </c>
      <c r="S9" t="s">
        <v>78</v>
      </c>
      <c r="T9" s="1">
        <v>34530</v>
      </c>
      <c r="U9" t="s">
        <v>79</v>
      </c>
      <c r="V9" t="s">
        <v>50</v>
      </c>
      <c r="W9" t="s">
        <v>51</v>
      </c>
      <c r="X9">
        <v>6.8356159999999999</v>
      </c>
      <c r="Y9">
        <v>6.8356159999999999</v>
      </c>
      <c r="Z9">
        <v>34</v>
      </c>
      <c r="AA9">
        <v>36</v>
      </c>
      <c r="AB9">
        <v>32</v>
      </c>
      <c r="AC9">
        <v>1000</v>
      </c>
      <c r="AD9" t="s">
        <v>52</v>
      </c>
      <c r="AE9">
        <v>800</v>
      </c>
      <c r="AF9" t="s">
        <v>53</v>
      </c>
      <c r="AG9">
        <v>21</v>
      </c>
      <c r="AH9">
        <v>28045040</v>
      </c>
      <c r="AI9" s="2">
        <v>23.093503999999999</v>
      </c>
      <c r="AJ9">
        <v>22.998023</v>
      </c>
      <c r="AK9">
        <v>23.239986999999999</v>
      </c>
      <c r="AL9">
        <v>23.072944</v>
      </c>
      <c r="AM9">
        <v>28045040</v>
      </c>
      <c r="AN9">
        <f t="shared" si="0"/>
        <v>22.904800000000002</v>
      </c>
    </row>
    <row r="10" spans="1:40" x14ac:dyDescent="0.25">
      <c r="A10">
        <v>23215060</v>
      </c>
      <c r="B10">
        <v>8.615278</v>
      </c>
      <c r="C10">
        <v>7</v>
      </c>
      <c r="D10" t="s">
        <v>38</v>
      </c>
      <c r="E10">
        <v>3708</v>
      </c>
      <c r="F10" t="s">
        <v>80</v>
      </c>
      <c r="G10" t="s">
        <v>40</v>
      </c>
      <c r="H10" t="s">
        <v>41</v>
      </c>
      <c r="I10" t="s">
        <v>42</v>
      </c>
      <c r="J10" s="1">
        <v>34834</v>
      </c>
      <c r="K10">
        <v>35</v>
      </c>
      <c r="L10">
        <v>-73.800556</v>
      </c>
      <c r="M10" t="s">
        <v>72</v>
      </c>
      <c r="N10" t="s">
        <v>81</v>
      </c>
      <c r="O10" t="s">
        <v>82</v>
      </c>
      <c r="P10" t="s">
        <v>46</v>
      </c>
      <c r="Q10" t="s">
        <v>83</v>
      </c>
      <c r="R10" t="s">
        <v>48</v>
      </c>
      <c r="S10">
        <v>0</v>
      </c>
      <c r="T10" s="1">
        <v>43270</v>
      </c>
      <c r="U10" t="s">
        <v>84</v>
      </c>
      <c r="V10" t="s">
        <v>50</v>
      </c>
      <c r="W10" t="s">
        <v>51</v>
      </c>
      <c r="X10">
        <v>23.112328999999999</v>
      </c>
      <c r="Y10">
        <v>23.112328999999999</v>
      </c>
      <c r="Z10">
        <v>26</v>
      </c>
      <c r="AA10">
        <v>34</v>
      </c>
      <c r="AB10">
        <v>35</v>
      </c>
      <c r="AC10">
        <v>1000</v>
      </c>
      <c r="AD10" t="s">
        <v>52</v>
      </c>
      <c r="AE10">
        <v>800</v>
      </c>
      <c r="AF10" t="s">
        <v>53</v>
      </c>
      <c r="AG10">
        <v>2</v>
      </c>
      <c r="AH10">
        <v>23215060</v>
      </c>
      <c r="AI10" s="2">
        <v>23.842804999999998</v>
      </c>
      <c r="AJ10">
        <v>23.739236999999999</v>
      </c>
      <c r="AK10">
        <v>23.956713000000001</v>
      </c>
      <c r="AL10">
        <v>23.847994</v>
      </c>
      <c r="AM10">
        <v>23215060</v>
      </c>
      <c r="AN10">
        <f t="shared" si="0"/>
        <v>22.886500000000002</v>
      </c>
    </row>
    <row r="11" spans="1:40" x14ac:dyDescent="0.25">
      <c r="A11">
        <v>28035040</v>
      </c>
      <c r="B11">
        <v>9.9049169999999993</v>
      </c>
      <c r="C11">
        <v>121</v>
      </c>
      <c r="D11" t="s">
        <v>38</v>
      </c>
      <c r="E11">
        <v>2894</v>
      </c>
      <c r="F11" t="s">
        <v>85</v>
      </c>
      <c r="G11" t="s">
        <v>40</v>
      </c>
      <c r="H11" t="s">
        <v>41</v>
      </c>
      <c r="I11" t="s">
        <v>55</v>
      </c>
      <c r="J11" s="1">
        <v>26526</v>
      </c>
      <c r="K11">
        <v>50</v>
      </c>
      <c r="L11">
        <v>-73.647527999999994</v>
      </c>
      <c r="M11" t="s">
        <v>72</v>
      </c>
      <c r="N11" t="s">
        <v>86</v>
      </c>
      <c r="O11" t="s">
        <v>45</v>
      </c>
      <c r="P11" t="s">
        <v>46</v>
      </c>
      <c r="Q11" t="s">
        <v>72</v>
      </c>
      <c r="R11" t="s">
        <v>48</v>
      </c>
      <c r="S11" t="s">
        <v>43</v>
      </c>
      <c r="T11" t="s">
        <v>58</v>
      </c>
      <c r="U11" t="s">
        <v>87</v>
      </c>
      <c r="V11" t="s">
        <v>50</v>
      </c>
      <c r="W11" t="s">
        <v>51</v>
      </c>
      <c r="X11">
        <v>49.410958999999998</v>
      </c>
      <c r="Y11">
        <v>42.027397000000001</v>
      </c>
      <c r="Z11">
        <v>44</v>
      </c>
      <c r="AA11">
        <v>59</v>
      </c>
      <c r="AB11">
        <v>57</v>
      </c>
      <c r="AC11">
        <v>1000</v>
      </c>
      <c r="AD11" t="s">
        <v>52</v>
      </c>
      <c r="AE11">
        <v>800</v>
      </c>
      <c r="AF11" t="s">
        <v>53</v>
      </c>
      <c r="AG11">
        <v>18</v>
      </c>
      <c r="AH11">
        <v>28035040</v>
      </c>
      <c r="AI11" s="2">
        <v>24.249068000000001</v>
      </c>
      <c r="AJ11">
        <v>24.212944</v>
      </c>
      <c r="AK11">
        <v>24.281434000000001</v>
      </c>
      <c r="AL11">
        <v>24.255379000000001</v>
      </c>
      <c r="AM11">
        <v>28035040</v>
      </c>
      <c r="AN11">
        <f t="shared" si="0"/>
        <v>22.752300000000002</v>
      </c>
    </row>
    <row r="12" spans="1:40" x14ac:dyDescent="0.25">
      <c r="A12">
        <v>25025330</v>
      </c>
      <c r="B12">
        <v>8.9542219999999997</v>
      </c>
      <c r="C12">
        <v>44</v>
      </c>
      <c r="D12" t="s">
        <v>38</v>
      </c>
      <c r="E12">
        <v>351</v>
      </c>
      <c r="F12" t="s">
        <v>88</v>
      </c>
      <c r="G12" t="s">
        <v>61</v>
      </c>
      <c r="H12" t="s">
        <v>62</v>
      </c>
      <c r="I12" t="s">
        <v>55</v>
      </c>
      <c r="J12" s="1">
        <v>32034</v>
      </c>
      <c r="K12">
        <v>50</v>
      </c>
      <c r="L12">
        <v>-73.630082999999999</v>
      </c>
      <c r="M12" t="s">
        <v>72</v>
      </c>
      <c r="N12" t="s">
        <v>89</v>
      </c>
      <c r="O12" t="s">
        <v>45</v>
      </c>
      <c r="P12" t="s">
        <v>46</v>
      </c>
      <c r="Q12" t="s">
        <v>72</v>
      </c>
      <c r="R12" t="s">
        <v>48</v>
      </c>
      <c r="S12">
        <v>0</v>
      </c>
      <c r="T12" t="s">
        <v>58</v>
      </c>
      <c r="U12" t="s">
        <v>75</v>
      </c>
      <c r="V12" t="s">
        <v>50</v>
      </c>
      <c r="W12" t="s">
        <v>51</v>
      </c>
      <c r="X12">
        <v>34.320548000000002</v>
      </c>
      <c r="Y12">
        <v>34.320548000000002</v>
      </c>
      <c r="Z12">
        <v>72</v>
      </c>
      <c r="AA12">
        <v>76</v>
      </c>
      <c r="AB12">
        <v>73</v>
      </c>
      <c r="AC12">
        <v>1000</v>
      </c>
      <c r="AD12" t="s">
        <v>52</v>
      </c>
      <c r="AE12">
        <v>800</v>
      </c>
      <c r="AF12" t="s">
        <v>53</v>
      </c>
      <c r="AG12">
        <v>7</v>
      </c>
      <c r="AH12">
        <v>25025330</v>
      </c>
      <c r="AI12" s="2">
        <v>22.858301999999998</v>
      </c>
      <c r="AJ12">
        <v>22.867041</v>
      </c>
      <c r="AK12">
        <v>22.981966</v>
      </c>
      <c r="AL12">
        <v>22.776418</v>
      </c>
      <c r="AM12">
        <v>25025330</v>
      </c>
      <c r="AN12">
        <f t="shared" si="0"/>
        <v>22.654700000000002</v>
      </c>
    </row>
    <row r="13" spans="1:40" x14ac:dyDescent="0.25">
      <c r="A13">
        <v>28035010</v>
      </c>
      <c r="B13">
        <v>10.190666999999999</v>
      </c>
      <c r="C13">
        <v>165</v>
      </c>
      <c r="D13" t="s">
        <v>38</v>
      </c>
      <c r="E13">
        <v>2938</v>
      </c>
      <c r="F13" t="s">
        <v>90</v>
      </c>
      <c r="G13" t="s">
        <v>40</v>
      </c>
      <c r="H13" t="s">
        <v>41</v>
      </c>
      <c r="I13" t="s">
        <v>55</v>
      </c>
      <c r="J13" s="1">
        <v>24912</v>
      </c>
      <c r="K13">
        <v>70</v>
      </c>
      <c r="L13">
        <v>-73.547388999999995</v>
      </c>
      <c r="M13" t="s">
        <v>72</v>
      </c>
      <c r="N13" t="s">
        <v>86</v>
      </c>
      <c r="O13" t="s">
        <v>45</v>
      </c>
      <c r="P13" t="s">
        <v>46</v>
      </c>
      <c r="Q13" t="s">
        <v>72</v>
      </c>
      <c r="R13" t="s">
        <v>48</v>
      </c>
      <c r="S13" t="s">
        <v>91</v>
      </c>
      <c r="T13" t="s">
        <v>58</v>
      </c>
      <c r="U13" t="s">
        <v>87</v>
      </c>
      <c r="V13" t="s">
        <v>50</v>
      </c>
      <c r="W13" t="s">
        <v>51</v>
      </c>
      <c r="X13">
        <v>53.832877000000003</v>
      </c>
      <c r="Y13">
        <v>42.027397000000001</v>
      </c>
      <c r="Z13">
        <v>79</v>
      </c>
      <c r="AA13">
        <v>92</v>
      </c>
      <c r="AB13">
        <v>93</v>
      </c>
      <c r="AC13">
        <v>1000</v>
      </c>
      <c r="AD13" t="s">
        <v>52</v>
      </c>
      <c r="AE13">
        <v>800</v>
      </c>
      <c r="AF13" t="s">
        <v>53</v>
      </c>
      <c r="AG13">
        <v>16</v>
      </c>
      <c r="AH13">
        <v>28035010</v>
      </c>
      <c r="AI13" s="2">
        <v>23.356363999999999</v>
      </c>
      <c r="AJ13">
        <v>23.176912999999999</v>
      </c>
      <c r="AK13">
        <v>23.588709000000001</v>
      </c>
      <c r="AL13">
        <v>23.343979999999998</v>
      </c>
      <c r="AM13">
        <v>28035010</v>
      </c>
      <c r="AN13">
        <f t="shared" si="0"/>
        <v>22.532700000000002</v>
      </c>
    </row>
    <row r="14" spans="1:40" x14ac:dyDescent="0.25">
      <c r="A14">
        <v>25025300</v>
      </c>
      <c r="B14">
        <v>9.6836669999999998</v>
      </c>
      <c r="C14">
        <v>99</v>
      </c>
      <c r="D14" t="s">
        <v>38</v>
      </c>
      <c r="E14">
        <v>2724</v>
      </c>
      <c r="F14" t="s">
        <v>92</v>
      </c>
      <c r="G14" t="s">
        <v>40</v>
      </c>
      <c r="H14" t="s">
        <v>41</v>
      </c>
      <c r="I14" t="s">
        <v>55</v>
      </c>
      <c r="J14" s="1">
        <v>31001</v>
      </c>
      <c r="K14">
        <v>50</v>
      </c>
      <c r="L14">
        <v>-74.322277999999997</v>
      </c>
      <c r="M14" t="s">
        <v>43</v>
      </c>
      <c r="N14" t="s">
        <v>63</v>
      </c>
      <c r="O14" t="s">
        <v>45</v>
      </c>
      <c r="P14" t="s">
        <v>46</v>
      </c>
      <c r="Q14" t="s">
        <v>47</v>
      </c>
      <c r="R14" t="s">
        <v>48</v>
      </c>
      <c r="S14" t="s">
        <v>93</v>
      </c>
      <c r="T14" t="s">
        <v>58</v>
      </c>
      <c r="U14" t="s">
        <v>94</v>
      </c>
      <c r="V14" t="s">
        <v>50</v>
      </c>
      <c r="W14" t="s">
        <v>51</v>
      </c>
      <c r="X14">
        <v>37.150685000000003</v>
      </c>
      <c r="Y14">
        <v>37.150685000000003</v>
      </c>
      <c r="Z14">
        <v>100</v>
      </c>
      <c r="AA14">
        <v>103</v>
      </c>
      <c r="AB14">
        <v>97</v>
      </c>
      <c r="AC14">
        <v>1000</v>
      </c>
      <c r="AD14" t="s">
        <v>52</v>
      </c>
      <c r="AE14">
        <v>800</v>
      </c>
      <c r="AF14" t="s">
        <v>53</v>
      </c>
      <c r="AG14">
        <v>6</v>
      </c>
      <c r="AH14">
        <v>25025300</v>
      </c>
      <c r="AI14" s="2">
        <v>22.962526</v>
      </c>
      <c r="AJ14">
        <v>22.731877999999998</v>
      </c>
      <c r="AK14">
        <v>23.021849</v>
      </c>
      <c r="AL14">
        <v>23.092853000000002</v>
      </c>
      <c r="AM14">
        <v>25025300</v>
      </c>
      <c r="AN14">
        <f t="shared" si="0"/>
        <v>22.508300000000002</v>
      </c>
    </row>
    <row r="15" spans="1:40" x14ac:dyDescent="0.25">
      <c r="A15">
        <v>28025070</v>
      </c>
      <c r="B15">
        <v>10.001806</v>
      </c>
      <c r="C15">
        <v>137</v>
      </c>
      <c r="D15" t="s">
        <v>38</v>
      </c>
      <c r="E15">
        <v>3166</v>
      </c>
      <c r="F15" t="s">
        <v>95</v>
      </c>
      <c r="G15" t="s">
        <v>96</v>
      </c>
      <c r="H15" t="s">
        <v>41</v>
      </c>
      <c r="I15" t="s">
        <v>55</v>
      </c>
      <c r="J15" s="1">
        <v>20469</v>
      </c>
      <c r="K15">
        <v>180</v>
      </c>
      <c r="L15">
        <v>-73.249388999999994</v>
      </c>
      <c r="M15" t="s">
        <v>72</v>
      </c>
      <c r="N15" t="s">
        <v>97</v>
      </c>
      <c r="O15" t="s">
        <v>45</v>
      </c>
      <c r="P15" t="s">
        <v>46</v>
      </c>
      <c r="Q15" t="s">
        <v>72</v>
      </c>
      <c r="R15" t="s">
        <v>48</v>
      </c>
      <c r="S15" t="s">
        <v>98</v>
      </c>
      <c r="T15" t="s">
        <v>58</v>
      </c>
      <c r="U15" t="s">
        <v>87</v>
      </c>
      <c r="V15" t="s">
        <v>50</v>
      </c>
      <c r="W15" t="s">
        <v>51</v>
      </c>
      <c r="X15">
        <v>66.005478999999994</v>
      </c>
      <c r="Y15">
        <v>42.027397000000001</v>
      </c>
      <c r="Z15">
        <v>100</v>
      </c>
      <c r="AA15">
        <v>101</v>
      </c>
      <c r="AB15">
        <v>98</v>
      </c>
      <c r="AC15">
        <v>1000</v>
      </c>
      <c r="AD15" t="s">
        <v>52</v>
      </c>
      <c r="AE15">
        <v>800</v>
      </c>
      <c r="AF15" t="s">
        <v>53</v>
      </c>
      <c r="AG15">
        <v>12</v>
      </c>
      <c r="AH15">
        <v>28025070</v>
      </c>
      <c r="AI15" s="2">
        <v>23.772549000000001</v>
      </c>
      <c r="AJ15">
        <v>23.738982</v>
      </c>
      <c r="AK15">
        <v>23.969750999999999</v>
      </c>
      <c r="AL15">
        <v>23.676279999999998</v>
      </c>
      <c r="AM15">
        <v>28025070</v>
      </c>
      <c r="AN15">
        <f t="shared" si="0"/>
        <v>22.502200000000002</v>
      </c>
    </row>
    <row r="16" spans="1:40" x14ac:dyDescent="0.25">
      <c r="A16">
        <v>28025090</v>
      </c>
      <c r="B16">
        <v>9.8502500000000008</v>
      </c>
      <c r="C16">
        <v>114</v>
      </c>
      <c r="D16" t="s">
        <v>38</v>
      </c>
      <c r="E16">
        <v>2753</v>
      </c>
      <c r="F16" t="s">
        <v>99</v>
      </c>
      <c r="G16" t="s">
        <v>40</v>
      </c>
      <c r="H16" t="s">
        <v>41</v>
      </c>
      <c r="I16" t="s">
        <v>55</v>
      </c>
      <c r="J16" s="1">
        <v>28109</v>
      </c>
      <c r="K16">
        <v>100</v>
      </c>
      <c r="L16">
        <v>-73.265472000000003</v>
      </c>
      <c r="M16" t="s">
        <v>72</v>
      </c>
      <c r="N16" t="s">
        <v>97</v>
      </c>
      <c r="O16" t="s">
        <v>45</v>
      </c>
      <c r="P16" t="s">
        <v>46</v>
      </c>
      <c r="Q16" t="s">
        <v>72</v>
      </c>
      <c r="R16" t="s">
        <v>48</v>
      </c>
      <c r="S16" t="s">
        <v>100</v>
      </c>
      <c r="T16" t="s">
        <v>58</v>
      </c>
      <c r="U16" t="s">
        <v>87</v>
      </c>
      <c r="V16" t="s">
        <v>50</v>
      </c>
      <c r="W16" t="s">
        <v>51</v>
      </c>
      <c r="X16">
        <v>45.073973000000002</v>
      </c>
      <c r="Y16">
        <v>42.027397000000001</v>
      </c>
      <c r="Z16">
        <v>96</v>
      </c>
      <c r="AA16">
        <v>100</v>
      </c>
      <c r="AB16">
        <v>100</v>
      </c>
      <c r="AC16">
        <v>1000</v>
      </c>
      <c r="AD16" t="s">
        <v>52</v>
      </c>
      <c r="AE16">
        <v>800</v>
      </c>
      <c r="AF16" t="s">
        <v>53</v>
      </c>
      <c r="AG16">
        <v>14</v>
      </c>
      <c r="AH16">
        <v>28025090</v>
      </c>
      <c r="AI16" s="2">
        <v>22.388608000000001</v>
      </c>
      <c r="AJ16">
        <v>22.296446</v>
      </c>
      <c r="AK16">
        <v>22.522859</v>
      </c>
      <c r="AL16">
        <v>22.373125999999999</v>
      </c>
      <c r="AM16">
        <v>28025090</v>
      </c>
      <c r="AN16">
        <f t="shared" si="0"/>
        <v>22.490000000000002</v>
      </c>
    </row>
    <row r="17" spans="1:40" x14ac:dyDescent="0.25">
      <c r="A17">
        <v>28045020</v>
      </c>
      <c r="B17">
        <v>10.15</v>
      </c>
      <c r="C17">
        <v>154</v>
      </c>
      <c r="D17" t="s">
        <v>38</v>
      </c>
      <c r="E17">
        <v>2928</v>
      </c>
      <c r="F17" t="s">
        <v>101</v>
      </c>
      <c r="G17" t="s">
        <v>40</v>
      </c>
      <c r="H17" t="s">
        <v>41</v>
      </c>
      <c r="I17" t="s">
        <v>42</v>
      </c>
      <c r="J17" s="1">
        <v>23422</v>
      </c>
      <c r="K17">
        <v>60</v>
      </c>
      <c r="L17">
        <v>-74.066666999999995</v>
      </c>
      <c r="M17" t="s">
        <v>72</v>
      </c>
      <c r="N17" t="s">
        <v>102</v>
      </c>
      <c r="O17" t="s">
        <v>45</v>
      </c>
      <c r="P17" t="s">
        <v>46</v>
      </c>
      <c r="Q17" t="s">
        <v>72</v>
      </c>
      <c r="R17" t="s">
        <v>48</v>
      </c>
      <c r="S17" t="s">
        <v>103</v>
      </c>
      <c r="T17" s="1">
        <v>31882</v>
      </c>
      <c r="U17" t="s">
        <v>79</v>
      </c>
      <c r="V17" t="s">
        <v>50</v>
      </c>
      <c r="W17" t="s">
        <v>51</v>
      </c>
      <c r="X17">
        <v>23.178082</v>
      </c>
      <c r="Y17">
        <v>7.2904109999999998</v>
      </c>
      <c r="Z17">
        <v>96</v>
      </c>
      <c r="AA17">
        <v>110</v>
      </c>
      <c r="AB17">
        <v>105</v>
      </c>
      <c r="AC17">
        <v>1000</v>
      </c>
      <c r="AD17" t="s">
        <v>52</v>
      </c>
      <c r="AE17">
        <v>800</v>
      </c>
      <c r="AF17" t="s">
        <v>53</v>
      </c>
      <c r="AG17">
        <v>20</v>
      </c>
      <c r="AH17">
        <v>28045020</v>
      </c>
      <c r="AI17" s="2">
        <v>21.813659999999999</v>
      </c>
      <c r="AJ17">
        <v>21.697941</v>
      </c>
      <c r="AK17">
        <v>21.920970000000001</v>
      </c>
      <c r="AL17">
        <v>21.831657</v>
      </c>
      <c r="AM17">
        <v>28045020</v>
      </c>
      <c r="AN17">
        <f t="shared" si="0"/>
        <v>22.459500000000002</v>
      </c>
    </row>
    <row r="18" spans="1:40" x14ac:dyDescent="0.25">
      <c r="A18">
        <v>28035020</v>
      </c>
      <c r="B18">
        <v>10.363056</v>
      </c>
      <c r="C18">
        <v>186</v>
      </c>
      <c r="D18" t="s">
        <v>38</v>
      </c>
      <c r="E18">
        <v>3193</v>
      </c>
      <c r="F18" t="s">
        <v>104</v>
      </c>
      <c r="G18" t="s">
        <v>40</v>
      </c>
      <c r="H18" t="s">
        <v>41</v>
      </c>
      <c r="I18" t="s">
        <v>55</v>
      </c>
      <c r="J18" s="1">
        <v>24912</v>
      </c>
      <c r="K18">
        <v>110</v>
      </c>
      <c r="L18">
        <v>-73.319444000000004</v>
      </c>
      <c r="M18" t="s">
        <v>72</v>
      </c>
      <c r="N18" t="s">
        <v>86</v>
      </c>
      <c r="O18" t="s">
        <v>45</v>
      </c>
      <c r="P18" t="s">
        <v>46</v>
      </c>
      <c r="Q18" t="s">
        <v>72</v>
      </c>
      <c r="R18" t="s">
        <v>48</v>
      </c>
      <c r="S18" t="s">
        <v>105</v>
      </c>
      <c r="T18" t="s">
        <v>58</v>
      </c>
      <c r="U18" t="s">
        <v>87</v>
      </c>
      <c r="V18" t="s">
        <v>50</v>
      </c>
      <c r="W18" t="s">
        <v>51</v>
      </c>
      <c r="X18">
        <v>53.832877000000003</v>
      </c>
      <c r="Y18">
        <v>42.027397000000001</v>
      </c>
      <c r="Z18">
        <v>118</v>
      </c>
      <c r="AA18">
        <v>119</v>
      </c>
      <c r="AB18">
        <v>122</v>
      </c>
      <c r="AC18">
        <v>1000</v>
      </c>
      <c r="AD18" t="s">
        <v>52</v>
      </c>
      <c r="AE18">
        <v>800</v>
      </c>
      <c r="AF18" t="s">
        <v>53</v>
      </c>
      <c r="AG18">
        <v>17</v>
      </c>
      <c r="AH18">
        <v>28035020</v>
      </c>
      <c r="AI18" s="2">
        <v>22.706613999999998</v>
      </c>
      <c r="AJ18">
        <v>22.733059999999998</v>
      </c>
      <c r="AK18">
        <v>22.883917</v>
      </c>
      <c r="AL18">
        <v>22.579162</v>
      </c>
      <c r="AM18">
        <v>28035020</v>
      </c>
      <c r="AN18">
        <f t="shared" si="0"/>
        <v>22.355800000000002</v>
      </c>
    </row>
    <row r="19" spans="1:40" x14ac:dyDescent="0.25">
      <c r="A19">
        <v>28025502</v>
      </c>
      <c r="B19">
        <v>10.436166999999999</v>
      </c>
      <c r="C19">
        <v>199</v>
      </c>
      <c r="D19" t="s">
        <v>38</v>
      </c>
      <c r="E19">
        <v>4047</v>
      </c>
      <c r="F19" t="s">
        <v>106</v>
      </c>
      <c r="G19" t="s">
        <v>107</v>
      </c>
      <c r="H19" t="s">
        <v>62</v>
      </c>
      <c r="I19" t="s">
        <v>55</v>
      </c>
      <c r="J19" s="1">
        <v>42551</v>
      </c>
      <c r="K19">
        <v>138</v>
      </c>
      <c r="L19">
        <v>-73.247667000000007</v>
      </c>
      <c r="M19" t="s">
        <v>72</v>
      </c>
      <c r="N19" t="s">
        <v>86</v>
      </c>
      <c r="O19" t="s">
        <v>45</v>
      </c>
      <c r="P19" t="s">
        <v>46</v>
      </c>
      <c r="Q19" t="s">
        <v>72</v>
      </c>
      <c r="R19" t="s">
        <v>48</v>
      </c>
      <c r="S19">
        <v>0</v>
      </c>
      <c r="T19" t="s">
        <v>58</v>
      </c>
      <c r="U19" t="s">
        <v>87</v>
      </c>
      <c r="V19" t="s">
        <v>50</v>
      </c>
      <c r="W19" t="s">
        <v>51</v>
      </c>
      <c r="X19">
        <v>5.5068489999999999</v>
      </c>
      <c r="Y19">
        <v>5.5068489999999999</v>
      </c>
      <c r="Z19">
        <v>137</v>
      </c>
      <c r="AA19">
        <v>137</v>
      </c>
      <c r="AB19">
        <v>139</v>
      </c>
      <c r="AC19">
        <v>1000</v>
      </c>
      <c r="AD19" t="s">
        <v>52</v>
      </c>
      <c r="AE19">
        <v>800</v>
      </c>
      <c r="AF19" t="s">
        <v>53</v>
      </c>
      <c r="AG19">
        <v>15</v>
      </c>
      <c r="AH19">
        <v>28025502</v>
      </c>
      <c r="AI19" s="2">
        <v>23.891732999999999</v>
      </c>
      <c r="AJ19">
        <v>23.704426999999999</v>
      </c>
      <c r="AK19">
        <v>24.175757000000001</v>
      </c>
      <c r="AL19">
        <v>23.853439999999999</v>
      </c>
      <c r="AM19">
        <v>28025502</v>
      </c>
      <c r="AN19">
        <f t="shared" si="0"/>
        <v>22.252100000000002</v>
      </c>
    </row>
    <row r="20" spans="1:40" x14ac:dyDescent="0.25">
      <c r="A20">
        <v>28025080</v>
      </c>
      <c r="B20">
        <v>9.6866669999999999</v>
      </c>
      <c r="C20">
        <v>102</v>
      </c>
      <c r="D20" t="s">
        <v>38</v>
      </c>
      <c r="E20">
        <v>4445</v>
      </c>
      <c r="F20" t="s">
        <v>108</v>
      </c>
      <c r="G20" t="s">
        <v>61</v>
      </c>
      <c r="H20" t="s">
        <v>41</v>
      </c>
      <c r="I20" t="s">
        <v>42</v>
      </c>
      <c r="J20" s="1">
        <v>28109</v>
      </c>
      <c r="K20">
        <v>170</v>
      </c>
      <c r="L20">
        <v>-73.240555999999998</v>
      </c>
      <c r="M20" t="s">
        <v>72</v>
      </c>
      <c r="N20" t="s">
        <v>109</v>
      </c>
      <c r="O20" t="s">
        <v>45</v>
      </c>
      <c r="P20" t="s">
        <v>46</v>
      </c>
      <c r="Q20" t="s">
        <v>72</v>
      </c>
      <c r="R20" t="s">
        <v>48</v>
      </c>
      <c r="S20">
        <v>0</v>
      </c>
      <c r="T20" s="1">
        <v>43648</v>
      </c>
      <c r="U20" t="s">
        <v>87</v>
      </c>
      <c r="V20" t="s">
        <v>50</v>
      </c>
      <c r="W20" t="s">
        <v>51</v>
      </c>
      <c r="X20">
        <v>42.572603000000001</v>
      </c>
      <c r="Y20">
        <v>39.526026999999999</v>
      </c>
      <c r="Z20">
        <v>144</v>
      </c>
      <c r="AA20">
        <v>142</v>
      </c>
      <c r="AB20">
        <v>140</v>
      </c>
      <c r="AC20">
        <v>1000</v>
      </c>
      <c r="AD20" t="s">
        <v>52</v>
      </c>
      <c r="AE20">
        <v>800</v>
      </c>
      <c r="AF20" t="s">
        <v>53</v>
      </c>
      <c r="AG20">
        <v>13</v>
      </c>
      <c r="AH20">
        <v>28025080</v>
      </c>
      <c r="AI20" s="2">
        <v>21.828896</v>
      </c>
      <c r="AJ20">
        <v>22.066354</v>
      </c>
      <c r="AK20">
        <v>21.668161000000001</v>
      </c>
      <c r="AL20">
        <v>21.755625999999999</v>
      </c>
      <c r="AM20">
        <v>28025080</v>
      </c>
      <c r="AN20">
        <f t="shared" si="0"/>
        <v>22.246000000000002</v>
      </c>
    </row>
    <row r="21" spans="1:40" x14ac:dyDescent="0.25">
      <c r="A21">
        <v>15065040</v>
      </c>
      <c r="B21">
        <v>10.898139</v>
      </c>
      <c r="C21">
        <v>292</v>
      </c>
      <c r="D21" t="s">
        <v>38</v>
      </c>
      <c r="E21">
        <v>307</v>
      </c>
      <c r="F21" t="s">
        <v>110</v>
      </c>
      <c r="G21" t="s">
        <v>61</v>
      </c>
      <c r="H21" t="s">
        <v>62</v>
      </c>
      <c r="I21" t="s">
        <v>55</v>
      </c>
      <c r="J21" s="1">
        <v>24364</v>
      </c>
      <c r="K21">
        <v>170</v>
      </c>
      <c r="L21">
        <v>-72.828472000000005</v>
      </c>
      <c r="M21" t="s">
        <v>111</v>
      </c>
      <c r="N21" t="s">
        <v>112</v>
      </c>
      <c r="O21" t="s">
        <v>45</v>
      </c>
      <c r="P21" t="s">
        <v>113</v>
      </c>
      <c r="Q21" t="s">
        <v>114</v>
      </c>
      <c r="R21" t="s">
        <v>48</v>
      </c>
      <c r="S21">
        <v>0</v>
      </c>
      <c r="T21" t="s">
        <v>58</v>
      </c>
      <c r="U21" t="s">
        <v>115</v>
      </c>
      <c r="V21" t="s">
        <v>50</v>
      </c>
      <c r="W21" t="s">
        <v>51</v>
      </c>
      <c r="X21">
        <v>55.334246999999998</v>
      </c>
      <c r="Y21">
        <v>42.027397000000001</v>
      </c>
      <c r="Z21">
        <v>176</v>
      </c>
      <c r="AA21">
        <v>166</v>
      </c>
      <c r="AB21">
        <v>157</v>
      </c>
      <c r="AC21">
        <v>1000</v>
      </c>
      <c r="AD21" t="s">
        <v>52</v>
      </c>
      <c r="AE21">
        <v>800</v>
      </c>
      <c r="AF21" t="s">
        <v>53</v>
      </c>
      <c r="AG21">
        <v>1</v>
      </c>
      <c r="AH21">
        <v>15065040</v>
      </c>
      <c r="AI21" s="2">
        <v>23.068096000000001</v>
      </c>
      <c r="AJ21">
        <v>22.919104000000001</v>
      </c>
      <c r="AK21">
        <v>23.227326999999999</v>
      </c>
      <c r="AL21">
        <v>23.078392999999998</v>
      </c>
      <c r="AM21">
        <v>15065040</v>
      </c>
      <c r="AN21">
        <f t="shared" si="0"/>
        <v>22.142300000000002</v>
      </c>
    </row>
    <row r="22" spans="1:40" x14ac:dyDescent="0.25">
      <c r="A22">
        <v>28015030</v>
      </c>
      <c r="B22">
        <v>10.483333</v>
      </c>
      <c r="C22">
        <v>207</v>
      </c>
      <c r="D22" t="s">
        <v>38</v>
      </c>
      <c r="E22">
        <v>3941</v>
      </c>
      <c r="F22" t="s">
        <v>116</v>
      </c>
      <c r="G22" t="s">
        <v>61</v>
      </c>
      <c r="H22" t="s">
        <v>41</v>
      </c>
      <c r="I22" t="s">
        <v>42</v>
      </c>
      <c r="J22" s="1">
        <v>23391</v>
      </c>
      <c r="K22">
        <v>180</v>
      </c>
      <c r="L22">
        <v>-73.266666999999998</v>
      </c>
      <c r="M22" t="s">
        <v>72</v>
      </c>
      <c r="N22" t="s">
        <v>86</v>
      </c>
      <c r="O22" t="s">
        <v>45</v>
      </c>
      <c r="P22" t="s">
        <v>46</v>
      </c>
      <c r="Q22" t="s">
        <v>72</v>
      </c>
      <c r="R22" t="s">
        <v>48</v>
      </c>
      <c r="S22" t="s">
        <v>117</v>
      </c>
      <c r="T22" s="1">
        <v>32278</v>
      </c>
      <c r="U22" t="s">
        <v>87</v>
      </c>
      <c r="V22" t="s">
        <v>50</v>
      </c>
      <c r="W22" t="s">
        <v>51</v>
      </c>
      <c r="X22">
        <v>24.347944999999999</v>
      </c>
      <c r="Y22">
        <v>8.3753419999999998</v>
      </c>
      <c r="Z22">
        <v>203</v>
      </c>
      <c r="AA22">
        <v>198</v>
      </c>
      <c r="AB22">
        <v>200</v>
      </c>
      <c r="AC22">
        <v>1000</v>
      </c>
      <c r="AD22" t="s">
        <v>52</v>
      </c>
      <c r="AE22">
        <v>800</v>
      </c>
      <c r="AF22" t="s">
        <v>53</v>
      </c>
      <c r="AG22">
        <v>8</v>
      </c>
      <c r="AH22">
        <v>28015030</v>
      </c>
      <c r="AI22" s="2">
        <v>23.164407000000001</v>
      </c>
      <c r="AJ22">
        <v>23.026633</v>
      </c>
      <c r="AK22">
        <v>23.392700000000001</v>
      </c>
      <c r="AL22">
        <v>23.124397999999999</v>
      </c>
      <c r="AM22">
        <v>28015030</v>
      </c>
      <c r="AN22">
        <f t="shared" si="0"/>
        <v>21.880000000000003</v>
      </c>
    </row>
    <row r="23" spans="1:40" x14ac:dyDescent="0.25">
      <c r="A23">
        <v>28015070</v>
      </c>
      <c r="B23">
        <v>10.566388999999999</v>
      </c>
      <c r="C23">
        <v>221</v>
      </c>
      <c r="D23" t="s">
        <v>38</v>
      </c>
      <c r="E23">
        <v>3015</v>
      </c>
      <c r="F23" t="s">
        <v>118</v>
      </c>
      <c r="G23" t="s">
        <v>40</v>
      </c>
      <c r="H23" t="s">
        <v>41</v>
      </c>
      <c r="I23" t="s">
        <v>55</v>
      </c>
      <c r="J23" s="1">
        <v>27621</v>
      </c>
      <c r="K23">
        <v>255</v>
      </c>
      <c r="L23">
        <v>-73.016389000000004</v>
      </c>
      <c r="M23" t="s">
        <v>111</v>
      </c>
      <c r="N23" t="s">
        <v>119</v>
      </c>
      <c r="O23" t="s">
        <v>45</v>
      </c>
      <c r="P23" t="s">
        <v>46</v>
      </c>
      <c r="Q23" t="s">
        <v>72</v>
      </c>
      <c r="R23" t="s">
        <v>48</v>
      </c>
      <c r="S23" t="s">
        <v>72</v>
      </c>
      <c r="T23" t="s">
        <v>58</v>
      </c>
      <c r="U23" t="s">
        <v>120</v>
      </c>
      <c r="V23" t="s">
        <v>50</v>
      </c>
      <c r="W23" t="s">
        <v>51</v>
      </c>
      <c r="X23">
        <v>46.410958999999998</v>
      </c>
      <c r="Y23">
        <v>42.027397000000001</v>
      </c>
      <c r="Z23">
        <v>235</v>
      </c>
      <c r="AA23">
        <v>227</v>
      </c>
      <c r="AB23">
        <v>227</v>
      </c>
      <c r="AC23">
        <v>1000</v>
      </c>
      <c r="AD23" t="s">
        <v>52</v>
      </c>
      <c r="AE23">
        <v>800</v>
      </c>
      <c r="AF23" t="s">
        <v>53</v>
      </c>
      <c r="AG23">
        <v>9</v>
      </c>
      <c r="AH23">
        <v>28015070</v>
      </c>
      <c r="AI23" s="2">
        <v>22.325479000000001</v>
      </c>
      <c r="AJ23">
        <v>22.110327000000002</v>
      </c>
      <c r="AK23">
        <v>22.562477000000001</v>
      </c>
      <c r="AL23">
        <v>22.336034000000001</v>
      </c>
      <c r="AM23">
        <v>28015070</v>
      </c>
      <c r="AN23">
        <f t="shared" si="0"/>
        <v>21.715300000000003</v>
      </c>
    </row>
    <row r="24" spans="1:40" x14ac:dyDescent="0.25">
      <c r="A24">
        <v>28025020</v>
      </c>
      <c r="B24">
        <v>10.271388999999999</v>
      </c>
      <c r="C24">
        <v>173</v>
      </c>
      <c r="D24" t="s">
        <v>38</v>
      </c>
      <c r="E24">
        <v>3175</v>
      </c>
      <c r="F24" t="s">
        <v>121</v>
      </c>
      <c r="G24" t="s">
        <v>40</v>
      </c>
      <c r="H24" t="s">
        <v>41</v>
      </c>
      <c r="I24" t="s">
        <v>55</v>
      </c>
      <c r="J24" s="1">
        <v>23422</v>
      </c>
      <c r="K24">
        <v>350</v>
      </c>
      <c r="L24">
        <v>-73.131388999999999</v>
      </c>
      <c r="M24" t="s">
        <v>72</v>
      </c>
      <c r="N24" t="s">
        <v>122</v>
      </c>
      <c r="O24" t="s">
        <v>45</v>
      </c>
      <c r="P24" t="s">
        <v>46</v>
      </c>
      <c r="Q24" t="s">
        <v>72</v>
      </c>
      <c r="R24" t="s">
        <v>48</v>
      </c>
      <c r="S24" t="s">
        <v>123</v>
      </c>
      <c r="T24" t="s">
        <v>58</v>
      </c>
      <c r="U24" t="s">
        <v>87</v>
      </c>
      <c r="V24" t="s">
        <v>50</v>
      </c>
      <c r="W24" t="s">
        <v>51</v>
      </c>
      <c r="X24">
        <v>57.915067999999998</v>
      </c>
      <c r="Y24">
        <v>42.027397000000001</v>
      </c>
      <c r="Z24">
        <v>395</v>
      </c>
      <c r="AA24">
        <v>393</v>
      </c>
      <c r="AB24">
        <v>393</v>
      </c>
      <c r="AC24">
        <v>1000</v>
      </c>
      <c r="AD24" t="s">
        <v>52</v>
      </c>
      <c r="AE24">
        <v>800</v>
      </c>
      <c r="AF24" t="s">
        <v>53</v>
      </c>
      <c r="AG24">
        <v>10</v>
      </c>
      <c r="AH24">
        <v>28025020</v>
      </c>
      <c r="AI24" s="2">
        <v>20.531320999999998</v>
      </c>
      <c r="AJ24">
        <v>20.498505000000002</v>
      </c>
      <c r="AK24">
        <v>20.661335999999999</v>
      </c>
      <c r="AL24">
        <v>20.475566000000001</v>
      </c>
      <c r="AM24">
        <v>28025020</v>
      </c>
      <c r="AN24">
        <f t="shared" si="0"/>
        <v>20.7027</v>
      </c>
    </row>
    <row r="25" spans="1:40" x14ac:dyDescent="0.25">
      <c r="A25">
        <v>28025040</v>
      </c>
      <c r="B25">
        <v>10.35</v>
      </c>
      <c r="C25">
        <v>184</v>
      </c>
      <c r="D25" t="s">
        <v>38</v>
      </c>
      <c r="E25">
        <v>3198</v>
      </c>
      <c r="F25" t="s">
        <v>124</v>
      </c>
      <c r="G25" t="s">
        <v>40</v>
      </c>
      <c r="H25" t="s">
        <v>41</v>
      </c>
      <c r="I25" t="s">
        <v>42</v>
      </c>
      <c r="J25" s="1">
        <v>27621</v>
      </c>
      <c r="K25">
        <v>850</v>
      </c>
      <c r="L25">
        <v>-73.05</v>
      </c>
      <c r="M25" t="s">
        <v>72</v>
      </c>
      <c r="N25" t="s">
        <v>125</v>
      </c>
      <c r="O25" t="s">
        <v>45</v>
      </c>
      <c r="P25" t="s">
        <v>46</v>
      </c>
      <c r="Q25" t="s">
        <v>72</v>
      </c>
      <c r="R25" t="s">
        <v>48</v>
      </c>
      <c r="S25" t="s">
        <v>126</v>
      </c>
      <c r="T25" s="1">
        <v>35930</v>
      </c>
      <c r="U25" t="s">
        <v>87</v>
      </c>
      <c r="V25" t="s">
        <v>50</v>
      </c>
      <c r="W25" t="s">
        <v>51</v>
      </c>
      <c r="X25">
        <v>22.764384</v>
      </c>
      <c r="Y25">
        <v>18.380821999999998</v>
      </c>
      <c r="Z25">
        <v>699</v>
      </c>
      <c r="AA25">
        <v>699</v>
      </c>
      <c r="AB25">
        <v>699</v>
      </c>
      <c r="AC25">
        <v>1000</v>
      </c>
      <c r="AD25" t="s">
        <v>52</v>
      </c>
      <c r="AE25">
        <v>800</v>
      </c>
      <c r="AF25" t="s">
        <v>53</v>
      </c>
      <c r="AG25">
        <v>11</v>
      </c>
      <c r="AH25">
        <v>28025040</v>
      </c>
      <c r="AI25" s="2">
        <v>18.709399000000001</v>
      </c>
      <c r="AJ25">
        <v>18.579484999999998</v>
      </c>
      <c r="AK25">
        <v>18.895350000000001</v>
      </c>
      <c r="AL25">
        <v>18.689589000000002</v>
      </c>
      <c r="AM25">
        <v>28025040</v>
      </c>
      <c r="AN25">
        <f t="shared" si="0"/>
        <v>18.836100000000002</v>
      </c>
    </row>
    <row r="26" spans="1:40" x14ac:dyDescent="0.25">
      <c r="A26">
        <v>28035070</v>
      </c>
      <c r="B26">
        <v>10.732139</v>
      </c>
      <c r="C26">
        <v>255</v>
      </c>
      <c r="D26" t="s">
        <v>38</v>
      </c>
      <c r="E26">
        <v>197</v>
      </c>
      <c r="F26" t="s">
        <v>127</v>
      </c>
      <c r="G26" t="s">
        <v>61</v>
      </c>
      <c r="H26" t="s">
        <v>41</v>
      </c>
      <c r="I26" t="s">
        <v>42</v>
      </c>
      <c r="J26" s="1">
        <v>38773</v>
      </c>
      <c r="K26">
        <v>1315</v>
      </c>
      <c r="L26">
        <v>-73.392416999999995</v>
      </c>
      <c r="M26" t="s">
        <v>72</v>
      </c>
      <c r="N26" t="s">
        <v>86</v>
      </c>
      <c r="O26" t="s">
        <v>45</v>
      </c>
      <c r="P26" t="s">
        <v>46</v>
      </c>
      <c r="Q26" t="s">
        <v>72</v>
      </c>
      <c r="R26" t="s">
        <v>48</v>
      </c>
      <c r="S26">
        <v>0</v>
      </c>
      <c r="T26" s="1">
        <v>43410</v>
      </c>
      <c r="U26" t="s">
        <v>120</v>
      </c>
      <c r="V26" t="s">
        <v>50</v>
      </c>
      <c r="W26" t="s">
        <v>51</v>
      </c>
      <c r="X26">
        <v>12.70411</v>
      </c>
      <c r="Y26">
        <v>12.70411</v>
      </c>
      <c r="Z26">
        <v>1289</v>
      </c>
      <c r="AA26">
        <v>1277</v>
      </c>
      <c r="AB26">
        <v>1285</v>
      </c>
      <c r="AC26">
        <v>2000</v>
      </c>
      <c r="AD26" t="s">
        <v>128</v>
      </c>
      <c r="AE26">
        <v>1800</v>
      </c>
      <c r="AF26" t="s">
        <v>129</v>
      </c>
      <c r="AG26">
        <v>19</v>
      </c>
      <c r="AH26">
        <v>28035070</v>
      </c>
      <c r="AI26" s="2">
        <v>23.377811999999999</v>
      </c>
      <c r="AJ26">
        <v>23.189817999999999</v>
      </c>
      <c r="AK26">
        <v>23.618587999999999</v>
      </c>
      <c r="AL26">
        <v>23.366444000000001</v>
      </c>
      <c r="AM26">
        <v>28035070</v>
      </c>
      <c r="AN26">
        <f t="shared" si="0"/>
        <v>15.261500000000002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178A-CBC1-4576-9AF7-C9B0304C39C0}">
  <dimension ref="A1:AZ26"/>
  <sheetViews>
    <sheetView showGridLines="0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23" sqref="AB23"/>
    </sheetView>
  </sheetViews>
  <sheetFormatPr defaultRowHeight="15" x14ac:dyDescent="0.25"/>
  <cols>
    <col min="1" max="1" width="9" bestFit="1" customWidth="1"/>
    <col min="2" max="2" width="10" hidden="1" customWidth="1"/>
    <col min="3" max="3" width="4" hidden="1" customWidth="1"/>
    <col min="4" max="4" width="7.85546875" hidden="1" customWidth="1"/>
    <col min="5" max="5" width="9.28515625" hidden="1" customWidth="1"/>
    <col min="6" max="6" width="48.140625" hidden="1" customWidth="1"/>
    <col min="7" max="7" width="18.28515625" hidden="1" customWidth="1"/>
    <col min="8" max="8" width="25.140625" hidden="1" customWidth="1"/>
    <col min="9" max="9" width="11.28515625" hidden="1" customWidth="1"/>
    <col min="10" max="10" width="11.7109375" hidden="1" customWidth="1"/>
    <col min="11" max="11" width="6.85546875" bestFit="1" customWidth="1"/>
    <col min="12" max="12" width="10.7109375" hidden="1" customWidth="1"/>
    <col min="13" max="13" width="13.42578125" hidden="1" customWidth="1"/>
    <col min="14" max="14" width="26.7109375" hidden="1" customWidth="1"/>
    <col min="15" max="15" width="41.5703125" hidden="1" customWidth="1"/>
    <col min="16" max="16" width="16.42578125" hidden="1" customWidth="1"/>
    <col min="17" max="17" width="17" hidden="1" customWidth="1"/>
    <col min="18" max="18" width="64.140625" hidden="1" customWidth="1"/>
    <col min="19" max="19" width="17.85546875" hidden="1" customWidth="1"/>
    <col min="20" max="20" width="12.140625" hidden="1" customWidth="1"/>
    <col min="21" max="21" width="46.85546875" hidden="1" customWidth="1"/>
    <col min="22" max="22" width="10.5703125" hidden="1" customWidth="1"/>
    <col min="23" max="23" width="14.5703125" hidden="1" customWidth="1"/>
    <col min="24" max="25" width="10" hidden="1" customWidth="1"/>
    <col min="26" max="26" width="10.42578125" hidden="1" customWidth="1"/>
    <col min="27" max="27" width="9.85546875" hidden="1" customWidth="1"/>
    <col min="28" max="28" width="9.5703125" bestFit="1" customWidth="1"/>
    <col min="29" max="29" width="8" bestFit="1" customWidth="1"/>
    <col min="30" max="30" width="30.5703125" bestFit="1" customWidth="1"/>
    <col min="31" max="31" width="7.5703125" bestFit="1" customWidth="1"/>
    <col min="32" max="32" width="34.85546875" bestFit="1" customWidth="1"/>
    <col min="33" max="33" width="4.28515625" hidden="1" customWidth="1"/>
    <col min="34" max="34" width="9" hidden="1" customWidth="1"/>
    <col min="35" max="35" width="12" hidden="1" customWidth="1"/>
    <col min="36" max="37" width="10" hidden="1" customWidth="1"/>
    <col min="38" max="38" width="11" hidden="1" customWidth="1"/>
    <col min="39" max="39" width="9" hidden="1" customWidth="1"/>
    <col min="40" max="40" width="4.28515625" hidden="1" customWidth="1"/>
    <col min="41" max="41" width="9" hidden="1" customWidth="1"/>
    <col min="42" max="42" width="12" hidden="1" customWidth="1"/>
    <col min="43" max="44" width="10" hidden="1" customWidth="1"/>
    <col min="45" max="45" width="11" hidden="1" customWidth="1"/>
    <col min="46" max="46" width="9" hidden="1" customWidth="1"/>
    <col min="47" max="47" width="12" bestFit="1" customWidth="1"/>
    <col min="48" max="48" width="8.42578125" bestFit="1" customWidth="1"/>
    <col min="49" max="49" width="8.5703125" bestFit="1" customWidth="1"/>
    <col min="50" max="50" width="11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3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0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0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131</v>
      </c>
      <c r="AZ1" s="3" t="s">
        <v>132</v>
      </c>
    </row>
    <row r="2" spans="1:52" x14ac:dyDescent="0.25">
      <c r="A2">
        <v>23215060</v>
      </c>
      <c r="B2">
        <v>8.615278</v>
      </c>
      <c r="C2">
        <v>7</v>
      </c>
      <c r="D2" t="s">
        <v>38</v>
      </c>
      <c r="E2">
        <v>3708</v>
      </c>
      <c r="F2" t="s">
        <v>80</v>
      </c>
      <c r="G2" t="s">
        <v>40</v>
      </c>
      <c r="H2" t="s">
        <v>41</v>
      </c>
      <c r="I2" t="s">
        <v>42</v>
      </c>
      <c r="J2" s="1">
        <v>34834</v>
      </c>
      <c r="K2">
        <v>35</v>
      </c>
      <c r="L2">
        <v>-73.800556</v>
      </c>
      <c r="M2" t="s">
        <v>72</v>
      </c>
      <c r="N2" t="s">
        <v>81</v>
      </c>
      <c r="O2" t="s">
        <v>82</v>
      </c>
      <c r="P2" t="s">
        <v>46</v>
      </c>
      <c r="Q2" t="s">
        <v>83</v>
      </c>
      <c r="R2" t="s">
        <v>48</v>
      </c>
      <c r="S2">
        <v>0</v>
      </c>
      <c r="T2" s="1">
        <v>43270</v>
      </c>
      <c r="U2" t="s">
        <v>84</v>
      </c>
      <c r="V2" t="s">
        <v>50</v>
      </c>
      <c r="W2" t="s">
        <v>51</v>
      </c>
      <c r="X2">
        <v>23.112328999999999</v>
      </c>
      <c r="Y2">
        <v>23.112328999999999</v>
      </c>
      <c r="Z2">
        <v>26</v>
      </c>
      <c r="AA2">
        <v>34</v>
      </c>
      <c r="AB2" s="3">
        <v>35</v>
      </c>
      <c r="AC2">
        <v>1000</v>
      </c>
      <c r="AD2" t="s">
        <v>52</v>
      </c>
      <c r="AE2">
        <v>800</v>
      </c>
      <c r="AF2" t="s">
        <v>53</v>
      </c>
      <c r="AG2">
        <v>2</v>
      </c>
      <c r="AH2">
        <v>23215060</v>
      </c>
      <c r="AI2">
        <v>23.842804999999998</v>
      </c>
      <c r="AJ2">
        <v>23.739236999999999</v>
      </c>
      <c r="AK2">
        <v>23.956713000000001</v>
      </c>
      <c r="AL2">
        <v>23.847994</v>
      </c>
      <c r="AM2">
        <v>23215060</v>
      </c>
      <c r="AN2">
        <v>2</v>
      </c>
      <c r="AO2">
        <v>23215060</v>
      </c>
      <c r="AP2">
        <v>33.327527000000003</v>
      </c>
      <c r="AQ2">
        <v>33.166235</v>
      </c>
      <c r="AR2">
        <v>33.733870000000003</v>
      </c>
      <c r="AS2">
        <v>33.195695999999998</v>
      </c>
      <c r="AT2">
        <v>23215060</v>
      </c>
      <c r="AU2" s="3">
        <f>(AP2+AI2)/2</f>
        <v>28.585166000000001</v>
      </c>
      <c r="AV2" s="3">
        <f t="shared" ref="AV2:AX2" si="0">(AQ2+AJ2)/2</f>
        <v>28.452736000000002</v>
      </c>
      <c r="AW2" s="3">
        <f t="shared" si="0"/>
        <v>28.845291500000002</v>
      </c>
      <c r="AX2" s="3">
        <f t="shared" si="0"/>
        <v>28.521844999999999</v>
      </c>
      <c r="AY2">
        <f>27.72-0.0055*AB2</f>
        <v>27.5275</v>
      </c>
      <c r="AZ2" s="3">
        <f>28.424 -0.0009*AB2</f>
        <v>28.392499999999998</v>
      </c>
    </row>
    <row r="3" spans="1:52" x14ac:dyDescent="0.25">
      <c r="A3">
        <v>25025330</v>
      </c>
      <c r="B3">
        <v>8.9542219999999997</v>
      </c>
      <c r="C3">
        <v>44</v>
      </c>
      <c r="D3" t="s">
        <v>38</v>
      </c>
      <c r="E3">
        <v>351</v>
      </c>
      <c r="F3" t="s">
        <v>88</v>
      </c>
      <c r="G3" t="s">
        <v>61</v>
      </c>
      <c r="H3" t="s">
        <v>62</v>
      </c>
      <c r="I3" t="s">
        <v>55</v>
      </c>
      <c r="J3" s="1">
        <v>32034</v>
      </c>
      <c r="K3">
        <v>50</v>
      </c>
      <c r="L3">
        <v>-73.630082999999999</v>
      </c>
      <c r="M3" t="s">
        <v>72</v>
      </c>
      <c r="N3" t="s">
        <v>89</v>
      </c>
      <c r="O3" t="s">
        <v>45</v>
      </c>
      <c r="P3" t="s">
        <v>46</v>
      </c>
      <c r="Q3" t="s">
        <v>72</v>
      </c>
      <c r="R3" t="s">
        <v>48</v>
      </c>
      <c r="S3">
        <v>0</v>
      </c>
      <c r="T3" t="s">
        <v>58</v>
      </c>
      <c r="U3" t="s">
        <v>75</v>
      </c>
      <c r="V3" t="s">
        <v>50</v>
      </c>
      <c r="W3" t="s">
        <v>51</v>
      </c>
      <c r="X3">
        <v>34.320548000000002</v>
      </c>
      <c r="Y3">
        <v>34.320548000000002</v>
      </c>
      <c r="Z3">
        <v>72</v>
      </c>
      <c r="AA3">
        <v>76</v>
      </c>
      <c r="AB3" s="3">
        <v>73</v>
      </c>
      <c r="AC3">
        <v>1000</v>
      </c>
      <c r="AD3" t="s">
        <v>52</v>
      </c>
      <c r="AE3">
        <v>800</v>
      </c>
      <c r="AF3" t="s">
        <v>53</v>
      </c>
      <c r="AG3">
        <v>7</v>
      </c>
      <c r="AH3">
        <v>25025330</v>
      </c>
      <c r="AI3">
        <v>22.858301999999998</v>
      </c>
      <c r="AJ3">
        <v>22.867041</v>
      </c>
      <c r="AK3">
        <v>22.981966</v>
      </c>
      <c r="AL3">
        <v>22.776418</v>
      </c>
      <c r="AM3">
        <v>25025330</v>
      </c>
      <c r="AN3">
        <v>7</v>
      </c>
      <c r="AO3">
        <v>25025330</v>
      </c>
      <c r="AP3">
        <v>33.047325000000001</v>
      </c>
      <c r="AQ3">
        <v>32.815154</v>
      </c>
      <c r="AR3">
        <v>33.463689000000002</v>
      </c>
      <c r="AS3">
        <v>32.960559000000003</v>
      </c>
      <c r="AT3">
        <v>25025330</v>
      </c>
      <c r="AU3" s="3">
        <f t="shared" ref="AU3:AU26" si="1">(AP3+AI3)/2</f>
        <v>27.952813499999998</v>
      </c>
      <c r="AV3" s="3">
        <f t="shared" ref="AV3:AV26" si="2">(AQ3+AJ3)/2</f>
        <v>27.8410975</v>
      </c>
      <c r="AW3" s="3">
        <f t="shared" ref="AW3:AW26" si="3">(AR3+AK3)/2</f>
        <v>28.222827500000001</v>
      </c>
      <c r="AX3" s="3">
        <f t="shared" ref="AX3:AX26" si="4">(AS3+AL3)/2</f>
        <v>27.868488500000002</v>
      </c>
      <c r="AY3">
        <f t="shared" ref="AY3:AY26" si="5">27.72-0.0055*AB3</f>
        <v>27.3185</v>
      </c>
      <c r="AZ3" s="3">
        <f t="shared" ref="AZ3:AZ26" si="6">28.424 -0.0009*AB3</f>
        <v>28.3583</v>
      </c>
    </row>
    <row r="4" spans="1:52" x14ac:dyDescent="0.25">
      <c r="A4">
        <v>25025090</v>
      </c>
      <c r="B4">
        <v>9.0463330000000006</v>
      </c>
      <c r="C4">
        <v>60</v>
      </c>
      <c r="D4" t="s">
        <v>38</v>
      </c>
      <c r="E4">
        <v>3755</v>
      </c>
      <c r="F4" t="s">
        <v>69</v>
      </c>
      <c r="G4" t="s">
        <v>61</v>
      </c>
      <c r="H4" t="s">
        <v>41</v>
      </c>
      <c r="I4" t="s">
        <v>55</v>
      </c>
      <c r="J4" s="1">
        <v>19038</v>
      </c>
      <c r="K4">
        <v>34</v>
      </c>
      <c r="L4">
        <v>-73.970832999999999</v>
      </c>
      <c r="M4" t="s">
        <v>43</v>
      </c>
      <c r="N4" t="s">
        <v>70</v>
      </c>
      <c r="O4" t="s">
        <v>45</v>
      </c>
      <c r="P4" t="s">
        <v>46</v>
      </c>
      <c r="Q4" t="s">
        <v>47</v>
      </c>
      <c r="R4" t="s">
        <v>48</v>
      </c>
      <c r="S4">
        <v>0</v>
      </c>
      <c r="T4" t="s">
        <v>58</v>
      </c>
      <c r="U4" t="s">
        <v>65</v>
      </c>
      <c r="V4" t="s">
        <v>50</v>
      </c>
      <c r="W4" t="s">
        <v>51</v>
      </c>
      <c r="X4">
        <v>69.926027000000005</v>
      </c>
      <c r="Y4">
        <v>42.027397000000001</v>
      </c>
      <c r="Z4">
        <v>28</v>
      </c>
      <c r="AA4">
        <v>32</v>
      </c>
      <c r="AB4" s="3">
        <v>30</v>
      </c>
      <c r="AC4">
        <v>1000</v>
      </c>
      <c r="AD4" t="s">
        <v>52</v>
      </c>
      <c r="AE4">
        <v>800</v>
      </c>
      <c r="AF4" t="s">
        <v>53</v>
      </c>
      <c r="AG4">
        <v>4</v>
      </c>
      <c r="AH4">
        <v>25025090</v>
      </c>
      <c r="AI4">
        <v>23.525573000000001</v>
      </c>
      <c r="AJ4">
        <v>23.343572000000002</v>
      </c>
      <c r="AK4">
        <v>23.704654999999999</v>
      </c>
      <c r="AL4">
        <v>23.547578999999999</v>
      </c>
      <c r="AM4">
        <v>25025090</v>
      </c>
      <c r="AN4">
        <v>4</v>
      </c>
      <c r="AO4">
        <v>25025090</v>
      </c>
      <c r="AP4">
        <v>33.451715</v>
      </c>
      <c r="AQ4">
        <v>33.195563999999997</v>
      </c>
      <c r="AR4">
        <v>33.889881000000003</v>
      </c>
      <c r="AS4">
        <v>33.368944999999997</v>
      </c>
      <c r="AT4">
        <v>25025090</v>
      </c>
      <c r="AU4" s="3">
        <f t="shared" si="1"/>
        <v>28.488644000000001</v>
      </c>
      <c r="AV4" s="3">
        <f t="shared" si="2"/>
        <v>28.269568</v>
      </c>
      <c r="AW4" s="3">
        <f t="shared" si="3"/>
        <v>28.797268000000003</v>
      </c>
      <c r="AX4" s="3">
        <f t="shared" si="4"/>
        <v>28.458261999999998</v>
      </c>
      <c r="AY4">
        <f t="shared" si="5"/>
        <v>27.555</v>
      </c>
      <c r="AZ4" s="3">
        <f t="shared" si="6"/>
        <v>28.396999999999998</v>
      </c>
    </row>
    <row r="5" spans="1:52" x14ac:dyDescent="0.25">
      <c r="A5">
        <v>25025002</v>
      </c>
      <c r="B5">
        <v>9.3040559999999992</v>
      </c>
      <c r="C5">
        <v>80</v>
      </c>
      <c r="D5" t="s">
        <v>38</v>
      </c>
      <c r="E5">
        <v>202</v>
      </c>
      <c r="F5" t="s">
        <v>60</v>
      </c>
      <c r="G5" t="s">
        <v>61</v>
      </c>
      <c r="H5" t="s">
        <v>62</v>
      </c>
      <c r="I5" t="s">
        <v>55</v>
      </c>
      <c r="J5" s="1">
        <v>41399</v>
      </c>
      <c r="K5">
        <v>25</v>
      </c>
      <c r="L5">
        <v>-74.273639000000003</v>
      </c>
      <c r="M5" t="s">
        <v>43</v>
      </c>
      <c r="N5" t="s">
        <v>63</v>
      </c>
      <c r="O5" t="s">
        <v>45</v>
      </c>
      <c r="P5" t="s">
        <v>46</v>
      </c>
      <c r="Q5" t="s">
        <v>47</v>
      </c>
      <c r="R5" t="s">
        <v>48</v>
      </c>
      <c r="S5" t="s">
        <v>64</v>
      </c>
      <c r="T5" t="s">
        <v>58</v>
      </c>
      <c r="U5" t="s">
        <v>65</v>
      </c>
      <c r="V5" t="s">
        <v>50</v>
      </c>
      <c r="W5" t="s">
        <v>51</v>
      </c>
      <c r="X5">
        <v>8.6630140000000004</v>
      </c>
      <c r="Y5">
        <v>8.6630140000000004</v>
      </c>
      <c r="Z5">
        <v>27</v>
      </c>
      <c r="AA5">
        <v>29</v>
      </c>
      <c r="AB5" s="3">
        <v>25</v>
      </c>
      <c r="AC5">
        <v>1000</v>
      </c>
      <c r="AD5" t="s">
        <v>52</v>
      </c>
      <c r="AE5">
        <v>800</v>
      </c>
      <c r="AF5" t="s">
        <v>53</v>
      </c>
      <c r="AG5">
        <v>3</v>
      </c>
      <c r="AH5">
        <v>25025002</v>
      </c>
      <c r="AI5">
        <v>22.915832999999999</v>
      </c>
      <c r="AJ5">
        <v>22.726285000000001</v>
      </c>
      <c r="AK5">
        <v>22.996639999999999</v>
      </c>
      <c r="AL5">
        <v>23.003347000000002</v>
      </c>
      <c r="AM5">
        <v>25025002</v>
      </c>
      <c r="AN5">
        <v>3</v>
      </c>
      <c r="AO5">
        <v>25025002</v>
      </c>
      <c r="AP5">
        <v>34.174836999999997</v>
      </c>
      <c r="AQ5">
        <v>34.010796999999997</v>
      </c>
      <c r="AR5">
        <v>34.691364</v>
      </c>
      <c r="AS5">
        <v>33.977654000000001</v>
      </c>
      <c r="AT5">
        <v>25025002</v>
      </c>
      <c r="AU5" s="3">
        <f t="shared" si="1"/>
        <v>28.545334999999998</v>
      </c>
      <c r="AV5" s="3">
        <f t="shared" si="2"/>
        <v>28.368541</v>
      </c>
      <c r="AW5" s="3">
        <f t="shared" si="3"/>
        <v>28.844002</v>
      </c>
      <c r="AX5" s="3">
        <f t="shared" si="4"/>
        <v>28.490500500000003</v>
      </c>
      <c r="AY5">
        <f t="shared" si="5"/>
        <v>27.5825</v>
      </c>
      <c r="AZ5" s="3">
        <f t="shared" si="6"/>
        <v>28.401499999999999</v>
      </c>
    </row>
    <row r="6" spans="1:52" x14ac:dyDescent="0.25">
      <c r="A6">
        <v>25025250</v>
      </c>
      <c r="B6">
        <v>9.3610279999999992</v>
      </c>
      <c r="C6">
        <v>82</v>
      </c>
      <c r="D6" t="s">
        <v>38</v>
      </c>
      <c r="E6">
        <v>2562</v>
      </c>
      <c r="F6" t="s">
        <v>71</v>
      </c>
      <c r="G6" t="s">
        <v>40</v>
      </c>
      <c r="H6" t="s">
        <v>41</v>
      </c>
      <c r="I6" t="s">
        <v>55</v>
      </c>
      <c r="J6" s="1">
        <v>26830</v>
      </c>
      <c r="K6">
        <v>40</v>
      </c>
      <c r="L6">
        <v>-73.593389000000002</v>
      </c>
      <c r="M6" t="s">
        <v>72</v>
      </c>
      <c r="N6" t="s">
        <v>73</v>
      </c>
      <c r="O6" t="s">
        <v>45</v>
      </c>
      <c r="P6" t="s">
        <v>46</v>
      </c>
      <c r="Q6" t="s">
        <v>72</v>
      </c>
      <c r="R6" t="s">
        <v>48</v>
      </c>
      <c r="S6" t="s">
        <v>74</v>
      </c>
      <c r="T6" t="s">
        <v>58</v>
      </c>
      <c r="U6" t="s">
        <v>75</v>
      </c>
      <c r="V6" t="s">
        <v>50</v>
      </c>
      <c r="W6" t="s">
        <v>51</v>
      </c>
      <c r="X6">
        <v>48.578082000000002</v>
      </c>
      <c r="Y6">
        <v>42.027397000000001</v>
      </c>
      <c r="Z6">
        <v>23</v>
      </c>
      <c r="AA6">
        <v>32</v>
      </c>
      <c r="AB6" s="3">
        <v>31</v>
      </c>
      <c r="AC6">
        <v>1000</v>
      </c>
      <c r="AD6" t="s">
        <v>52</v>
      </c>
      <c r="AE6">
        <v>800</v>
      </c>
      <c r="AF6" t="s">
        <v>53</v>
      </c>
      <c r="AG6">
        <v>5</v>
      </c>
      <c r="AH6">
        <v>25025250</v>
      </c>
      <c r="AI6">
        <v>22.448105000000002</v>
      </c>
      <c r="AJ6">
        <v>22.365613</v>
      </c>
      <c r="AK6">
        <v>22.631819</v>
      </c>
      <c r="AL6">
        <v>22.395413000000001</v>
      </c>
      <c r="AM6">
        <v>25025250</v>
      </c>
      <c r="AN6">
        <v>5</v>
      </c>
      <c r="AO6">
        <v>25025250</v>
      </c>
      <c r="AP6">
        <v>33.787632000000002</v>
      </c>
      <c r="AQ6">
        <v>33.578983999999998</v>
      </c>
      <c r="AR6">
        <v>34.214478</v>
      </c>
      <c r="AS6">
        <v>33.677472999999999</v>
      </c>
      <c r="AT6">
        <v>25025250</v>
      </c>
      <c r="AU6" s="3">
        <f t="shared" si="1"/>
        <v>28.1178685</v>
      </c>
      <c r="AV6" s="3">
        <f t="shared" si="2"/>
        <v>27.972298500000001</v>
      </c>
      <c r="AW6" s="3">
        <f t="shared" si="3"/>
        <v>28.4231485</v>
      </c>
      <c r="AX6" s="3">
        <f t="shared" si="4"/>
        <v>28.036442999999998</v>
      </c>
      <c r="AY6">
        <f t="shared" si="5"/>
        <v>27.549499999999998</v>
      </c>
      <c r="AZ6" s="3">
        <f t="shared" si="6"/>
        <v>28.396100000000001</v>
      </c>
    </row>
    <row r="7" spans="1:52" x14ac:dyDescent="0.25">
      <c r="A7">
        <v>28045040</v>
      </c>
      <c r="B7">
        <v>9.6166669999999996</v>
      </c>
      <c r="C7">
        <v>94</v>
      </c>
      <c r="D7" t="s">
        <v>38</v>
      </c>
      <c r="E7">
        <v>2657</v>
      </c>
      <c r="F7" t="s">
        <v>76</v>
      </c>
      <c r="G7" t="s">
        <v>61</v>
      </c>
      <c r="H7" t="s">
        <v>41</v>
      </c>
      <c r="I7" t="s">
        <v>42</v>
      </c>
      <c r="J7" s="1">
        <v>32035</v>
      </c>
      <c r="K7">
        <v>50</v>
      </c>
      <c r="L7">
        <v>-73.8</v>
      </c>
      <c r="M7" t="s">
        <v>72</v>
      </c>
      <c r="N7" t="s">
        <v>77</v>
      </c>
      <c r="O7" t="s">
        <v>45</v>
      </c>
      <c r="P7" t="s">
        <v>46</v>
      </c>
      <c r="Q7" t="s">
        <v>72</v>
      </c>
      <c r="R7" t="s">
        <v>48</v>
      </c>
      <c r="S7" t="s">
        <v>78</v>
      </c>
      <c r="T7" s="1">
        <v>34530</v>
      </c>
      <c r="U7" t="s">
        <v>79</v>
      </c>
      <c r="V7" t="s">
        <v>50</v>
      </c>
      <c r="W7" t="s">
        <v>51</v>
      </c>
      <c r="X7">
        <v>6.8356159999999999</v>
      </c>
      <c r="Y7">
        <v>6.8356159999999999</v>
      </c>
      <c r="Z7">
        <v>34</v>
      </c>
      <c r="AA7">
        <v>36</v>
      </c>
      <c r="AB7" s="3">
        <v>32</v>
      </c>
      <c r="AC7">
        <v>1000</v>
      </c>
      <c r="AD7" t="s">
        <v>52</v>
      </c>
      <c r="AE7">
        <v>800</v>
      </c>
      <c r="AF7" t="s">
        <v>53</v>
      </c>
      <c r="AG7">
        <v>21</v>
      </c>
      <c r="AH7">
        <v>28045040</v>
      </c>
      <c r="AI7">
        <v>23.093503999999999</v>
      </c>
      <c r="AJ7">
        <v>22.998023</v>
      </c>
      <c r="AK7">
        <v>23.239986999999999</v>
      </c>
      <c r="AL7">
        <v>23.072944</v>
      </c>
      <c r="AM7">
        <v>28045040</v>
      </c>
      <c r="AN7">
        <v>21</v>
      </c>
      <c r="AO7">
        <v>28045040</v>
      </c>
      <c r="AP7">
        <v>34.646225000000001</v>
      </c>
      <c r="AQ7">
        <v>34.395574000000003</v>
      </c>
      <c r="AR7">
        <v>35.036613000000003</v>
      </c>
      <c r="AS7">
        <v>34.588679999999997</v>
      </c>
      <c r="AT7">
        <v>28045040</v>
      </c>
      <c r="AU7" s="3">
        <f t="shared" si="1"/>
        <v>28.869864499999998</v>
      </c>
      <c r="AV7" s="3">
        <f t="shared" si="2"/>
        <v>28.6967985</v>
      </c>
      <c r="AW7" s="3">
        <f t="shared" si="3"/>
        <v>29.138300000000001</v>
      </c>
      <c r="AX7" s="3">
        <f t="shared" si="4"/>
        <v>28.830811999999998</v>
      </c>
      <c r="AY7">
        <f t="shared" si="5"/>
        <v>27.544</v>
      </c>
      <c r="AZ7" s="3">
        <f t="shared" si="6"/>
        <v>28.395199999999999</v>
      </c>
    </row>
    <row r="8" spans="1:52" x14ac:dyDescent="0.25">
      <c r="A8">
        <v>25025300</v>
      </c>
      <c r="B8">
        <v>9.6836669999999998</v>
      </c>
      <c r="C8">
        <v>99</v>
      </c>
      <c r="D8" t="s">
        <v>38</v>
      </c>
      <c r="E8">
        <v>2724</v>
      </c>
      <c r="F8" t="s">
        <v>92</v>
      </c>
      <c r="G8" t="s">
        <v>40</v>
      </c>
      <c r="H8" t="s">
        <v>41</v>
      </c>
      <c r="I8" t="s">
        <v>55</v>
      </c>
      <c r="J8" s="1">
        <v>31001</v>
      </c>
      <c r="K8">
        <v>50</v>
      </c>
      <c r="L8">
        <v>-74.322277999999997</v>
      </c>
      <c r="M8" t="s">
        <v>43</v>
      </c>
      <c r="N8" t="s">
        <v>63</v>
      </c>
      <c r="O8" t="s">
        <v>45</v>
      </c>
      <c r="P8" t="s">
        <v>46</v>
      </c>
      <c r="Q8" t="s">
        <v>47</v>
      </c>
      <c r="R8" t="s">
        <v>48</v>
      </c>
      <c r="S8" t="s">
        <v>93</v>
      </c>
      <c r="T8" t="s">
        <v>58</v>
      </c>
      <c r="U8" t="s">
        <v>94</v>
      </c>
      <c r="V8" t="s">
        <v>50</v>
      </c>
      <c r="W8" t="s">
        <v>51</v>
      </c>
      <c r="X8">
        <v>37.150685000000003</v>
      </c>
      <c r="Y8">
        <v>37.150685000000003</v>
      </c>
      <c r="Z8">
        <v>100</v>
      </c>
      <c r="AA8">
        <v>103</v>
      </c>
      <c r="AB8" s="3">
        <v>97</v>
      </c>
      <c r="AC8">
        <v>1000</v>
      </c>
      <c r="AD8" t="s">
        <v>52</v>
      </c>
      <c r="AE8">
        <v>800</v>
      </c>
      <c r="AF8" t="s">
        <v>53</v>
      </c>
      <c r="AG8">
        <v>6</v>
      </c>
      <c r="AH8">
        <v>25025300</v>
      </c>
      <c r="AI8">
        <v>22.962526</v>
      </c>
      <c r="AJ8">
        <v>22.731877999999998</v>
      </c>
      <c r="AK8">
        <v>23.021849</v>
      </c>
      <c r="AL8">
        <v>23.092853000000002</v>
      </c>
      <c r="AM8">
        <v>25025300</v>
      </c>
      <c r="AN8">
        <v>6</v>
      </c>
      <c r="AO8">
        <v>25025300</v>
      </c>
      <c r="AP8">
        <v>34.454943</v>
      </c>
      <c r="AQ8">
        <v>34.154482999999999</v>
      </c>
      <c r="AR8">
        <v>34.958618999999999</v>
      </c>
      <c r="AS8">
        <v>34.364139000000002</v>
      </c>
      <c r="AT8">
        <v>25025300</v>
      </c>
      <c r="AU8" s="3">
        <f t="shared" si="1"/>
        <v>28.708734499999998</v>
      </c>
      <c r="AV8" s="3">
        <f t="shared" si="2"/>
        <v>28.443180499999997</v>
      </c>
      <c r="AW8" s="3">
        <f t="shared" si="3"/>
        <v>28.990234000000001</v>
      </c>
      <c r="AX8" s="3">
        <f t="shared" si="4"/>
        <v>28.728496</v>
      </c>
      <c r="AY8">
        <f t="shared" si="5"/>
        <v>27.186499999999999</v>
      </c>
      <c r="AZ8" s="3">
        <f t="shared" si="6"/>
        <v>28.3367</v>
      </c>
    </row>
    <row r="9" spans="1:52" x14ac:dyDescent="0.25">
      <c r="A9">
        <v>28025080</v>
      </c>
      <c r="B9">
        <v>9.6866669999999999</v>
      </c>
      <c r="C9">
        <v>102</v>
      </c>
      <c r="D9" t="s">
        <v>38</v>
      </c>
      <c r="E9">
        <v>4445</v>
      </c>
      <c r="F9" t="s">
        <v>108</v>
      </c>
      <c r="G9" t="s">
        <v>61</v>
      </c>
      <c r="H9" t="s">
        <v>41</v>
      </c>
      <c r="I9" t="s">
        <v>42</v>
      </c>
      <c r="J9" s="1">
        <v>28109</v>
      </c>
      <c r="K9">
        <v>170</v>
      </c>
      <c r="L9">
        <v>-73.240555999999998</v>
      </c>
      <c r="M9" t="s">
        <v>72</v>
      </c>
      <c r="N9" t="s">
        <v>109</v>
      </c>
      <c r="O9" t="s">
        <v>45</v>
      </c>
      <c r="P9" t="s">
        <v>46</v>
      </c>
      <c r="Q9" t="s">
        <v>72</v>
      </c>
      <c r="R9" t="s">
        <v>48</v>
      </c>
      <c r="S9">
        <v>0</v>
      </c>
      <c r="T9" s="1">
        <v>43648</v>
      </c>
      <c r="U9" t="s">
        <v>87</v>
      </c>
      <c r="V9" t="s">
        <v>50</v>
      </c>
      <c r="W9" t="s">
        <v>51</v>
      </c>
      <c r="X9">
        <v>42.572603000000001</v>
      </c>
      <c r="Y9">
        <v>39.526026999999999</v>
      </c>
      <c r="Z9">
        <v>144</v>
      </c>
      <c r="AA9">
        <v>142</v>
      </c>
      <c r="AB9" s="3">
        <v>140</v>
      </c>
      <c r="AC9">
        <v>1000</v>
      </c>
      <c r="AD9" t="s">
        <v>52</v>
      </c>
      <c r="AE9">
        <v>800</v>
      </c>
      <c r="AF9" t="s">
        <v>53</v>
      </c>
      <c r="AG9">
        <v>13</v>
      </c>
      <c r="AH9">
        <v>28025080</v>
      </c>
      <c r="AI9">
        <v>21.828896</v>
      </c>
      <c r="AJ9">
        <v>22.066354</v>
      </c>
      <c r="AK9">
        <v>21.668161000000001</v>
      </c>
      <c r="AL9">
        <v>21.755625999999999</v>
      </c>
      <c r="AM9">
        <v>28025080</v>
      </c>
      <c r="AN9">
        <v>13</v>
      </c>
      <c r="AO9">
        <v>28025080</v>
      </c>
      <c r="AP9">
        <v>33.787815000000002</v>
      </c>
      <c r="AQ9">
        <v>33.794514999999997</v>
      </c>
      <c r="AR9">
        <v>34.004987999999997</v>
      </c>
      <c r="AS9">
        <v>33.650258999999998</v>
      </c>
      <c r="AT9">
        <v>28025080</v>
      </c>
      <c r="AU9" s="3">
        <f t="shared" si="1"/>
        <v>27.808355500000001</v>
      </c>
      <c r="AV9" s="3">
        <f t="shared" si="2"/>
        <v>27.930434499999997</v>
      </c>
      <c r="AW9" s="3">
        <f t="shared" si="3"/>
        <v>27.836574499999998</v>
      </c>
      <c r="AX9" s="3">
        <f t="shared" si="4"/>
        <v>27.702942499999999</v>
      </c>
      <c r="AY9">
        <f t="shared" si="5"/>
        <v>26.95</v>
      </c>
      <c r="AZ9" s="3">
        <f t="shared" si="6"/>
        <v>28.297999999999998</v>
      </c>
    </row>
    <row r="10" spans="1:52" x14ac:dyDescent="0.25">
      <c r="A10">
        <v>28025090</v>
      </c>
      <c r="B10">
        <v>9.8502500000000008</v>
      </c>
      <c r="C10">
        <v>114</v>
      </c>
      <c r="D10" t="s">
        <v>38</v>
      </c>
      <c r="E10">
        <v>2753</v>
      </c>
      <c r="F10" t="s">
        <v>99</v>
      </c>
      <c r="G10" t="s">
        <v>40</v>
      </c>
      <c r="H10" t="s">
        <v>41</v>
      </c>
      <c r="I10" t="s">
        <v>55</v>
      </c>
      <c r="J10" s="1">
        <v>28109</v>
      </c>
      <c r="K10">
        <v>100</v>
      </c>
      <c r="L10">
        <v>-73.265472000000003</v>
      </c>
      <c r="M10" t="s">
        <v>72</v>
      </c>
      <c r="N10" t="s">
        <v>97</v>
      </c>
      <c r="O10" t="s">
        <v>45</v>
      </c>
      <c r="P10" t="s">
        <v>46</v>
      </c>
      <c r="Q10" t="s">
        <v>72</v>
      </c>
      <c r="R10" t="s">
        <v>48</v>
      </c>
      <c r="S10" t="s">
        <v>100</v>
      </c>
      <c r="T10" t="s">
        <v>58</v>
      </c>
      <c r="U10" t="s">
        <v>87</v>
      </c>
      <c r="V10" t="s">
        <v>50</v>
      </c>
      <c r="W10" t="s">
        <v>51</v>
      </c>
      <c r="X10">
        <v>45.073973000000002</v>
      </c>
      <c r="Y10">
        <v>42.027397000000001</v>
      </c>
      <c r="Z10">
        <v>96</v>
      </c>
      <c r="AA10">
        <v>100</v>
      </c>
      <c r="AB10" s="3">
        <v>100</v>
      </c>
      <c r="AC10">
        <v>1000</v>
      </c>
      <c r="AD10" t="s">
        <v>52</v>
      </c>
      <c r="AE10">
        <v>800</v>
      </c>
      <c r="AF10" t="s">
        <v>53</v>
      </c>
      <c r="AG10">
        <v>14</v>
      </c>
      <c r="AH10">
        <v>28025090</v>
      </c>
      <c r="AI10">
        <v>22.388608000000001</v>
      </c>
      <c r="AJ10">
        <v>22.296446</v>
      </c>
      <c r="AK10">
        <v>22.522859</v>
      </c>
      <c r="AL10">
        <v>22.373125999999999</v>
      </c>
      <c r="AM10">
        <v>28025090</v>
      </c>
      <c r="AN10">
        <v>14</v>
      </c>
      <c r="AO10">
        <v>28025090</v>
      </c>
      <c r="AP10">
        <v>34.310277999999997</v>
      </c>
      <c r="AQ10">
        <v>33.944440999999998</v>
      </c>
      <c r="AR10">
        <v>34.752170999999997</v>
      </c>
      <c r="AS10">
        <v>34.304448000000001</v>
      </c>
      <c r="AT10">
        <v>28025090</v>
      </c>
      <c r="AU10" s="3">
        <f t="shared" si="1"/>
        <v>28.349443000000001</v>
      </c>
      <c r="AV10" s="3">
        <f t="shared" si="2"/>
        <v>28.1204435</v>
      </c>
      <c r="AW10" s="3">
        <f t="shared" si="3"/>
        <v>28.637515</v>
      </c>
      <c r="AX10" s="3">
        <f t="shared" si="4"/>
        <v>28.338787</v>
      </c>
      <c r="AY10">
        <f t="shared" si="5"/>
        <v>27.169999999999998</v>
      </c>
      <c r="AZ10" s="3">
        <f t="shared" si="6"/>
        <v>28.334</v>
      </c>
    </row>
    <row r="11" spans="1:52" x14ac:dyDescent="0.25">
      <c r="A11">
        <v>28035040</v>
      </c>
      <c r="B11">
        <v>9.9049169999999993</v>
      </c>
      <c r="C11">
        <v>121</v>
      </c>
      <c r="D11" t="s">
        <v>38</v>
      </c>
      <c r="E11">
        <v>2894</v>
      </c>
      <c r="F11" t="s">
        <v>85</v>
      </c>
      <c r="G11" t="s">
        <v>40</v>
      </c>
      <c r="H11" t="s">
        <v>41</v>
      </c>
      <c r="I11" t="s">
        <v>55</v>
      </c>
      <c r="J11" s="1">
        <v>26526</v>
      </c>
      <c r="K11">
        <v>50</v>
      </c>
      <c r="L11">
        <v>-73.647527999999994</v>
      </c>
      <c r="M11" t="s">
        <v>72</v>
      </c>
      <c r="N11" t="s">
        <v>86</v>
      </c>
      <c r="O11" t="s">
        <v>45</v>
      </c>
      <c r="P11" t="s">
        <v>46</v>
      </c>
      <c r="Q11" t="s">
        <v>72</v>
      </c>
      <c r="R11" t="s">
        <v>48</v>
      </c>
      <c r="S11" t="s">
        <v>43</v>
      </c>
      <c r="T11" t="s">
        <v>58</v>
      </c>
      <c r="U11" t="s">
        <v>87</v>
      </c>
      <c r="V11" t="s">
        <v>50</v>
      </c>
      <c r="W11" t="s">
        <v>51</v>
      </c>
      <c r="X11">
        <v>49.410958999999998</v>
      </c>
      <c r="Y11">
        <v>42.027397000000001</v>
      </c>
      <c r="Z11">
        <v>44</v>
      </c>
      <c r="AA11">
        <v>59</v>
      </c>
      <c r="AB11" s="3">
        <v>57</v>
      </c>
      <c r="AC11">
        <v>1000</v>
      </c>
      <c r="AD11" t="s">
        <v>52</v>
      </c>
      <c r="AE11">
        <v>800</v>
      </c>
      <c r="AF11" t="s">
        <v>53</v>
      </c>
      <c r="AG11">
        <v>18</v>
      </c>
      <c r="AH11">
        <v>28035040</v>
      </c>
      <c r="AI11">
        <v>24.249068000000001</v>
      </c>
      <c r="AJ11">
        <v>24.212944</v>
      </c>
      <c r="AK11">
        <v>24.281434000000001</v>
      </c>
      <c r="AL11">
        <v>24.255379000000001</v>
      </c>
      <c r="AM11">
        <v>28035040</v>
      </c>
      <c r="AN11">
        <v>18</v>
      </c>
      <c r="AO11">
        <v>28035040</v>
      </c>
      <c r="AP11">
        <v>36.061591</v>
      </c>
      <c r="AQ11">
        <v>35.961629000000002</v>
      </c>
      <c r="AR11">
        <v>36.311779999999999</v>
      </c>
      <c r="AS11">
        <v>35.980891</v>
      </c>
      <c r="AT11">
        <v>28035040</v>
      </c>
      <c r="AU11" s="3">
        <f t="shared" si="1"/>
        <v>30.155329500000001</v>
      </c>
      <c r="AV11" s="3">
        <f t="shared" si="2"/>
        <v>30.087286500000001</v>
      </c>
      <c r="AW11" s="3">
        <f t="shared" si="3"/>
        <v>30.296607000000002</v>
      </c>
      <c r="AX11" s="3">
        <f t="shared" si="4"/>
        <v>30.118135000000002</v>
      </c>
      <c r="AY11">
        <f t="shared" si="5"/>
        <v>27.406499999999998</v>
      </c>
      <c r="AZ11" s="3">
        <f t="shared" si="6"/>
        <v>28.372699999999998</v>
      </c>
    </row>
    <row r="12" spans="1:52" x14ac:dyDescent="0.25">
      <c r="A12">
        <v>28025070</v>
      </c>
      <c r="B12">
        <v>10.001806</v>
      </c>
      <c r="C12">
        <v>137</v>
      </c>
      <c r="D12" t="s">
        <v>38</v>
      </c>
      <c r="E12">
        <v>3166</v>
      </c>
      <c r="F12" t="s">
        <v>95</v>
      </c>
      <c r="G12" t="s">
        <v>96</v>
      </c>
      <c r="H12" t="s">
        <v>41</v>
      </c>
      <c r="I12" t="s">
        <v>55</v>
      </c>
      <c r="J12" s="1">
        <v>20469</v>
      </c>
      <c r="K12">
        <v>180</v>
      </c>
      <c r="L12">
        <v>-73.249388999999994</v>
      </c>
      <c r="M12" t="s">
        <v>72</v>
      </c>
      <c r="N12" t="s">
        <v>97</v>
      </c>
      <c r="O12" t="s">
        <v>45</v>
      </c>
      <c r="P12" t="s">
        <v>46</v>
      </c>
      <c r="Q12" t="s">
        <v>72</v>
      </c>
      <c r="R12" t="s">
        <v>48</v>
      </c>
      <c r="S12" t="s">
        <v>98</v>
      </c>
      <c r="T12" t="s">
        <v>58</v>
      </c>
      <c r="U12" t="s">
        <v>87</v>
      </c>
      <c r="V12" t="s">
        <v>50</v>
      </c>
      <c r="W12" t="s">
        <v>51</v>
      </c>
      <c r="X12">
        <v>66.005478999999994</v>
      </c>
      <c r="Y12">
        <v>42.027397000000001</v>
      </c>
      <c r="Z12">
        <v>100</v>
      </c>
      <c r="AA12">
        <v>101</v>
      </c>
      <c r="AB12" s="3">
        <v>98</v>
      </c>
      <c r="AC12">
        <v>1000</v>
      </c>
      <c r="AD12" t="s">
        <v>52</v>
      </c>
      <c r="AE12">
        <v>800</v>
      </c>
      <c r="AF12" t="s">
        <v>53</v>
      </c>
      <c r="AG12">
        <v>12</v>
      </c>
      <c r="AH12">
        <v>28025070</v>
      </c>
      <c r="AI12">
        <v>23.772549000000001</v>
      </c>
      <c r="AJ12">
        <v>23.738982</v>
      </c>
      <c r="AK12">
        <v>23.969750999999999</v>
      </c>
      <c r="AL12">
        <v>23.676279999999998</v>
      </c>
      <c r="AM12">
        <v>28025070</v>
      </c>
      <c r="AN12">
        <v>12</v>
      </c>
      <c r="AO12">
        <v>28025070</v>
      </c>
      <c r="AP12">
        <v>34.446339999999999</v>
      </c>
      <c r="AQ12">
        <v>34.015267999999999</v>
      </c>
      <c r="AR12">
        <v>35.078702</v>
      </c>
      <c r="AS12">
        <v>34.371226999999998</v>
      </c>
      <c r="AT12">
        <v>28025070</v>
      </c>
      <c r="AU12" s="3">
        <f t="shared" si="1"/>
        <v>29.109444500000002</v>
      </c>
      <c r="AV12" s="3">
        <f t="shared" si="2"/>
        <v>28.877124999999999</v>
      </c>
      <c r="AW12" s="3">
        <f t="shared" si="3"/>
        <v>29.524226499999997</v>
      </c>
      <c r="AX12" s="3">
        <f t="shared" si="4"/>
        <v>29.023753499999998</v>
      </c>
      <c r="AY12">
        <f t="shared" si="5"/>
        <v>27.180999999999997</v>
      </c>
      <c r="AZ12" s="3">
        <f t="shared" si="6"/>
        <v>28.335799999999999</v>
      </c>
    </row>
    <row r="13" spans="1:52" x14ac:dyDescent="0.25">
      <c r="A13">
        <v>28045020</v>
      </c>
      <c r="B13">
        <v>10.15</v>
      </c>
      <c r="C13">
        <v>154</v>
      </c>
      <c r="D13" t="s">
        <v>38</v>
      </c>
      <c r="E13">
        <v>2928</v>
      </c>
      <c r="F13" t="s">
        <v>101</v>
      </c>
      <c r="G13" t="s">
        <v>40</v>
      </c>
      <c r="H13" t="s">
        <v>41</v>
      </c>
      <c r="I13" t="s">
        <v>42</v>
      </c>
      <c r="J13" s="1">
        <v>23422</v>
      </c>
      <c r="K13">
        <v>60</v>
      </c>
      <c r="L13">
        <v>-74.066666999999995</v>
      </c>
      <c r="M13" t="s">
        <v>72</v>
      </c>
      <c r="N13" t="s">
        <v>102</v>
      </c>
      <c r="O13" t="s">
        <v>45</v>
      </c>
      <c r="P13" t="s">
        <v>46</v>
      </c>
      <c r="Q13" t="s">
        <v>72</v>
      </c>
      <c r="R13" t="s">
        <v>48</v>
      </c>
      <c r="S13" t="s">
        <v>103</v>
      </c>
      <c r="T13" s="1">
        <v>31882</v>
      </c>
      <c r="U13" t="s">
        <v>79</v>
      </c>
      <c r="V13" t="s">
        <v>50</v>
      </c>
      <c r="W13" t="s">
        <v>51</v>
      </c>
      <c r="X13">
        <v>23.178082</v>
      </c>
      <c r="Y13">
        <v>7.2904109999999998</v>
      </c>
      <c r="Z13">
        <v>96</v>
      </c>
      <c r="AA13">
        <v>110</v>
      </c>
      <c r="AB13" s="3">
        <v>105</v>
      </c>
      <c r="AC13">
        <v>1000</v>
      </c>
      <c r="AD13" t="s">
        <v>52</v>
      </c>
      <c r="AE13">
        <v>800</v>
      </c>
      <c r="AF13" t="s">
        <v>53</v>
      </c>
      <c r="AG13">
        <v>20</v>
      </c>
      <c r="AH13">
        <v>28045020</v>
      </c>
      <c r="AI13">
        <v>21.813659999999999</v>
      </c>
      <c r="AJ13">
        <v>21.697941</v>
      </c>
      <c r="AK13">
        <v>21.920970000000001</v>
      </c>
      <c r="AL13">
        <v>21.831657</v>
      </c>
      <c r="AM13">
        <v>28045020</v>
      </c>
      <c r="AN13">
        <v>20</v>
      </c>
      <c r="AO13">
        <v>28045020</v>
      </c>
      <c r="AP13">
        <v>34.268174000000002</v>
      </c>
      <c r="AQ13">
        <v>33.943752000000003</v>
      </c>
      <c r="AR13">
        <v>34.731749999999998</v>
      </c>
      <c r="AS13">
        <v>34.219182000000004</v>
      </c>
      <c r="AT13">
        <v>28045020</v>
      </c>
      <c r="AU13" s="3">
        <f t="shared" si="1"/>
        <v>28.040917</v>
      </c>
      <c r="AV13" s="3">
        <f t="shared" si="2"/>
        <v>27.820846500000002</v>
      </c>
      <c r="AW13" s="3">
        <f t="shared" si="3"/>
        <v>28.326360000000001</v>
      </c>
      <c r="AX13" s="3">
        <f t="shared" si="4"/>
        <v>28.025419500000002</v>
      </c>
      <c r="AY13">
        <f t="shared" si="5"/>
        <v>27.142499999999998</v>
      </c>
      <c r="AZ13" s="3">
        <f t="shared" si="6"/>
        <v>28.329499999999999</v>
      </c>
    </row>
    <row r="14" spans="1:52" x14ac:dyDescent="0.25">
      <c r="A14">
        <v>28035010</v>
      </c>
      <c r="B14">
        <v>10.190666999999999</v>
      </c>
      <c r="C14">
        <v>165</v>
      </c>
      <c r="D14" t="s">
        <v>38</v>
      </c>
      <c r="E14">
        <v>2938</v>
      </c>
      <c r="F14" t="s">
        <v>90</v>
      </c>
      <c r="G14" t="s">
        <v>40</v>
      </c>
      <c r="H14" t="s">
        <v>41</v>
      </c>
      <c r="I14" t="s">
        <v>55</v>
      </c>
      <c r="J14" s="1">
        <v>24912</v>
      </c>
      <c r="K14">
        <v>70</v>
      </c>
      <c r="L14">
        <v>-73.547388999999995</v>
      </c>
      <c r="M14" t="s">
        <v>72</v>
      </c>
      <c r="N14" t="s">
        <v>86</v>
      </c>
      <c r="O14" t="s">
        <v>45</v>
      </c>
      <c r="P14" t="s">
        <v>46</v>
      </c>
      <c r="Q14" t="s">
        <v>72</v>
      </c>
      <c r="R14" t="s">
        <v>48</v>
      </c>
      <c r="S14" t="s">
        <v>91</v>
      </c>
      <c r="T14" t="s">
        <v>58</v>
      </c>
      <c r="U14" t="s">
        <v>87</v>
      </c>
      <c r="V14" t="s">
        <v>50</v>
      </c>
      <c r="W14" t="s">
        <v>51</v>
      </c>
      <c r="X14">
        <v>53.832877000000003</v>
      </c>
      <c r="Y14">
        <v>42.027397000000001</v>
      </c>
      <c r="Z14">
        <v>79</v>
      </c>
      <c r="AA14">
        <v>92</v>
      </c>
      <c r="AB14" s="3">
        <v>93</v>
      </c>
      <c r="AC14">
        <v>1000</v>
      </c>
      <c r="AD14" t="s">
        <v>52</v>
      </c>
      <c r="AE14">
        <v>800</v>
      </c>
      <c r="AF14" t="s">
        <v>53</v>
      </c>
      <c r="AG14">
        <v>16</v>
      </c>
      <c r="AH14">
        <v>28035010</v>
      </c>
      <c r="AI14">
        <v>23.356363999999999</v>
      </c>
      <c r="AJ14">
        <v>23.176912999999999</v>
      </c>
      <c r="AK14">
        <v>23.588709000000001</v>
      </c>
      <c r="AL14">
        <v>23.343979999999998</v>
      </c>
      <c r="AM14">
        <v>28035010</v>
      </c>
      <c r="AN14">
        <v>16</v>
      </c>
      <c r="AO14">
        <v>28035010</v>
      </c>
      <c r="AP14">
        <v>35.000737000000001</v>
      </c>
      <c r="AQ14">
        <v>34.594706000000002</v>
      </c>
      <c r="AR14">
        <v>35.503585999999999</v>
      </c>
      <c r="AS14">
        <v>34.986685999999999</v>
      </c>
      <c r="AT14">
        <v>28035010</v>
      </c>
      <c r="AU14" s="3">
        <f t="shared" si="1"/>
        <v>29.1785505</v>
      </c>
      <c r="AV14" s="3">
        <f t="shared" si="2"/>
        <v>28.885809500000001</v>
      </c>
      <c r="AW14" s="3">
        <f t="shared" si="3"/>
        <v>29.5461475</v>
      </c>
      <c r="AX14" s="3">
        <f t="shared" si="4"/>
        <v>29.165332999999997</v>
      </c>
      <c r="AY14">
        <f t="shared" si="5"/>
        <v>27.208499999999997</v>
      </c>
      <c r="AZ14" s="3">
        <f t="shared" si="6"/>
        <v>28.340299999999999</v>
      </c>
    </row>
    <row r="15" spans="1:52" x14ac:dyDescent="0.25">
      <c r="A15">
        <v>28025020</v>
      </c>
      <c r="B15">
        <v>10.271388999999999</v>
      </c>
      <c r="C15">
        <v>173</v>
      </c>
      <c r="D15" t="s">
        <v>38</v>
      </c>
      <c r="E15">
        <v>3175</v>
      </c>
      <c r="F15" t="s">
        <v>121</v>
      </c>
      <c r="G15" t="s">
        <v>40</v>
      </c>
      <c r="H15" t="s">
        <v>41</v>
      </c>
      <c r="I15" t="s">
        <v>55</v>
      </c>
      <c r="J15" s="1">
        <v>23422</v>
      </c>
      <c r="K15">
        <v>350</v>
      </c>
      <c r="L15">
        <v>-73.131388999999999</v>
      </c>
      <c r="M15" t="s">
        <v>72</v>
      </c>
      <c r="N15" t="s">
        <v>122</v>
      </c>
      <c r="O15" t="s">
        <v>45</v>
      </c>
      <c r="P15" t="s">
        <v>46</v>
      </c>
      <c r="Q15" t="s">
        <v>72</v>
      </c>
      <c r="R15" t="s">
        <v>48</v>
      </c>
      <c r="S15" t="s">
        <v>123</v>
      </c>
      <c r="T15" t="s">
        <v>58</v>
      </c>
      <c r="U15" t="s">
        <v>87</v>
      </c>
      <c r="V15" t="s">
        <v>50</v>
      </c>
      <c r="W15" t="s">
        <v>51</v>
      </c>
      <c r="X15">
        <v>57.915067999999998</v>
      </c>
      <c r="Y15">
        <v>42.027397000000001</v>
      </c>
      <c r="Z15">
        <v>395</v>
      </c>
      <c r="AA15">
        <v>393</v>
      </c>
      <c r="AB15" s="3">
        <v>393</v>
      </c>
      <c r="AC15">
        <v>1000</v>
      </c>
      <c r="AD15" t="s">
        <v>52</v>
      </c>
      <c r="AE15">
        <v>800</v>
      </c>
      <c r="AF15" t="s">
        <v>53</v>
      </c>
      <c r="AG15">
        <v>10</v>
      </c>
      <c r="AH15">
        <v>28025020</v>
      </c>
      <c r="AI15">
        <v>20.531320999999998</v>
      </c>
      <c r="AJ15">
        <v>20.498505000000002</v>
      </c>
      <c r="AK15">
        <v>20.661335999999999</v>
      </c>
      <c r="AL15">
        <v>20.475566000000001</v>
      </c>
      <c r="AM15">
        <v>28025020</v>
      </c>
      <c r="AN15">
        <v>10</v>
      </c>
      <c r="AO15">
        <v>28025020</v>
      </c>
      <c r="AP15">
        <v>32.670192999999998</v>
      </c>
      <c r="AQ15">
        <v>32.402417999999997</v>
      </c>
      <c r="AR15">
        <v>33.088265999999997</v>
      </c>
      <c r="AS15">
        <v>32.608097000000001</v>
      </c>
      <c r="AT15">
        <v>28025020</v>
      </c>
      <c r="AU15" s="3">
        <f t="shared" si="1"/>
        <v>26.600756999999998</v>
      </c>
      <c r="AV15" s="3">
        <f t="shared" si="2"/>
        <v>26.450461499999999</v>
      </c>
      <c r="AW15" s="3">
        <f t="shared" si="3"/>
        <v>26.874800999999998</v>
      </c>
      <c r="AX15" s="3">
        <f t="shared" si="4"/>
        <v>26.541831500000001</v>
      </c>
      <c r="AY15">
        <f t="shared" si="5"/>
        <v>25.558499999999999</v>
      </c>
      <c r="AZ15" s="3">
        <f t="shared" si="6"/>
        <v>28.0703</v>
      </c>
    </row>
    <row r="16" spans="1:52" x14ac:dyDescent="0.25">
      <c r="A16">
        <v>28025040</v>
      </c>
      <c r="B16">
        <v>10.35</v>
      </c>
      <c r="C16">
        <v>184</v>
      </c>
      <c r="D16" t="s">
        <v>38</v>
      </c>
      <c r="E16">
        <v>3198</v>
      </c>
      <c r="F16" t="s">
        <v>124</v>
      </c>
      <c r="G16" t="s">
        <v>40</v>
      </c>
      <c r="H16" t="s">
        <v>41</v>
      </c>
      <c r="I16" t="s">
        <v>42</v>
      </c>
      <c r="J16" s="1">
        <v>27621</v>
      </c>
      <c r="K16">
        <v>850</v>
      </c>
      <c r="L16">
        <v>-73.05</v>
      </c>
      <c r="M16" t="s">
        <v>72</v>
      </c>
      <c r="N16" t="s">
        <v>125</v>
      </c>
      <c r="O16" t="s">
        <v>45</v>
      </c>
      <c r="P16" t="s">
        <v>46</v>
      </c>
      <c r="Q16" t="s">
        <v>72</v>
      </c>
      <c r="R16" t="s">
        <v>48</v>
      </c>
      <c r="S16" t="s">
        <v>126</v>
      </c>
      <c r="T16" s="1">
        <v>35930</v>
      </c>
      <c r="U16" t="s">
        <v>87</v>
      </c>
      <c r="V16" t="s">
        <v>50</v>
      </c>
      <c r="W16" t="s">
        <v>51</v>
      </c>
      <c r="X16">
        <v>22.764384</v>
      </c>
      <c r="Y16">
        <v>18.380821999999998</v>
      </c>
      <c r="Z16">
        <v>699</v>
      </c>
      <c r="AA16">
        <v>699</v>
      </c>
      <c r="AB16" s="3">
        <v>699</v>
      </c>
      <c r="AC16">
        <v>1000</v>
      </c>
      <c r="AD16" t="s">
        <v>52</v>
      </c>
      <c r="AE16">
        <v>800</v>
      </c>
      <c r="AF16" t="s">
        <v>53</v>
      </c>
      <c r="AG16">
        <v>11</v>
      </c>
      <c r="AH16">
        <v>28025040</v>
      </c>
      <c r="AI16">
        <v>18.709399000000001</v>
      </c>
      <c r="AJ16">
        <v>18.579484999999998</v>
      </c>
      <c r="AK16">
        <v>18.895350000000001</v>
      </c>
      <c r="AL16">
        <v>18.689589000000002</v>
      </c>
      <c r="AM16">
        <v>28025040</v>
      </c>
      <c r="AN16">
        <v>11</v>
      </c>
      <c r="AO16">
        <v>28025040</v>
      </c>
      <c r="AP16">
        <v>29.860516000000001</v>
      </c>
      <c r="AQ16">
        <v>29.653789</v>
      </c>
      <c r="AR16">
        <v>30.111912</v>
      </c>
      <c r="AS16">
        <v>29.856188</v>
      </c>
      <c r="AT16">
        <v>28025040</v>
      </c>
      <c r="AU16" s="3">
        <f t="shared" si="1"/>
        <v>24.284957500000001</v>
      </c>
      <c r="AV16" s="3">
        <f t="shared" si="2"/>
        <v>24.116636999999997</v>
      </c>
      <c r="AW16" s="3">
        <f t="shared" si="3"/>
        <v>24.503630999999999</v>
      </c>
      <c r="AX16" s="3">
        <f t="shared" si="4"/>
        <v>24.272888500000001</v>
      </c>
      <c r="AY16">
        <f t="shared" si="5"/>
        <v>23.875499999999999</v>
      </c>
      <c r="AZ16" s="3">
        <f t="shared" si="6"/>
        <v>27.794899999999998</v>
      </c>
    </row>
    <row r="17" spans="1:52" x14ac:dyDescent="0.25">
      <c r="A17">
        <v>28035020</v>
      </c>
      <c r="B17">
        <v>10.363056</v>
      </c>
      <c r="C17">
        <v>186</v>
      </c>
      <c r="D17" t="s">
        <v>38</v>
      </c>
      <c r="E17">
        <v>3193</v>
      </c>
      <c r="F17" t="s">
        <v>104</v>
      </c>
      <c r="G17" t="s">
        <v>40</v>
      </c>
      <c r="H17" t="s">
        <v>41</v>
      </c>
      <c r="I17" t="s">
        <v>55</v>
      </c>
      <c r="J17" s="1">
        <v>24912</v>
      </c>
      <c r="K17">
        <v>110</v>
      </c>
      <c r="L17">
        <v>-73.319444000000004</v>
      </c>
      <c r="M17" t="s">
        <v>72</v>
      </c>
      <c r="N17" t="s">
        <v>86</v>
      </c>
      <c r="O17" t="s">
        <v>45</v>
      </c>
      <c r="P17" t="s">
        <v>46</v>
      </c>
      <c r="Q17" t="s">
        <v>72</v>
      </c>
      <c r="R17" t="s">
        <v>48</v>
      </c>
      <c r="S17" t="s">
        <v>105</v>
      </c>
      <c r="T17" t="s">
        <v>58</v>
      </c>
      <c r="U17" t="s">
        <v>87</v>
      </c>
      <c r="V17" t="s">
        <v>50</v>
      </c>
      <c r="W17" t="s">
        <v>51</v>
      </c>
      <c r="X17">
        <v>53.832877000000003</v>
      </c>
      <c r="Y17">
        <v>42.027397000000001</v>
      </c>
      <c r="Z17">
        <v>118</v>
      </c>
      <c r="AA17">
        <v>119</v>
      </c>
      <c r="AB17" s="3">
        <v>122</v>
      </c>
      <c r="AC17">
        <v>1000</v>
      </c>
      <c r="AD17" t="s">
        <v>52</v>
      </c>
      <c r="AE17">
        <v>800</v>
      </c>
      <c r="AF17" t="s">
        <v>53</v>
      </c>
      <c r="AG17">
        <v>17</v>
      </c>
      <c r="AH17">
        <v>28035020</v>
      </c>
      <c r="AI17">
        <v>22.706613999999998</v>
      </c>
      <c r="AJ17">
        <v>22.733059999999998</v>
      </c>
      <c r="AK17">
        <v>22.883917</v>
      </c>
      <c r="AL17">
        <v>22.579162</v>
      </c>
      <c r="AM17">
        <v>28035020</v>
      </c>
      <c r="AN17">
        <v>17</v>
      </c>
      <c r="AO17">
        <v>28035020</v>
      </c>
      <c r="AP17">
        <v>34.718120999999996</v>
      </c>
      <c r="AQ17">
        <v>34.527912000000001</v>
      </c>
      <c r="AR17">
        <v>35.177660000000003</v>
      </c>
      <c r="AS17">
        <v>34.574666000000001</v>
      </c>
      <c r="AT17">
        <v>28035020</v>
      </c>
      <c r="AU17" s="3">
        <f t="shared" si="1"/>
        <v>28.712367499999999</v>
      </c>
      <c r="AV17" s="3">
        <f t="shared" si="2"/>
        <v>28.630485999999998</v>
      </c>
      <c r="AW17" s="3">
        <f t="shared" si="3"/>
        <v>29.0307885</v>
      </c>
      <c r="AX17" s="3">
        <f t="shared" si="4"/>
        <v>28.576914000000002</v>
      </c>
      <c r="AY17">
        <f t="shared" si="5"/>
        <v>27.048999999999999</v>
      </c>
      <c r="AZ17" s="3">
        <f t="shared" si="6"/>
        <v>28.3142</v>
      </c>
    </row>
    <row r="18" spans="1:52" x14ac:dyDescent="0.25">
      <c r="A18">
        <v>28025502</v>
      </c>
      <c r="B18">
        <v>10.436166999999999</v>
      </c>
      <c r="C18">
        <v>199</v>
      </c>
      <c r="D18" t="s">
        <v>38</v>
      </c>
      <c r="E18">
        <v>4047</v>
      </c>
      <c r="F18" t="s">
        <v>106</v>
      </c>
      <c r="G18" t="s">
        <v>107</v>
      </c>
      <c r="H18" t="s">
        <v>62</v>
      </c>
      <c r="I18" t="s">
        <v>55</v>
      </c>
      <c r="J18" s="1">
        <v>42551</v>
      </c>
      <c r="K18">
        <v>138</v>
      </c>
      <c r="L18">
        <v>-73.247667000000007</v>
      </c>
      <c r="M18" t="s">
        <v>72</v>
      </c>
      <c r="N18" t="s">
        <v>86</v>
      </c>
      <c r="O18" t="s">
        <v>45</v>
      </c>
      <c r="P18" t="s">
        <v>46</v>
      </c>
      <c r="Q18" t="s">
        <v>72</v>
      </c>
      <c r="R18" t="s">
        <v>48</v>
      </c>
      <c r="S18">
        <v>0</v>
      </c>
      <c r="T18" t="s">
        <v>58</v>
      </c>
      <c r="U18" t="s">
        <v>87</v>
      </c>
      <c r="V18" t="s">
        <v>50</v>
      </c>
      <c r="W18" t="s">
        <v>51</v>
      </c>
      <c r="X18">
        <v>5.5068489999999999</v>
      </c>
      <c r="Y18">
        <v>5.5068489999999999</v>
      </c>
      <c r="Z18">
        <v>137</v>
      </c>
      <c r="AA18">
        <v>137</v>
      </c>
      <c r="AB18" s="3">
        <v>139</v>
      </c>
      <c r="AC18">
        <v>1000</v>
      </c>
      <c r="AD18" t="s">
        <v>52</v>
      </c>
      <c r="AE18">
        <v>800</v>
      </c>
      <c r="AF18" t="s">
        <v>53</v>
      </c>
      <c r="AG18">
        <v>15</v>
      </c>
      <c r="AH18">
        <v>28025502</v>
      </c>
      <c r="AI18">
        <v>23.891732999999999</v>
      </c>
      <c r="AJ18">
        <v>23.704426999999999</v>
      </c>
      <c r="AK18">
        <v>24.175757000000001</v>
      </c>
      <c r="AL18">
        <v>23.853439999999999</v>
      </c>
      <c r="AM18">
        <v>28025502</v>
      </c>
      <c r="AN18">
        <v>15</v>
      </c>
      <c r="AO18">
        <v>28025502</v>
      </c>
      <c r="AP18">
        <v>34.577544000000003</v>
      </c>
      <c r="AQ18">
        <v>34.242088000000003</v>
      </c>
      <c r="AR18">
        <v>35.067019000000002</v>
      </c>
      <c r="AS18">
        <v>34.520695000000003</v>
      </c>
      <c r="AT18">
        <v>28025502</v>
      </c>
      <c r="AU18" s="3">
        <f t="shared" si="1"/>
        <v>29.234638500000003</v>
      </c>
      <c r="AV18" s="3">
        <f t="shared" si="2"/>
        <v>28.973257500000003</v>
      </c>
      <c r="AW18" s="3">
        <f t="shared" si="3"/>
        <v>29.621388000000003</v>
      </c>
      <c r="AX18" s="3">
        <f t="shared" si="4"/>
        <v>29.187067500000001</v>
      </c>
      <c r="AY18">
        <f t="shared" si="5"/>
        <v>26.955500000000001</v>
      </c>
      <c r="AZ18" s="3">
        <f t="shared" si="6"/>
        <v>28.2989</v>
      </c>
    </row>
    <row r="19" spans="1:52" x14ac:dyDescent="0.25">
      <c r="A19">
        <v>28015030</v>
      </c>
      <c r="B19">
        <v>10.483333</v>
      </c>
      <c r="C19">
        <v>207</v>
      </c>
      <c r="D19" t="s">
        <v>38</v>
      </c>
      <c r="E19">
        <v>3941</v>
      </c>
      <c r="F19" t="s">
        <v>116</v>
      </c>
      <c r="G19" t="s">
        <v>61</v>
      </c>
      <c r="H19" t="s">
        <v>41</v>
      </c>
      <c r="I19" t="s">
        <v>42</v>
      </c>
      <c r="J19" s="1">
        <v>23391</v>
      </c>
      <c r="K19">
        <v>180</v>
      </c>
      <c r="L19">
        <v>-73.266666999999998</v>
      </c>
      <c r="M19" t="s">
        <v>72</v>
      </c>
      <c r="N19" t="s">
        <v>86</v>
      </c>
      <c r="O19" t="s">
        <v>45</v>
      </c>
      <c r="P19" t="s">
        <v>46</v>
      </c>
      <c r="Q19" t="s">
        <v>72</v>
      </c>
      <c r="R19" t="s">
        <v>48</v>
      </c>
      <c r="S19" t="s">
        <v>117</v>
      </c>
      <c r="T19" s="1">
        <v>32278</v>
      </c>
      <c r="U19" t="s">
        <v>87</v>
      </c>
      <c r="V19" t="s">
        <v>50</v>
      </c>
      <c r="W19" t="s">
        <v>51</v>
      </c>
      <c r="X19">
        <v>24.347944999999999</v>
      </c>
      <c r="Y19">
        <v>8.3753419999999998</v>
      </c>
      <c r="Z19">
        <v>203</v>
      </c>
      <c r="AA19">
        <v>198</v>
      </c>
      <c r="AB19" s="3">
        <v>200</v>
      </c>
      <c r="AC19">
        <v>1000</v>
      </c>
      <c r="AD19" t="s">
        <v>52</v>
      </c>
      <c r="AE19">
        <v>800</v>
      </c>
      <c r="AF19" t="s">
        <v>53</v>
      </c>
      <c r="AG19">
        <v>8</v>
      </c>
      <c r="AH19">
        <v>28015030</v>
      </c>
      <c r="AI19">
        <v>23.164407000000001</v>
      </c>
      <c r="AJ19">
        <v>23.026633</v>
      </c>
      <c r="AK19">
        <v>23.392700000000001</v>
      </c>
      <c r="AL19">
        <v>23.124397999999999</v>
      </c>
      <c r="AM19">
        <v>28015030</v>
      </c>
      <c r="AN19">
        <v>8</v>
      </c>
      <c r="AO19">
        <v>28015030</v>
      </c>
      <c r="AP19">
        <v>34.759034</v>
      </c>
      <c r="AQ19">
        <v>34.446370999999999</v>
      </c>
      <c r="AR19">
        <v>35.211731</v>
      </c>
      <c r="AS19">
        <v>34.708199</v>
      </c>
      <c r="AT19">
        <v>28015030</v>
      </c>
      <c r="AU19" s="3">
        <f t="shared" si="1"/>
        <v>28.961720499999998</v>
      </c>
      <c r="AV19" s="3">
        <f t="shared" si="2"/>
        <v>28.736502000000002</v>
      </c>
      <c r="AW19" s="3">
        <f t="shared" si="3"/>
        <v>29.302215500000003</v>
      </c>
      <c r="AX19" s="3">
        <f t="shared" si="4"/>
        <v>28.9162985</v>
      </c>
      <c r="AY19">
        <f t="shared" si="5"/>
        <v>26.619999999999997</v>
      </c>
      <c r="AZ19" s="3">
        <f t="shared" si="6"/>
        <v>28.244</v>
      </c>
    </row>
    <row r="20" spans="1:52" x14ac:dyDescent="0.25">
      <c r="A20">
        <v>28015070</v>
      </c>
      <c r="B20">
        <v>10.566388999999999</v>
      </c>
      <c r="C20">
        <v>221</v>
      </c>
      <c r="D20" t="s">
        <v>38</v>
      </c>
      <c r="E20">
        <v>3015</v>
      </c>
      <c r="F20" t="s">
        <v>118</v>
      </c>
      <c r="G20" t="s">
        <v>40</v>
      </c>
      <c r="H20" t="s">
        <v>41</v>
      </c>
      <c r="I20" t="s">
        <v>55</v>
      </c>
      <c r="J20" s="1">
        <v>27621</v>
      </c>
      <c r="K20">
        <v>255</v>
      </c>
      <c r="L20">
        <v>-73.016389000000004</v>
      </c>
      <c r="M20" t="s">
        <v>111</v>
      </c>
      <c r="N20" t="s">
        <v>119</v>
      </c>
      <c r="O20" t="s">
        <v>45</v>
      </c>
      <c r="P20" t="s">
        <v>46</v>
      </c>
      <c r="Q20" t="s">
        <v>72</v>
      </c>
      <c r="R20" t="s">
        <v>48</v>
      </c>
      <c r="S20" t="s">
        <v>72</v>
      </c>
      <c r="T20" t="s">
        <v>58</v>
      </c>
      <c r="U20" t="s">
        <v>120</v>
      </c>
      <c r="V20" t="s">
        <v>50</v>
      </c>
      <c r="W20" t="s">
        <v>51</v>
      </c>
      <c r="X20">
        <v>46.410958999999998</v>
      </c>
      <c r="Y20">
        <v>42.027397000000001</v>
      </c>
      <c r="Z20">
        <v>235</v>
      </c>
      <c r="AA20">
        <v>227</v>
      </c>
      <c r="AB20" s="3">
        <v>227</v>
      </c>
      <c r="AC20">
        <v>1000</v>
      </c>
      <c r="AD20" t="s">
        <v>52</v>
      </c>
      <c r="AE20">
        <v>800</v>
      </c>
      <c r="AF20" t="s">
        <v>53</v>
      </c>
      <c r="AG20">
        <v>9</v>
      </c>
      <c r="AH20">
        <v>28015070</v>
      </c>
      <c r="AI20">
        <v>22.325479000000001</v>
      </c>
      <c r="AJ20">
        <v>22.110327000000002</v>
      </c>
      <c r="AK20">
        <v>22.562477000000001</v>
      </c>
      <c r="AL20">
        <v>22.336034000000001</v>
      </c>
      <c r="AM20">
        <v>28015070</v>
      </c>
      <c r="AN20">
        <v>9</v>
      </c>
      <c r="AO20">
        <v>28015070</v>
      </c>
      <c r="AP20">
        <v>33.652191000000002</v>
      </c>
      <c r="AQ20">
        <v>33.260620000000003</v>
      </c>
      <c r="AR20">
        <v>34.160939999999997</v>
      </c>
      <c r="AS20">
        <v>33.624088999999998</v>
      </c>
      <c r="AT20">
        <v>28015070</v>
      </c>
      <c r="AU20" s="3">
        <f t="shared" si="1"/>
        <v>27.988835000000002</v>
      </c>
      <c r="AV20" s="3">
        <f t="shared" si="2"/>
        <v>27.685473500000001</v>
      </c>
      <c r="AW20" s="3">
        <f t="shared" si="3"/>
        <v>28.361708499999999</v>
      </c>
      <c r="AX20" s="3">
        <f t="shared" si="4"/>
        <v>27.980061499999998</v>
      </c>
      <c r="AY20">
        <f t="shared" si="5"/>
        <v>26.471499999999999</v>
      </c>
      <c r="AZ20" s="3">
        <f t="shared" si="6"/>
        <v>28.2197</v>
      </c>
    </row>
    <row r="21" spans="1:52" x14ac:dyDescent="0.25">
      <c r="A21">
        <v>29065010</v>
      </c>
      <c r="B21">
        <v>10.583333</v>
      </c>
      <c r="C21">
        <v>225</v>
      </c>
      <c r="D21" t="s">
        <v>38</v>
      </c>
      <c r="E21">
        <v>3391</v>
      </c>
      <c r="F21" t="s">
        <v>66</v>
      </c>
      <c r="G21" t="s">
        <v>40</v>
      </c>
      <c r="H21" t="s">
        <v>41</v>
      </c>
      <c r="I21" t="s">
        <v>42</v>
      </c>
      <c r="J21" s="1">
        <v>24668</v>
      </c>
      <c r="K21">
        <v>30</v>
      </c>
      <c r="L21">
        <v>-74.25</v>
      </c>
      <c r="M21" t="s">
        <v>43</v>
      </c>
      <c r="N21" t="s">
        <v>67</v>
      </c>
      <c r="O21" t="s">
        <v>45</v>
      </c>
      <c r="P21" t="s">
        <v>46</v>
      </c>
      <c r="Q21" t="s">
        <v>47</v>
      </c>
      <c r="R21" t="s">
        <v>48</v>
      </c>
      <c r="S21" t="s">
        <v>68</v>
      </c>
      <c r="T21" s="1">
        <v>32978</v>
      </c>
      <c r="U21" t="s">
        <v>49</v>
      </c>
      <c r="V21" t="s">
        <v>50</v>
      </c>
      <c r="W21" t="s">
        <v>51</v>
      </c>
      <c r="X21">
        <v>22.767123000000002</v>
      </c>
      <c r="Y21">
        <v>10.293151</v>
      </c>
      <c r="Z21">
        <v>32</v>
      </c>
      <c r="AA21">
        <v>33</v>
      </c>
      <c r="AB21" s="3">
        <v>29</v>
      </c>
      <c r="AC21">
        <v>1000</v>
      </c>
      <c r="AD21" t="s">
        <v>52</v>
      </c>
      <c r="AE21">
        <v>800</v>
      </c>
      <c r="AF21" t="s">
        <v>53</v>
      </c>
      <c r="AG21">
        <v>22</v>
      </c>
      <c r="AH21">
        <v>29065010</v>
      </c>
      <c r="AI21">
        <v>21.297965999999999</v>
      </c>
      <c r="AJ21">
        <v>21.194063</v>
      </c>
      <c r="AK21">
        <v>21.232264000000001</v>
      </c>
      <c r="AL21">
        <v>21.413157999999999</v>
      </c>
      <c r="AM21">
        <v>29065010</v>
      </c>
      <c r="AN21">
        <v>22</v>
      </c>
      <c r="AO21">
        <v>29065010</v>
      </c>
      <c r="AP21">
        <v>33.647295</v>
      </c>
      <c r="AQ21">
        <v>33.554346000000002</v>
      </c>
      <c r="AR21">
        <v>33.837161999999999</v>
      </c>
      <c r="AS21">
        <v>33.598394999999996</v>
      </c>
      <c r="AT21">
        <v>29065010</v>
      </c>
      <c r="AU21" s="3">
        <f t="shared" si="1"/>
        <v>27.472630500000001</v>
      </c>
      <c r="AV21" s="3">
        <f t="shared" si="2"/>
        <v>27.374204500000001</v>
      </c>
      <c r="AW21" s="3">
        <f t="shared" si="3"/>
        <v>27.534713</v>
      </c>
      <c r="AX21" s="3">
        <f t="shared" si="4"/>
        <v>27.505776499999996</v>
      </c>
      <c r="AY21">
        <f t="shared" si="5"/>
        <v>27.560499999999998</v>
      </c>
      <c r="AZ21" s="3">
        <f t="shared" si="6"/>
        <v>28.3979</v>
      </c>
    </row>
    <row r="22" spans="1:52" x14ac:dyDescent="0.25">
      <c r="A22">
        <v>29065020</v>
      </c>
      <c r="B22">
        <v>10.721111000000001</v>
      </c>
      <c r="C22">
        <v>253</v>
      </c>
      <c r="D22" t="s">
        <v>38</v>
      </c>
      <c r="E22">
        <v>3150</v>
      </c>
      <c r="F22" t="s">
        <v>54</v>
      </c>
      <c r="G22" t="s">
        <v>40</v>
      </c>
      <c r="H22" t="s">
        <v>41</v>
      </c>
      <c r="I22" t="s">
        <v>55</v>
      </c>
      <c r="J22" s="1">
        <v>24699</v>
      </c>
      <c r="K22">
        <v>20</v>
      </c>
      <c r="L22">
        <v>-74.199721999999994</v>
      </c>
      <c r="M22" t="s">
        <v>43</v>
      </c>
      <c r="N22" t="s">
        <v>56</v>
      </c>
      <c r="O22" t="s">
        <v>45</v>
      </c>
      <c r="P22" t="s">
        <v>46</v>
      </c>
      <c r="Q22" t="s">
        <v>47</v>
      </c>
      <c r="R22" t="s">
        <v>48</v>
      </c>
      <c r="S22" t="s">
        <v>57</v>
      </c>
      <c r="T22" t="s">
        <v>58</v>
      </c>
      <c r="U22" t="s">
        <v>49</v>
      </c>
      <c r="V22" t="s">
        <v>50</v>
      </c>
      <c r="W22" t="s">
        <v>51</v>
      </c>
      <c r="X22">
        <v>54.416437999999999</v>
      </c>
      <c r="Y22">
        <v>42.027397000000001</v>
      </c>
      <c r="Z22">
        <v>11</v>
      </c>
      <c r="AA22">
        <v>13</v>
      </c>
      <c r="AB22" s="3">
        <v>11</v>
      </c>
      <c r="AC22">
        <v>1000</v>
      </c>
      <c r="AD22" t="s">
        <v>52</v>
      </c>
      <c r="AE22">
        <v>800</v>
      </c>
      <c r="AF22" t="s">
        <v>53</v>
      </c>
      <c r="AG22">
        <v>23</v>
      </c>
      <c r="AH22">
        <v>29065020</v>
      </c>
      <c r="AI22">
        <v>22.345578</v>
      </c>
      <c r="AJ22">
        <v>22.140851000000001</v>
      </c>
      <c r="AK22">
        <v>22.286624</v>
      </c>
      <c r="AL22">
        <v>22.529464000000001</v>
      </c>
      <c r="AM22">
        <v>29065020</v>
      </c>
      <c r="AN22">
        <v>23</v>
      </c>
      <c r="AO22">
        <v>29065020</v>
      </c>
      <c r="AP22">
        <v>34.092272999999999</v>
      </c>
      <c r="AQ22">
        <v>34.167530999999997</v>
      </c>
      <c r="AR22">
        <v>34.265326999999999</v>
      </c>
      <c r="AS22">
        <v>33.932164</v>
      </c>
      <c r="AT22">
        <v>29065020</v>
      </c>
      <c r="AU22" s="3">
        <f t="shared" si="1"/>
        <v>28.218925499999997</v>
      </c>
      <c r="AV22" s="3">
        <f t="shared" si="2"/>
        <v>28.154190999999997</v>
      </c>
      <c r="AW22" s="3">
        <f t="shared" si="3"/>
        <v>28.275975500000001</v>
      </c>
      <c r="AX22" s="3">
        <f t="shared" si="4"/>
        <v>28.230814000000002</v>
      </c>
      <c r="AY22">
        <f t="shared" si="5"/>
        <v>27.659499999999998</v>
      </c>
      <c r="AZ22" s="3">
        <f t="shared" si="6"/>
        <v>28.414100000000001</v>
      </c>
    </row>
    <row r="23" spans="1:52" x14ac:dyDescent="0.25">
      <c r="A23">
        <v>28035070</v>
      </c>
      <c r="B23">
        <v>10.732139</v>
      </c>
      <c r="C23">
        <v>255</v>
      </c>
      <c r="D23" t="s">
        <v>38</v>
      </c>
      <c r="E23">
        <v>197</v>
      </c>
      <c r="F23" t="s">
        <v>127</v>
      </c>
      <c r="G23" t="s">
        <v>61</v>
      </c>
      <c r="H23" t="s">
        <v>41</v>
      </c>
      <c r="I23" t="s">
        <v>42</v>
      </c>
      <c r="J23" s="1">
        <v>38773</v>
      </c>
      <c r="K23">
        <v>1315</v>
      </c>
      <c r="L23">
        <v>-73.392416999999995</v>
      </c>
      <c r="M23" t="s">
        <v>72</v>
      </c>
      <c r="N23" t="s">
        <v>86</v>
      </c>
      <c r="O23" t="s">
        <v>45</v>
      </c>
      <c r="P23" t="s">
        <v>46</v>
      </c>
      <c r="Q23" t="s">
        <v>72</v>
      </c>
      <c r="R23" t="s">
        <v>48</v>
      </c>
      <c r="S23">
        <v>0</v>
      </c>
      <c r="T23" s="1">
        <v>43410</v>
      </c>
      <c r="U23" t="s">
        <v>120</v>
      </c>
      <c r="V23" t="s">
        <v>50</v>
      </c>
      <c r="W23" t="s">
        <v>51</v>
      </c>
      <c r="X23">
        <v>12.70411</v>
      </c>
      <c r="Y23">
        <v>12.70411</v>
      </c>
      <c r="Z23">
        <v>1289</v>
      </c>
      <c r="AA23">
        <v>1277</v>
      </c>
      <c r="AB23" s="3">
        <v>1285</v>
      </c>
      <c r="AC23">
        <v>2000</v>
      </c>
      <c r="AD23" t="s">
        <v>128</v>
      </c>
      <c r="AE23">
        <v>1800</v>
      </c>
      <c r="AF23" t="s">
        <v>129</v>
      </c>
      <c r="AG23">
        <v>19</v>
      </c>
      <c r="AH23">
        <v>28035070</v>
      </c>
      <c r="AI23">
        <v>23.377811999999999</v>
      </c>
      <c r="AJ23">
        <v>23.189817999999999</v>
      </c>
      <c r="AK23">
        <v>23.618587999999999</v>
      </c>
      <c r="AL23">
        <v>23.366444000000001</v>
      </c>
      <c r="AM23">
        <v>28035070</v>
      </c>
      <c r="AN23">
        <v>19</v>
      </c>
      <c r="AO23">
        <v>28035070</v>
      </c>
      <c r="AP23">
        <v>35.000737000000001</v>
      </c>
      <c r="AQ23">
        <v>34.594706000000002</v>
      </c>
      <c r="AR23">
        <v>35.503585999999999</v>
      </c>
      <c r="AS23">
        <v>34.986685999999999</v>
      </c>
      <c r="AT23">
        <v>28035070</v>
      </c>
      <c r="AU23" s="3">
        <f t="shared" si="1"/>
        <v>29.1892745</v>
      </c>
      <c r="AV23" s="3">
        <f t="shared" si="2"/>
        <v>28.892262000000002</v>
      </c>
      <c r="AW23" s="3">
        <f t="shared" si="3"/>
        <v>29.561087000000001</v>
      </c>
      <c r="AX23" s="3">
        <f t="shared" si="4"/>
        <v>29.176565</v>
      </c>
      <c r="AY23">
        <f t="shared" si="5"/>
        <v>20.6525</v>
      </c>
      <c r="AZ23" s="3">
        <f t="shared" si="6"/>
        <v>27.267499999999998</v>
      </c>
    </row>
    <row r="24" spans="1:52" x14ac:dyDescent="0.25">
      <c r="A24">
        <v>29065030</v>
      </c>
      <c r="B24">
        <v>10.764167</v>
      </c>
      <c r="C24">
        <v>265</v>
      </c>
      <c r="D24" t="s">
        <v>38</v>
      </c>
      <c r="E24">
        <v>393</v>
      </c>
      <c r="F24" t="s">
        <v>59</v>
      </c>
      <c r="G24" t="s">
        <v>40</v>
      </c>
      <c r="H24" t="s">
        <v>41</v>
      </c>
      <c r="I24" t="s">
        <v>42</v>
      </c>
      <c r="J24" s="1">
        <v>25763</v>
      </c>
      <c r="K24">
        <v>18</v>
      </c>
      <c r="L24">
        <v>-74.154722000000007</v>
      </c>
      <c r="M24" t="s">
        <v>43</v>
      </c>
      <c r="N24" t="s">
        <v>56</v>
      </c>
      <c r="O24" t="s">
        <v>45</v>
      </c>
      <c r="P24" t="s">
        <v>46</v>
      </c>
      <c r="Q24" t="s">
        <v>47</v>
      </c>
      <c r="R24" t="s">
        <v>48</v>
      </c>
      <c r="S24">
        <v>0</v>
      </c>
      <c r="T24" s="1">
        <v>43648</v>
      </c>
      <c r="U24" t="s">
        <v>49</v>
      </c>
      <c r="V24" t="s">
        <v>50</v>
      </c>
      <c r="W24" t="s">
        <v>51</v>
      </c>
      <c r="X24">
        <v>49</v>
      </c>
      <c r="Y24">
        <v>39.526026999999999</v>
      </c>
      <c r="Z24">
        <v>22</v>
      </c>
      <c r="AA24">
        <v>22</v>
      </c>
      <c r="AB24" s="3">
        <v>21</v>
      </c>
      <c r="AC24">
        <v>1000</v>
      </c>
      <c r="AD24" t="s">
        <v>52</v>
      </c>
      <c r="AE24">
        <v>800</v>
      </c>
      <c r="AF24" t="s">
        <v>53</v>
      </c>
      <c r="AG24">
        <v>24</v>
      </c>
      <c r="AH24">
        <v>29065030</v>
      </c>
      <c r="AI24">
        <v>21.946317000000001</v>
      </c>
      <c r="AJ24">
        <v>21.628074999999999</v>
      </c>
      <c r="AK24">
        <v>21.936328</v>
      </c>
      <c r="AL24">
        <v>22.182262000000001</v>
      </c>
      <c r="AM24">
        <v>29065030</v>
      </c>
      <c r="AN24">
        <v>24</v>
      </c>
      <c r="AO24">
        <v>29065030</v>
      </c>
      <c r="AP24">
        <v>33.396813000000002</v>
      </c>
      <c r="AQ24">
        <v>33.242547999999999</v>
      </c>
      <c r="AR24">
        <v>33.517249</v>
      </c>
      <c r="AS24">
        <v>33.434626999999999</v>
      </c>
      <c r="AT24">
        <v>29065030</v>
      </c>
      <c r="AU24" s="3">
        <f t="shared" si="1"/>
        <v>27.671565000000001</v>
      </c>
      <c r="AV24" s="3">
        <f t="shared" si="2"/>
        <v>27.435311499999997</v>
      </c>
      <c r="AW24" s="3">
        <f t="shared" si="3"/>
        <v>27.726788499999998</v>
      </c>
      <c r="AX24" s="3">
        <f t="shared" si="4"/>
        <v>27.8084445</v>
      </c>
      <c r="AY24">
        <f t="shared" si="5"/>
        <v>27.604499999999998</v>
      </c>
      <c r="AZ24" s="3">
        <f t="shared" si="6"/>
        <v>28.405100000000001</v>
      </c>
    </row>
    <row r="25" spans="1:52" x14ac:dyDescent="0.25">
      <c r="A25">
        <v>15065040</v>
      </c>
      <c r="B25">
        <v>10.898139</v>
      </c>
      <c r="C25">
        <v>292</v>
      </c>
      <c r="D25" t="s">
        <v>38</v>
      </c>
      <c r="E25">
        <v>307</v>
      </c>
      <c r="F25" t="s">
        <v>110</v>
      </c>
      <c r="G25" t="s">
        <v>61</v>
      </c>
      <c r="H25" t="s">
        <v>62</v>
      </c>
      <c r="I25" t="s">
        <v>55</v>
      </c>
      <c r="J25" s="1">
        <v>24364</v>
      </c>
      <c r="K25">
        <v>170</v>
      </c>
      <c r="L25">
        <v>-72.828472000000005</v>
      </c>
      <c r="M25" t="s">
        <v>111</v>
      </c>
      <c r="N25" t="s">
        <v>112</v>
      </c>
      <c r="O25" t="s">
        <v>45</v>
      </c>
      <c r="P25" t="s">
        <v>113</v>
      </c>
      <c r="Q25" t="s">
        <v>114</v>
      </c>
      <c r="R25" t="s">
        <v>48</v>
      </c>
      <c r="S25">
        <v>0</v>
      </c>
      <c r="T25" t="s">
        <v>58</v>
      </c>
      <c r="U25" t="s">
        <v>115</v>
      </c>
      <c r="V25" t="s">
        <v>50</v>
      </c>
      <c r="W25" t="s">
        <v>51</v>
      </c>
      <c r="X25">
        <v>55.334246999999998</v>
      </c>
      <c r="Y25">
        <v>42.027397000000001</v>
      </c>
      <c r="Z25">
        <v>176</v>
      </c>
      <c r="AA25">
        <v>166</v>
      </c>
      <c r="AB25" s="3">
        <v>157</v>
      </c>
      <c r="AC25">
        <v>1000</v>
      </c>
      <c r="AD25" t="s">
        <v>52</v>
      </c>
      <c r="AE25">
        <v>800</v>
      </c>
      <c r="AF25" t="s">
        <v>53</v>
      </c>
      <c r="AG25">
        <v>1</v>
      </c>
      <c r="AH25">
        <v>15065040</v>
      </c>
      <c r="AI25">
        <v>23.068096000000001</v>
      </c>
      <c r="AJ25">
        <v>22.919104000000001</v>
      </c>
      <c r="AK25">
        <v>23.227326999999999</v>
      </c>
      <c r="AL25">
        <v>23.078392999999998</v>
      </c>
      <c r="AM25">
        <v>15065040</v>
      </c>
      <c r="AN25">
        <v>1</v>
      </c>
      <c r="AO25">
        <v>15065040</v>
      </c>
      <c r="AP25">
        <v>34.185402000000003</v>
      </c>
      <c r="AQ25">
        <v>34.043424999999999</v>
      </c>
      <c r="AR25">
        <v>34.374960000000002</v>
      </c>
      <c r="AS25">
        <v>34.172099000000003</v>
      </c>
      <c r="AT25">
        <v>15065040</v>
      </c>
      <c r="AU25" s="3">
        <f t="shared" si="1"/>
        <v>28.626749000000004</v>
      </c>
      <c r="AV25" s="3">
        <f t="shared" si="2"/>
        <v>28.481264500000002</v>
      </c>
      <c r="AW25" s="3">
        <f t="shared" si="3"/>
        <v>28.801143500000002</v>
      </c>
      <c r="AX25" s="3">
        <f t="shared" si="4"/>
        <v>28.625246000000001</v>
      </c>
      <c r="AY25">
        <f t="shared" si="5"/>
        <v>26.8565</v>
      </c>
      <c r="AZ25" s="3">
        <f t="shared" si="6"/>
        <v>28.282699999999998</v>
      </c>
    </row>
    <row r="26" spans="1:52" x14ac:dyDescent="0.25">
      <c r="A26">
        <v>15015020</v>
      </c>
      <c r="B26">
        <v>10.992417</v>
      </c>
      <c r="C26">
        <v>312</v>
      </c>
      <c r="D26" t="s">
        <v>38</v>
      </c>
      <c r="E26">
        <v>2221</v>
      </c>
      <c r="F26" t="s">
        <v>39</v>
      </c>
      <c r="G26" t="s">
        <v>40</v>
      </c>
      <c r="H26" t="s">
        <v>41</v>
      </c>
      <c r="I26" t="s">
        <v>42</v>
      </c>
      <c r="J26" s="1">
        <v>24667</v>
      </c>
      <c r="K26">
        <v>20</v>
      </c>
      <c r="L26">
        <v>-74.211139000000003</v>
      </c>
      <c r="M26" t="s">
        <v>43</v>
      </c>
      <c r="N26" t="s">
        <v>44</v>
      </c>
      <c r="O26" t="s">
        <v>45</v>
      </c>
      <c r="P26" t="s">
        <v>46</v>
      </c>
      <c r="Q26" t="s">
        <v>47</v>
      </c>
      <c r="R26" t="s">
        <v>48</v>
      </c>
      <c r="S26">
        <v>0</v>
      </c>
      <c r="T26" s="1">
        <v>43648</v>
      </c>
      <c r="U26" t="s">
        <v>49</v>
      </c>
      <c r="V26" t="s">
        <v>50</v>
      </c>
      <c r="W26" t="s">
        <v>51</v>
      </c>
      <c r="X26">
        <v>52.002740000000003</v>
      </c>
      <c r="Y26">
        <v>39.526026999999999</v>
      </c>
      <c r="Z26">
        <v>15</v>
      </c>
      <c r="AA26">
        <v>11</v>
      </c>
      <c r="AB26" s="3">
        <v>8</v>
      </c>
      <c r="AC26">
        <v>1000</v>
      </c>
      <c r="AD26" t="s">
        <v>52</v>
      </c>
      <c r="AE26">
        <v>800</v>
      </c>
      <c r="AF26" t="s">
        <v>53</v>
      </c>
      <c r="AG26">
        <v>0</v>
      </c>
      <c r="AH26">
        <v>15015020</v>
      </c>
      <c r="AI26">
        <v>22.299610000000001</v>
      </c>
      <c r="AJ26">
        <v>22.043648000000001</v>
      </c>
      <c r="AK26">
        <v>22.606021999999999</v>
      </c>
      <c r="AL26">
        <v>22.297218999999998</v>
      </c>
      <c r="AM26">
        <v>15015020</v>
      </c>
      <c r="AN26">
        <v>0</v>
      </c>
      <c r="AO26">
        <v>15015020</v>
      </c>
      <c r="AP26">
        <v>33.226174999999998</v>
      </c>
      <c r="AQ26">
        <v>33.114728999999997</v>
      </c>
      <c r="AR26">
        <v>33.431587999999998</v>
      </c>
      <c r="AS26">
        <v>33.181134</v>
      </c>
      <c r="AT26">
        <v>15015020</v>
      </c>
      <c r="AU26" s="3">
        <f t="shared" si="1"/>
        <v>27.7628925</v>
      </c>
      <c r="AV26" s="3">
        <f t="shared" si="2"/>
        <v>27.579188500000001</v>
      </c>
      <c r="AW26" s="3">
        <f t="shared" si="3"/>
        <v>28.018805</v>
      </c>
      <c r="AX26" s="3">
        <f t="shared" si="4"/>
        <v>27.739176499999999</v>
      </c>
      <c r="AY26">
        <f t="shared" si="5"/>
        <v>27.675999999999998</v>
      </c>
      <c r="AZ26" s="3">
        <f t="shared" si="6"/>
        <v>28.416799999999999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3A69-254D-47B4-98D4-B9F4F6144245}">
  <dimension ref="A1:AZ23"/>
  <sheetViews>
    <sheetView showGridLines="0" tabSelected="1" zoomScale="85" zoomScaleNormal="8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W34" sqref="AW34"/>
    </sheetView>
  </sheetViews>
  <sheetFormatPr defaultRowHeight="15" x14ac:dyDescent="0.25"/>
  <cols>
    <col min="1" max="1" width="9" bestFit="1" customWidth="1"/>
    <col min="2" max="2" width="10" hidden="1" customWidth="1"/>
    <col min="3" max="3" width="4" hidden="1" customWidth="1"/>
    <col min="4" max="4" width="7.85546875" hidden="1" customWidth="1"/>
    <col min="5" max="5" width="9.28515625" hidden="1" customWidth="1"/>
    <col min="6" max="6" width="48.140625" hidden="1" customWidth="1"/>
    <col min="7" max="7" width="18.28515625" hidden="1" customWidth="1"/>
    <col min="8" max="8" width="25.140625" hidden="1" customWidth="1"/>
    <col min="9" max="9" width="11.28515625" hidden="1" customWidth="1"/>
    <col min="10" max="10" width="11.7109375" hidden="1" customWidth="1"/>
    <col min="11" max="11" width="6.85546875" bestFit="1" customWidth="1"/>
    <col min="12" max="12" width="10.7109375" hidden="1" customWidth="1"/>
    <col min="13" max="13" width="13.42578125" hidden="1" customWidth="1"/>
    <col min="14" max="14" width="26.7109375" hidden="1" customWidth="1"/>
    <col min="15" max="15" width="41.5703125" hidden="1" customWidth="1"/>
    <col min="16" max="16" width="16.42578125" hidden="1" customWidth="1"/>
    <col min="17" max="17" width="17" hidden="1" customWidth="1"/>
    <col min="18" max="18" width="64.140625" hidden="1" customWidth="1"/>
    <col min="19" max="19" width="17.85546875" hidden="1" customWidth="1"/>
    <col min="20" max="20" width="12.140625" hidden="1" customWidth="1"/>
    <col min="21" max="21" width="46.85546875" hidden="1" customWidth="1"/>
    <col min="22" max="22" width="10.5703125" hidden="1" customWidth="1"/>
    <col min="23" max="23" width="14.5703125" hidden="1" customWidth="1"/>
    <col min="24" max="25" width="10" hidden="1" customWidth="1"/>
    <col min="26" max="26" width="10.42578125" hidden="1" customWidth="1"/>
    <col min="27" max="27" width="9.85546875" hidden="1" customWidth="1"/>
    <col min="28" max="28" width="9.5703125" bestFit="1" customWidth="1"/>
    <col min="29" max="29" width="8" bestFit="1" customWidth="1"/>
    <col min="30" max="30" width="30.5703125" bestFit="1" customWidth="1"/>
    <col min="31" max="31" width="7.5703125" bestFit="1" customWidth="1"/>
    <col min="32" max="32" width="34.85546875" bestFit="1" customWidth="1"/>
    <col min="33" max="33" width="4.28515625" hidden="1" customWidth="1"/>
    <col min="34" max="34" width="9" hidden="1" customWidth="1"/>
    <col min="35" max="35" width="12" hidden="1" customWidth="1"/>
    <col min="36" max="37" width="10" hidden="1" customWidth="1"/>
    <col min="38" max="38" width="11" hidden="1" customWidth="1"/>
    <col min="39" max="39" width="9" hidden="1" customWidth="1"/>
    <col min="40" max="40" width="4.28515625" hidden="1" customWidth="1"/>
    <col min="41" max="41" width="9" hidden="1" customWidth="1"/>
    <col min="42" max="42" width="12" hidden="1" customWidth="1"/>
    <col min="43" max="44" width="10" hidden="1" customWidth="1"/>
    <col min="45" max="45" width="11" hidden="1" customWidth="1"/>
    <col min="46" max="46" width="9" hidden="1" customWidth="1"/>
    <col min="47" max="47" width="12" bestFit="1" customWidth="1"/>
    <col min="48" max="48" width="8.42578125" bestFit="1" customWidth="1"/>
    <col min="49" max="49" width="8.5703125" bestFit="1" customWidth="1"/>
    <col min="50" max="50" width="11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3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0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0</v>
      </c>
      <c r="AU1" s="3" t="s">
        <v>34</v>
      </c>
      <c r="AV1" s="3" t="s">
        <v>35</v>
      </c>
      <c r="AW1" s="3" t="s">
        <v>36</v>
      </c>
      <c r="AX1" s="3" t="s">
        <v>37</v>
      </c>
      <c r="AY1" s="3" t="s">
        <v>131</v>
      </c>
      <c r="AZ1" s="3" t="s">
        <v>132</v>
      </c>
    </row>
    <row r="2" spans="1:52" x14ac:dyDescent="0.25">
      <c r="A2">
        <v>23215060</v>
      </c>
      <c r="B2">
        <v>8.615278</v>
      </c>
      <c r="C2">
        <v>7</v>
      </c>
      <c r="D2" t="s">
        <v>38</v>
      </c>
      <c r="E2">
        <v>3708</v>
      </c>
      <c r="F2" t="s">
        <v>80</v>
      </c>
      <c r="G2" t="s">
        <v>40</v>
      </c>
      <c r="H2" t="s">
        <v>41</v>
      </c>
      <c r="I2" t="s">
        <v>42</v>
      </c>
      <c r="J2" s="1">
        <v>34834</v>
      </c>
      <c r="K2">
        <v>35</v>
      </c>
      <c r="L2">
        <v>-73.800556</v>
      </c>
      <c r="M2" t="s">
        <v>72</v>
      </c>
      <c r="N2" t="s">
        <v>81</v>
      </c>
      <c r="O2" t="s">
        <v>82</v>
      </c>
      <c r="P2" t="s">
        <v>46</v>
      </c>
      <c r="Q2" t="s">
        <v>83</v>
      </c>
      <c r="R2" t="s">
        <v>48</v>
      </c>
      <c r="S2">
        <v>0</v>
      </c>
      <c r="T2" s="1">
        <v>43270</v>
      </c>
      <c r="U2" t="s">
        <v>84</v>
      </c>
      <c r="V2" t="s">
        <v>50</v>
      </c>
      <c r="W2" t="s">
        <v>51</v>
      </c>
      <c r="X2">
        <v>23.112328999999999</v>
      </c>
      <c r="Y2">
        <v>23.112328999999999</v>
      </c>
      <c r="Z2">
        <v>26</v>
      </c>
      <c r="AA2">
        <v>34</v>
      </c>
      <c r="AB2" s="3">
        <v>35</v>
      </c>
      <c r="AC2">
        <v>1000</v>
      </c>
      <c r="AD2" t="s">
        <v>52</v>
      </c>
      <c r="AE2">
        <v>800</v>
      </c>
      <c r="AF2" t="s">
        <v>53</v>
      </c>
      <c r="AG2">
        <v>2</v>
      </c>
      <c r="AH2">
        <v>23215060</v>
      </c>
      <c r="AI2">
        <v>23.842804999999998</v>
      </c>
      <c r="AJ2">
        <v>23.739236999999999</v>
      </c>
      <c r="AK2">
        <v>23.956713000000001</v>
      </c>
      <c r="AL2">
        <v>23.847994</v>
      </c>
      <c r="AM2">
        <v>23215060</v>
      </c>
      <c r="AN2">
        <v>2</v>
      </c>
      <c r="AO2">
        <v>23215060</v>
      </c>
      <c r="AP2">
        <v>33.327527000000003</v>
      </c>
      <c r="AQ2">
        <v>33.166235</v>
      </c>
      <c r="AR2">
        <v>33.733870000000003</v>
      </c>
      <c r="AS2">
        <v>33.195695999999998</v>
      </c>
      <c r="AT2">
        <v>23215060</v>
      </c>
      <c r="AU2" s="3">
        <f>(AP2+AI2)/2</f>
        <v>28.585166000000001</v>
      </c>
      <c r="AV2" s="3">
        <f t="shared" ref="AV2:AX15" si="0">(AQ2+AJ2)/2</f>
        <v>28.452736000000002</v>
      </c>
      <c r="AW2" s="3">
        <f t="shared" si="0"/>
        <v>28.845291500000002</v>
      </c>
      <c r="AX2" s="3">
        <f t="shared" si="0"/>
        <v>28.521844999999999</v>
      </c>
      <c r="AY2">
        <f>27.72-0.0055*AB2</f>
        <v>27.5275</v>
      </c>
      <c r="AZ2" s="3">
        <f>28.424 -0.0009*AB2</f>
        <v>28.392499999999998</v>
      </c>
    </row>
    <row r="3" spans="1:52" x14ac:dyDescent="0.25">
      <c r="A3">
        <v>25025330</v>
      </c>
      <c r="B3">
        <v>8.9542219999999997</v>
      </c>
      <c r="C3">
        <v>44</v>
      </c>
      <c r="D3" t="s">
        <v>38</v>
      </c>
      <c r="E3">
        <v>351</v>
      </c>
      <c r="F3" t="s">
        <v>88</v>
      </c>
      <c r="G3" t="s">
        <v>61</v>
      </c>
      <c r="H3" t="s">
        <v>62</v>
      </c>
      <c r="I3" t="s">
        <v>55</v>
      </c>
      <c r="J3" s="1">
        <v>32034</v>
      </c>
      <c r="K3">
        <v>50</v>
      </c>
      <c r="L3">
        <v>-73.630082999999999</v>
      </c>
      <c r="M3" t="s">
        <v>72</v>
      </c>
      <c r="N3" t="s">
        <v>89</v>
      </c>
      <c r="O3" t="s">
        <v>45</v>
      </c>
      <c r="P3" t="s">
        <v>46</v>
      </c>
      <c r="Q3" t="s">
        <v>72</v>
      </c>
      <c r="R3" t="s">
        <v>48</v>
      </c>
      <c r="S3">
        <v>0</v>
      </c>
      <c r="T3" t="s">
        <v>58</v>
      </c>
      <c r="U3" t="s">
        <v>75</v>
      </c>
      <c r="V3" t="s">
        <v>50</v>
      </c>
      <c r="W3" t="s">
        <v>51</v>
      </c>
      <c r="X3">
        <v>34.320548000000002</v>
      </c>
      <c r="Y3">
        <v>34.320548000000002</v>
      </c>
      <c r="Z3">
        <v>72</v>
      </c>
      <c r="AA3">
        <v>76</v>
      </c>
      <c r="AB3" s="3">
        <v>73</v>
      </c>
      <c r="AC3">
        <v>1000</v>
      </c>
      <c r="AD3" t="s">
        <v>52</v>
      </c>
      <c r="AE3">
        <v>800</v>
      </c>
      <c r="AF3" t="s">
        <v>53</v>
      </c>
      <c r="AG3">
        <v>7</v>
      </c>
      <c r="AH3">
        <v>25025330</v>
      </c>
      <c r="AI3">
        <v>22.858301999999998</v>
      </c>
      <c r="AJ3">
        <v>22.867041</v>
      </c>
      <c r="AK3">
        <v>22.981966</v>
      </c>
      <c r="AL3">
        <v>22.776418</v>
      </c>
      <c r="AM3">
        <v>25025330</v>
      </c>
      <c r="AN3">
        <v>7</v>
      </c>
      <c r="AO3">
        <v>25025330</v>
      </c>
      <c r="AP3">
        <v>33.047325000000001</v>
      </c>
      <c r="AQ3">
        <v>32.815154</v>
      </c>
      <c r="AR3">
        <v>33.463689000000002</v>
      </c>
      <c r="AS3">
        <v>32.960559000000003</v>
      </c>
      <c r="AT3">
        <v>25025330</v>
      </c>
      <c r="AU3" s="3">
        <f t="shared" ref="AU3:AX23" si="1">(AP3+AI3)/2</f>
        <v>27.952813499999998</v>
      </c>
      <c r="AV3" s="3">
        <f t="shared" si="0"/>
        <v>27.8410975</v>
      </c>
      <c r="AW3" s="3">
        <f t="shared" si="0"/>
        <v>28.222827500000001</v>
      </c>
      <c r="AX3" s="3">
        <f t="shared" si="0"/>
        <v>27.868488500000002</v>
      </c>
      <c r="AY3">
        <f t="shared" ref="AY3:AY23" si="2">27.72-0.0055*AB3</f>
        <v>27.3185</v>
      </c>
      <c r="AZ3" s="3">
        <f t="shared" ref="AZ3:AZ23" si="3">28.424 -0.0009*AB3</f>
        <v>28.3583</v>
      </c>
    </row>
    <row r="4" spans="1:52" x14ac:dyDescent="0.25">
      <c r="A4">
        <v>25025090</v>
      </c>
      <c r="B4">
        <v>9.0463330000000006</v>
      </c>
      <c r="C4">
        <v>60</v>
      </c>
      <c r="D4" t="s">
        <v>38</v>
      </c>
      <c r="E4">
        <v>3755</v>
      </c>
      <c r="F4" t="s">
        <v>69</v>
      </c>
      <c r="G4" t="s">
        <v>61</v>
      </c>
      <c r="H4" t="s">
        <v>41</v>
      </c>
      <c r="I4" t="s">
        <v>55</v>
      </c>
      <c r="J4" s="1">
        <v>19038</v>
      </c>
      <c r="K4">
        <v>34</v>
      </c>
      <c r="L4">
        <v>-73.970832999999999</v>
      </c>
      <c r="M4" t="s">
        <v>43</v>
      </c>
      <c r="N4" t="s">
        <v>70</v>
      </c>
      <c r="O4" t="s">
        <v>45</v>
      </c>
      <c r="P4" t="s">
        <v>46</v>
      </c>
      <c r="Q4" t="s">
        <v>47</v>
      </c>
      <c r="R4" t="s">
        <v>48</v>
      </c>
      <c r="S4">
        <v>0</v>
      </c>
      <c r="T4" t="s">
        <v>58</v>
      </c>
      <c r="U4" t="s">
        <v>65</v>
      </c>
      <c r="V4" t="s">
        <v>50</v>
      </c>
      <c r="W4" t="s">
        <v>51</v>
      </c>
      <c r="X4">
        <v>69.926027000000005</v>
      </c>
      <c r="Y4">
        <v>42.027397000000001</v>
      </c>
      <c r="Z4">
        <v>28</v>
      </c>
      <c r="AA4">
        <v>32</v>
      </c>
      <c r="AB4" s="3">
        <v>30</v>
      </c>
      <c r="AC4">
        <v>1000</v>
      </c>
      <c r="AD4" t="s">
        <v>52</v>
      </c>
      <c r="AE4">
        <v>800</v>
      </c>
      <c r="AF4" t="s">
        <v>53</v>
      </c>
      <c r="AG4">
        <v>4</v>
      </c>
      <c r="AH4">
        <v>25025090</v>
      </c>
      <c r="AI4">
        <v>23.525573000000001</v>
      </c>
      <c r="AJ4">
        <v>23.343572000000002</v>
      </c>
      <c r="AK4">
        <v>23.704654999999999</v>
      </c>
      <c r="AL4">
        <v>23.547578999999999</v>
      </c>
      <c r="AM4">
        <v>25025090</v>
      </c>
      <c r="AN4">
        <v>4</v>
      </c>
      <c r="AO4">
        <v>25025090</v>
      </c>
      <c r="AP4">
        <v>33.451715</v>
      </c>
      <c r="AQ4">
        <v>33.195563999999997</v>
      </c>
      <c r="AR4">
        <v>33.889881000000003</v>
      </c>
      <c r="AS4">
        <v>33.368944999999997</v>
      </c>
      <c r="AT4">
        <v>25025090</v>
      </c>
      <c r="AU4" s="3">
        <f t="shared" si="1"/>
        <v>28.488644000000001</v>
      </c>
      <c r="AV4" s="3">
        <f t="shared" si="0"/>
        <v>28.269568</v>
      </c>
      <c r="AW4" s="3">
        <f t="shared" si="0"/>
        <v>28.797268000000003</v>
      </c>
      <c r="AX4" s="3">
        <f t="shared" si="0"/>
        <v>28.458261999999998</v>
      </c>
      <c r="AY4">
        <f t="shared" si="2"/>
        <v>27.555</v>
      </c>
      <c r="AZ4" s="3">
        <f t="shared" si="3"/>
        <v>28.396999999999998</v>
      </c>
    </row>
    <row r="5" spans="1:52" x14ac:dyDescent="0.25">
      <c r="A5">
        <v>25025002</v>
      </c>
      <c r="B5">
        <v>9.3040559999999992</v>
      </c>
      <c r="C5">
        <v>80</v>
      </c>
      <c r="D5" t="s">
        <v>38</v>
      </c>
      <c r="E5">
        <v>202</v>
      </c>
      <c r="F5" t="s">
        <v>60</v>
      </c>
      <c r="G5" t="s">
        <v>61</v>
      </c>
      <c r="H5" t="s">
        <v>62</v>
      </c>
      <c r="I5" t="s">
        <v>55</v>
      </c>
      <c r="J5" s="1">
        <v>41399</v>
      </c>
      <c r="K5">
        <v>25</v>
      </c>
      <c r="L5">
        <v>-74.273639000000003</v>
      </c>
      <c r="M5" t="s">
        <v>43</v>
      </c>
      <c r="N5" t="s">
        <v>63</v>
      </c>
      <c r="O5" t="s">
        <v>45</v>
      </c>
      <c r="P5" t="s">
        <v>46</v>
      </c>
      <c r="Q5" t="s">
        <v>47</v>
      </c>
      <c r="R5" t="s">
        <v>48</v>
      </c>
      <c r="S5" t="s">
        <v>64</v>
      </c>
      <c r="T5" t="s">
        <v>58</v>
      </c>
      <c r="U5" t="s">
        <v>65</v>
      </c>
      <c r="V5" t="s">
        <v>50</v>
      </c>
      <c r="W5" t="s">
        <v>51</v>
      </c>
      <c r="X5">
        <v>8.6630140000000004</v>
      </c>
      <c r="Y5">
        <v>8.6630140000000004</v>
      </c>
      <c r="Z5">
        <v>27</v>
      </c>
      <c r="AA5">
        <v>29</v>
      </c>
      <c r="AB5" s="3">
        <v>25</v>
      </c>
      <c r="AC5">
        <v>1000</v>
      </c>
      <c r="AD5" t="s">
        <v>52</v>
      </c>
      <c r="AE5">
        <v>800</v>
      </c>
      <c r="AF5" t="s">
        <v>53</v>
      </c>
      <c r="AG5">
        <v>3</v>
      </c>
      <c r="AH5">
        <v>25025002</v>
      </c>
      <c r="AI5">
        <v>22.915832999999999</v>
      </c>
      <c r="AJ5">
        <v>22.726285000000001</v>
      </c>
      <c r="AK5">
        <v>22.996639999999999</v>
      </c>
      <c r="AL5">
        <v>23.003347000000002</v>
      </c>
      <c r="AM5">
        <v>25025002</v>
      </c>
      <c r="AN5">
        <v>3</v>
      </c>
      <c r="AO5">
        <v>25025002</v>
      </c>
      <c r="AP5">
        <v>34.174836999999997</v>
      </c>
      <c r="AQ5">
        <v>34.010796999999997</v>
      </c>
      <c r="AR5">
        <v>34.691364</v>
      </c>
      <c r="AS5">
        <v>33.977654000000001</v>
      </c>
      <c r="AT5">
        <v>25025002</v>
      </c>
      <c r="AU5" s="3">
        <f t="shared" si="1"/>
        <v>28.545334999999998</v>
      </c>
      <c r="AV5" s="3">
        <f t="shared" si="0"/>
        <v>28.368541</v>
      </c>
      <c r="AW5" s="3">
        <f t="shared" si="0"/>
        <v>28.844002</v>
      </c>
      <c r="AX5" s="3">
        <f t="shared" si="0"/>
        <v>28.490500500000003</v>
      </c>
      <c r="AY5">
        <f t="shared" si="2"/>
        <v>27.5825</v>
      </c>
      <c r="AZ5" s="3">
        <f t="shared" si="3"/>
        <v>28.401499999999999</v>
      </c>
    </row>
    <row r="6" spans="1:52" x14ac:dyDescent="0.25">
      <c r="A6">
        <v>25025250</v>
      </c>
      <c r="B6">
        <v>9.3610279999999992</v>
      </c>
      <c r="C6">
        <v>82</v>
      </c>
      <c r="D6" t="s">
        <v>38</v>
      </c>
      <c r="E6">
        <v>2562</v>
      </c>
      <c r="F6" t="s">
        <v>71</v>
      </c>
      <c r="G6" t="s">
        <v>40</v>
      </c>
      <c r="H6" t="s">
        <v>41</v>
      </c>
      <c r="I6" t="s">
        <v>55</v>
      </c>
      <c r="J6" s="1">
        <v>26830</v>
      </c>
      <c r="K6">
        <v>40</v>
      </c>
      <c r="L6">
        <v>-73.593389000000002</v>
      </c>
      <c r="M6" t="s">
        <v>72</v>
      </c>
      <c r="N6" t="s">
        <v>73</v>
      </c>
      <c r="O6" t="s">
        <v>45</v>
      </c>
      <c r="P6" t="s">
        <v>46</v>
      </c>
      <c r="Q6" t="s">
        <v>72</v>
      </c>
      <c r="R6" t="s">
        <v>48</v>
      </c>
      <c r="S6" t="s">
        <v>74</v>
      </c>
      <c r="T6" t="s">
        <v>58</v>
      </c>
      <c r="U6" t="s">
        <v>75</v>
      </c>
      <c r="V6" t="s">
        <v>50</v>
      </c>
      <c r="W6" t="s">
        <v>51</v>
      </c>
      <c r="X6">
        <v>48.578082000000002</v>
      </c>
      <c r="Y6">
        <v>42.027397000000001</v>
      </c>
      <c r="Z6">
        <v>23</v>
      </c>
      <c r="AA6">
        <v>32</v>
      </c>
      <c r="AB6" s="3">
        <v>31</v>
      </c>
      <c r="AC6">
        <v>1000</v>
      </c>
      <c r="AD6" t="s">
        <v>52</v>
      </c>
      <c r="AE6">
        <v>800</v>
      </c>
      <c r="AF6" t="s">
        <v>53</v>
      </c>
      <c r="AG6">
        <v>5</v>
      </c>
      <c r="AH6">
        <v>25025250</v>
      </c>
      <c r="AI6">
        <v>22.448105000000002</v>
      </c>
      <c r="AJ6">
        <v>22.365613</v>
      </c>
      <c r="AK6">
        <v>22.631819</v>
      </c>
      <c r="AL6">
        <v>22.395413000000001</v>
      </c>
      <c r="AM6">
        <v>25025250</v>
      </c>
      <c r="AN6">
        <v>5</v>
      </c>
      <c r="AO6">
        <v>25025250</v>
      </c>
      <c r="AP6">
        <v>33.787632000000002</v>
      </c>
      <c r="AQ6">
        <v>33.578983999999998</v>
      </c>
      <c r="AR6">
        <v>34.214478</v>
      </c>
      <c r="AS6">
        <v>33.677472999999999</v>
      </c>
      <c r="AT6">
        <v>25025250</v>
      </c>
      <c r="AU6" s="3">
        <f t="shared" si="1"/>
        <v>28.1178685</v>
      </c>
      <c r="AV6" s="3">
        <f t="shared" si="0"/>
        <v>27.972298500000001</v>
      </c>
      <c r="AW6" s="3">
        <f t="shared" si="0"/>
        <v>28.4231485</v>
      </c>
      <c r="AX6" s="3">
        <f t="shared" si="0"/>
        <v>28.036442999999998</v>
      </c>
      <c r="AY6">
        <f t="shared" si="2"/>
        <v>27.549499999999998</v>
      </c>
      <c r="AZ6" s="3">
        <f t="shared" si="3"/>
        <v>28.396100000000001</v>
      </c>
    </row>
    <row r="7" spans="1:52" x14ac:dyDescent="0.25">
      <c r="A7">
        <v>28045040</v>
      </c>
      <c r="B7">
        <v>9.6166669999999996</v>
      </c>
      <c r="C7">
        <v>94</v>
      </c>
      <c r="D7" t="s">
        <v>38</v>
      </c>
      <c r="E7">
        <v>2657</v>
      </c>
      <c r="F7" t="s">
        <v>76</v>
      </c>
      <c r="G7" t="s">
        <v>61</v>
      </c>
      <c r="H7" t="s">
        <v>41</v>
      </c>
      <c r="I7" t="s">
        <v>42</v>
      </c>
      <c r="J7" s="1">
        <v>32035</v>
      </c>
      <c r="K7">
        <v>50</v>
      </c>
      <c r="L7">
        <v>-73.8</v>
      </c>
      <c r="M7" t="s">
        <v>72</v>
      </c>
      <c r="N7" t="s">
        <v>77</v>
      </c>
      <c r="O7" t="s">
        <v>45</v>
      </c>
      <c r="P7" t="s">
        <v>46</v>
      </c>
      <c r="Q7" t="s">
        <v>72</v>
      </c>
      <c r="R7" t="s">
        <v>48</v>
      </c>
      <c r="S7" t="s">
        <v>78</v>
      </c>
      <c r="T7" s="1">
        <v>34530</v>
      </c>
      <c r="U7" t="s">
        <v>79</v>
      </c>
      <c r="V7" t="s">
        <v>50</v>
      </c>
      <c r="W7" t="s">
        <v>51</v>
      </c>
      <c r="X7">
        <v>6.8356159999999999</v>
      </c>
      <c r="Y7">
        <v>6.8356159999999999</v>
      </c>
      <c r="Z7">
        <v>34</v>
      </c>
      <c r="AA7">
        <v>36</v>
      </c>
      <c r="AB7" s="3">
        <v>32</v>
      </c>
      <c r="AC7">
        <v>1000</v>
      </c>
      <c r="AD7" t="s">
        <v>52</v>
      </c>
      <c r="AE7">
        <v>800</v>
      </c>
      <c r="AF7" t="s">
        <v>53</v>
      </c>
      <c r="AG7">
        <v>21</v>
      </c>
      <c r="AH7">
        <v>28045040</v>
      </c>
      <c r="AI7">
        <v>23.093503999999999</v>
      </c>
      <c r="AJ7">
        <v>22.998023</v>
      </c>
      <c r="AK7">
        <v>23.239986999999999</v>
      </c>
      <c r="AL7">
        <v>23.072944</v>
      </c>
      <c r="AM7">
        <v>28045040</v>
      </c>
      <c r="AN7">
        <v>21</v>
      </c>
      <c r="AO7">
        <v>28045040</v>
      </c>
      <c r="AP7">
        <v>34.646225000000001</v>
      </c>
      <c r="AQ7">
        <v>34.395574000000003</v>
      </c>
      <c r="AR7">
        <v>35.036613000000003</v>
      </c>
      <c r="AS7">
        <v>34.588679999999997</v>
      </c>
      <c r="AT7">
        <v>28045040</v>
      </c>
      <c r="AU7" s="3">
        <f t="shared" si="1"/>
        <v>28.869864499999998</v>
      </c>
      <c r="AV7" s="3">
        <f t="shared" si="0"/>
        <v>28.6967985</v>
      </c>
      <c r="AW7" s="3">
        <f t="shared" si="0"/>
        <v>29.138300000000001</v>
      </c>
      <c r="AX7" s="3">
        <f t="shared" si="0"/>
        <v>28.830811999999998</v>
      </c>
      <c r="AY7">
        <f t="shared" si="2"/>
        <v>27.544</v>
      </c>
      <c r="AZ7" s="3">
        <f t="shared" si="3"/>
        <v>28.395199999999999</v>
      </c>
    </row>
    <row r="8" spans="1:52" x14ac:dyDescent="0.25">
      <c r="A8">
        <v>25025300</v>
      </c>
      <c r="B8">
        <v>9.6836669999999998</v>
      </c>
      <c r="C8">
        <v>99</v>
      </c>
      <c r="D8" t="s">
        <v>38</v>
      </c>
      <c r="E8">
        <v>2724</v>
      </c>
      <c r="F8" t="s">
        <v>92</v>
      </c>
      <c r="G8" t="s">
        <v>40</v>
      </c>
      <c r="H8" t="s">
        <v>41</v>
      </c>
      <c r="I8" t="s">
        <v>55</v>
      </c>
      <c r="J8" s="1">
        <v>31001</v>
      </c>
      <c r="K8">
        <v>50</v>
      </c>
      <c r="L8">
        <v>-74.322277999999997</v>
      </c>
      <c r="M8" t="s">
        <v>43</v>
      </c>
      <c r="N8" t="s">
        <v>63</v>
      </c>
      <c r="O8" t="s">
        <v>45</v>
      </c>
      <c r="P8" t="s">
        <v>46</v>
      </c>
      <c r="Q8" t="s">
        <v>47</v>
      </c>
      <c r="R8" t="s">
        <v>48</v>
      </c>
      <c r="S8" t="s">
        <v>93</v>
      </c>
      <c r="T8" t="s">
        <v>58</v>
      </c>
      <c r="U8" t="s">
        <v>94</v>
      </c>
      <c r="V8" t="s">
        <v>50</v>
      </c>
      <c r="W8" t="s">
        <v>51</v>
      </c>
      <c r="X8">
        <v>37.150685000000003</v>
      </c>
      <c r="Y8">
        <v>37.150685000000003</v>
      </c>
      <c r="Z8">
        <v>100</v>
      </c>
      <c r="AA8">
        <v>103</v>
      </c>
      <c r="AB8" s="3">
        <v>97</v>
      </c>
      <c r="AC8">
        <v>1000</v>
      </c>
      <c r="AD8" t="s">
        <v>52</v>
      </c>
      <c r="AE8">
        <v>800</v>
      </c>
      <c r="AF8" t="s">
        <v>53</v>
      </c>
      <c r="AG8">
        <v>6</v>
      </c>
      <c r="AH8">
        <v>25025300</v>
      </c>
      <c r="AI8">
        <v>22.962526</v>
      </c>
      <c r="AJ8">
        <v>22.731877999999998</v>
      </c>
      <c r="AK8">
        <v>23.021849</v>
      </c>
      <c r="AL8">
        <v>23.092853000000002</v>
      </c>
      <c r="AM8">
        <v>25025300</v>
      </c>
      <c r="AN8">
        <v>6</v>
      </c>
      <c r="AO8">
        <v>25025300</v>
      </c>
      <c r="AP8">
        <v>34.454943</v>
      </c>
      <c r="AQ8">
        <v>34.154482999999999</v>
      </c>
      <c r="AR8">
        <v>34.958618999999999</v>
      </c>
      <c r="AS8">
        <v>34.364139000000002</v>
      </c>
      <c r="AT8">
        <v>25025300</v>
      </c>
      <c r="AU8" s="3">
        <f t="shared" si="1"/>
        <v>28.708734499999998</v>
      </c>
      <c r="AV8" s="3">
        <f t="shared" si="0"/>
        <v>28.443180499999997</v>
      </c>
      <c r="AW8" s="3">
        <f t="shared" si="0"/>
        <v>28.990234000000001</v>
      </c>
      <c r="AX8" s="3">
        <f t="shared" si="0"/>
        <v>28.728496</v>
      </c>
      <c r="AY8">
        <f t="shared" si="2"/>
        <v>27.186499999999999</v>
      </c>
      <c r="AZ8" s="3">
        <f t="shared" si="3"/>
        <v>28.3367</v>
      </c>
    </row>
    <row r="9" spans="1:52" x14ac:dyDescent="0.25">
      <c r="A9">
        <v>28025080</v>
      </c>
      <c r="B9">
        <v>9.6866669999999999</v>
      </c>
      <c r="C9">
        <v>102</v>
      </c>
      <c r="D9" t="s">
        <v>38</v>
      </c>
      <c r="E9">
        <v>4445</v>
      </c>
      <c r="F9" t="s">
        <v>108</v>
      </c>
      <c r="G9" t="s">
        <v>61</v>
      </c>
      <c r="H9" t="s">
        <v>41</v>
      </c>
      <c r="I9" t="s">
        <v>42</v>
      </c>
      <c r="J9" s="1">
        <v>28109</v>
      </c>
      <c r="K9">
        <v>170</v>
      </c>
      <c r="L9">
        <v>-73.240555999999998</v>
      </c>
      <c r="M9" t="s">
        <v>72</v>
      </c>
      <c r="N9" t="s">
        <v>109</v>
      </c>
      <c r="O9" t="s">
        <v>45</v>
      </c>
      <c r="P9" t="s">
        <v>46</v>
      </c>
      <c r="Q9" t="s">
        <v>72</v>
      </c>
      <c r="R9" t="s">
        <v>48</v>
      </c>
      <c r="S9">
        <v>0</v>
      </c>
      <c r="T9" s="1">
        <v>43648</v>
      </c>
      <c r="U9" t="s">
        <v>87</v>
      </c>
      <c r="V9" t="s">
        <v>50</v>
      </c>
      <c r="W9" t="s">
        <v>51</v>
      </c>
      <c r="X9">
        <v>42.572603000000001</v>
      </c>
      <c r="Y9">
        <v>39.526026999999999</v>
      </c>
      <c r="Z9">
        <v>144</v>
      </c>
      <c r="AA9">
        <v>142</v>
      </c>
      <c r="AB9" s="3">
        <v>140</v>
      </c>
      <c r="AC9">
        <v>1000</v>
      </c>
      <c r="AD9" t="s">
        <v>52</v>
      </c>
      <c r="AE9">
        <v>800</v>
      </c>
      <c r="AF9" t="s">
        <v>53</v>
      </c>
      <c r="AG9">
        <v>13</v>
      </c>
      <c r="AH9">
        <v>28025080</v>
      </c>
      <c r="AI9">
        <v>21.828896</v>
      </c>
      <c r="AJ9">
        <v>22.066354</v>
      </c>
      <c r="AK9">
        <v>21.668161000000001</v>
      </c>
      <c r="AL9">
        <v>21.755625999999999</v>
      </c>
      <c r="AM9">
        <v>28025080</v>
      </c>
      <c r="AN9">
        <v>13</v>
      </c>
      <c r="AO9">
        <v>28025080</v>
      </c>
      <c r="AP9">
        <v>33.787815000000002</v>
      </c>
      <c r="AQ9">
        <v>33.794514999999997</v>
      </c>
      <c r="AR9">
        <v>34.004987999999997</v>
      </c>
      <c r="AS9">
        <v>33.650258999999998</v>
      </c>
      <c r="AT9">
        <v>28025080</v>
      </c>
      <c r="AU9" s="3">
        <f t="shared" si="1"/>
        <v>27.808355500000001</v>
      </c>
      <c r="AV9" s="3">
        <f t="shared" si="0"/>
        <v>27.930434499999997</v>
      </c>
      <c r="AW9" s="3">
        <f t="shared" si="0"/>
        <v>27.836574499999998</v>
      </c>
      <c r="AX9" s="3">
        <f t="shared" si="0"/>
        <v>27.702942499999999</v>
      </c>
      <c r="AY9">
        <f t="shared" si="2"/>
        <v>26.95</v>
      </c>
      <c r="AZ9" s="3">
        <f t="shared" si="3"/>
        <v>28.297999999999998</v>
      </c>
    </row>
    <row r="10" spans="1:52" x14ac:dyDescent="0.25">
      <c r="A10">
        <v>28025090</v>
      </c>
      <c r="B10">
        <v>9.8502500000000008</v>
      </c>
      <c r="C10">
        <v>114</v>
      </c>
      <c r="D10" t="s">
        <v>38</v>
      </c>
      <c r="E10">
        <v>2753</v>
      </c>
      <c r="F10" t="s">
        <v>99</v>
      </c>
      <c r="G10" t="s">
        <v>40</v>
      </c>
      <c r="H10" t="s">
        <v>41</v>
      </c>
      <c r="I10" t="s">
        <v>55</v>
      </c>
      <c r="J10" s="1">
        <v>28109</v>
      </c>
      <c r="K10">
        <v>100</v>
      </c>
      <c r="L10">
        <v>-73.265472000000003</v>
      </c>
      <c r="M10" t="s">
        <v>72</v>
      </c>
      <c r="N10" t="s">
        <v>97</v>
      </c>
      <c r="O10" t="s">
        <v>45</v>
      </c>
      <c r="P10" t="s">
        <v>46</v>
      </c>
      <c r="Q10" t="s">
        <v>72</v>
      </c>
      <c r="R10" t="s">
        <v>48</v>
      </c>
      <c r="S10" t="s">
        <v>100</v>
      </c>
      <c r="T10" t="s">
        <v>58</v>
      </c>
      <c r="U10" t="s">
        <v>87</v>
      </c>
      <c r="V10" t="s">
        <v>50</v>
      </c>
      <c r="W10" t="s">
        <v>51</v>
      </c>
      <c r="X10">
        <v>45.073973000000002</v>
      </c>
      <c r="Y10">
        <v>42.027397000000001</v>
      </c>
      <c r="Z10">
        <v>96</v>
      </c>
      <c r="AA10">
        <v>100</v>
      </c>
      <c r="AB10" s="3">
        <v>100</v>
      </c>
      <c r="AC10">
        <v>1000</v>
      </c>
      <c r="AD10" t="s">
        <v>52</v>
      </c>
      <c r="AE10">
        <v>800</v>
      </c>
      <c r="AF10" t="s">
        <v>53</v>
      </c>
      <c r="AG10">
        <v>14</v>
      </c>
      <c r="AH10">
        <v>28025090</v>
      </c>
      <c r="AI10">
        <v>22.388608000000001</v>
      </c>
      <c r="AJ10">
        <v>22.296446</v>
      </c>
      <c r="AK10">
        <v>22.522859</v>
      </c>
      <c r="AL10">
        <v>22.373125999999999</v>
      </c>
      <c r="AM10">
        <v>28025090</v>
      </c>
      <c r="AN10">
        <v>14</v>
      </c>
      <c r="AO10">
        <v>28025090</v>
      </c>
      <c r="AP10">
        <v>34.310277999999997</v>
      </c>
      <c r="AQ10">
        <v>33.944440999999998</v>
      </c>
      <c r="AR10">
        <v>34.752170999999997</v>
      </c>
      <c r="AS10">
        <v>34.304448000000001</v>
      </c>
      <c r="AT10">
        <v>28025090</v>
      </c>
      <c r="AU10" s="3">
        <f t="shared" si="1"/>
        <v>28.349443000000001</v>
      </c>
      <c r="AV10" s="3">
        <f t="shared" si="0"/>
        <v>28.1204435</v>
      </c>
      <c r="AW10" s="3">
        <f t="shared" si="0"/>
        <v>28.637515</v>
      </c>
      <c r="AX10" s="3">
        <f t="shared" si="0"/>
        <v>28.338787</v>
      </c>
      <c r="AY10">
        <f t="shared" si="2"/>
        <v>27.169999999999998</v>
      </c>
      <c r="AZ10" s="3">
        <f t="shared" si="3"/>
        <v>28.334</v>
      </c>
    </row>
    <row r="11" spans="1:52" x14ac:dyDescent="0.25">
      <c r="A11">
        <v>28035040</v>
      </c>
      <c r="B11">
        <v>9.9049169999999993</v>
      </c>
      <c r="C11">
        <v>121</v>
      </c>
      <c r="D11" t="s">
        <v>38</v>
      </c>
      <c r="E11">
        <v>2894</v>
      </c>
      <c r="F11" t="s">
        <v>85</v>
      </c>
      <c r="G11" t="s">
        <v>40</v>
      </c>
      <c r="H11" t="s">
        <v>41</v>
      </c>
      <c r="I11" t="s">
        <v>55</v>
      </c>
      <c r="J11" s="1">
        <v>26526</v>
      </c>
      <c r="K11">
        <v>50</v>
      </c>
      <c r="L11">
        <v>-73.647527999999994</v>
      </c>
      <c r="M11" t="s">
        <v>72</v>
      </c>
      <c r="N11" t="s">
        <v>86</v>
      </c>
      <c r="O11" t="s">
        <v>45</v>
      </c>
      <c r="P11" t="s">
        <v>46</v>
      </c>
      <c r="Q11" t="s">
        <v>72</v>
      </c>
      <c r="R11" t="s">
        <v>48</v>
      </c>
      <c r="S11" t="s">
        <v>43</v>
      </c>
      <c r="T11" t="s">
        <v>58</v>
      </c>
      <c r="U11" t="s">
        <v>87</v>
      </c>
      <c r="V11" t="s">
        <v>50</v>
      </c>
      <c r="W11" t="s">
        <v>51</v>
      </c>
      <c r="X11">
        <v>49.410958999999998</v>
      </c>
      <c r="Y11">
        <v>42.027397000000001</v>
      </c>
      <c r="Z11">
        <v>44</v>
      </c>
      <c r="AA11">
        <v>59</v>
      </c>
      <c r="AB11" s="3">
        <v>57</v>
      </c>
      <c r="AC11">
        <v>1000</v>
      </c>
      <c r="AD11" t="s">
        <v>52</v>
      </c>
      <c r="AE11">
        <v>800</v>
      </c>
      <c r="AF11" t="s">
        <v>53</v>
      </c>
      <c r="AG11">
        <v>18</v>
      </c>
      <c r="AH11">
        <v>28035040</v>
      </c>
      <c r="AI11">
        <v>24.249068000000001</v>
      </c>
      <c r="AJ11">
        <v>24.212944</v>
      </c>
      <c r="AK11">
        <v>24.281434000000001</v>
      </c>
      <c r="AL11">
        <v>24.255379000000001</v>
      </c>
      <c r="AM11">
        <v>28035040</v>
      </c>
      <c r="AN11">
        <v>18</v>
      </c>
      <c r="AO11">
        <v>28035040</v>
      </c>
      <c r="AP11">
        <v>36.061591</v>
      </c>
      <c r="AQ11">
        <v>35.961629000000002</v>
      </c>
      <c r="AR11">
        <v>36.311779999999999</v>
      </c>
      <c r="AS11">
        <v>35.980891</v>
      </c>
      <c r="AT11">
        <v>28035040</v>
      </c>
      <c r="AU11" s="3">
        <f t="shared" si="1"/>
        <v>30.155329500000001</v>
      </c>
      <c r="AV11" s="3">
        <f t="shared" si="0"/>
        <v>30.087286500000001</v>
      </c>
      <c r="AW11" s="3">
        <f t="shared" si="0"/>
        <v>30.296607000000002</v>
      </c>
      <c r="AX11" s="3">
        <f t="shared" si="0"/>
        <v>30.118135000000002</v>
      </c>
      <c r="AY11">
        <f t="shared" si="2"/>
        <v>27.406499999999998</v>
      </c>
      <c r="AZ11" s="3">
        <f t="shared" si="3"/>
        <v>28.372699999999998</v>
      </c>
    </row>
    <row r="12" spans="1:52" x14ac:dyDescent="0.25">
      <c r="A12">
        <v>28025070</v>
      </c>
      <c r="B12">
        <v>10.001806</v>
      </c>
      <c r="C12">
        <v>137</v>
      </c>
      <c r="D12" t="s">
        <v>38</v>
      </c>
      <c r="E12">
        <v>3166</v>
      </c>
      <c r="F12" t="s">
        <v>95</v>
      </c>
      <c r="G12" t="s">
        <v>96</v>
      </c>
      <c r="H12" t="s">
        <v>41</v>
      </c>
      <c r="I12" t="s">
        <v>55</v>
      </c>
      <c r="J12" s="1">
        <v>20469</v>
      </c>
      <c r="K12">
        <v>180</v>
      </c>
      <c r="L12">
        <v>-73.249388999999994</v>
      </c>
      <c r="M12" t="s">
        <v>72</v>
      </c>
      <c r="N12" t="s">
        <v>97</v>
      </c>
      <c r="O12" t="s">
        <v>45</v>
      </c>
      <c r="P12" t="s">
        <v>46</v>
      </c>
      <c r="Q12" t="s">
        <v>72</v>
      </c>
      <c r="R12" t="s">
        <v>48</v>
      </c>
      <c r="S12" t="s">
        <v>98</v>
      </c>
      <c r="T12" t="s">
        <v>58</v>
      </c>
      <c r="U12" t="s">
        <v>87</v>
      </c>
      <c r="V12" t="s">
        <v>50</v>
      </c>
      <c r="W12" t="s">
        <v>51</v>
      </c>
      <c r="X12">
        <v>66.005478999999994</v>
      </c>
      <c r="Y12">
        <v>42.027397000000001</v>
      </c>
      <c r="Z12">
        <v>100</v>
      </c>
      <c r="AA12">
        <v>101</v>
      </c>
      <c r="AB12" s="3">
        <v>98</v>
      </c>
      <c r="AC12">
        <v>1000</v>
      </c>
      <c r="AD12" t="s">
        <v>52</v>
      </c>
      <c r="AE12">
        <v>800</v>
      </c>
      <c r="AF12" t="s">
        <v>53</v>
      </c>
      <c r="AG12">
        <v>12</v>
      </c>
      <c r="AH12">
        <v>28025070</v>
      </c>
      <c r="AI12">
        <v>23.772549000000001</v>
      </c>
      <c r="AJ12">
        <v>23.738982</v>
      </c>
      <c r="AK12">
        <v>23.969750999999999</v>
      </c>
      <c r="AL12">
        <v>23.676279999999998</v>
      </c>
      <c r="AM12">
        <v>28025070</v>
      </c>
      <c r="AN12">
        <v>12</v>
      </c>
      <c r="AO12">
        <v>28025070</v>
      </c>
      <c r="AP12">
        <v>34.446339999999999</v>
      </c>
      <c r="AQ12">
        <v>34.015267999999999</v>
      </c>
      <c r="AR12">
        <v>35.078702</v>
      </c>
      <c r="AS12">
        <v>34.371226999999998</v>
      </c>
      <c r="AT12">
        <v>28025070</v>
      </c>
      <c r="AU12" s="3">
        <f t="shared" si="1"/>
        <v>29.109444500000002</v>
      </c>
      <c r="AV12" s="3">
        <f t="shared" si="0"/>
        <v>28.877124999999999</v>
      </c>
      <c r="AW12" s="3">
        <f t="shared" si="0"/>
        <v>29.524226499999997</v>
      </c>
      <c r="AX12" s="3">
        <f t="shared" si="0"/>
        <v>29.023753499999998</v>
      </c>
      <c r="AY12">
        <f t="shared" si="2"/>
        <v>27.180999999999997</v>
      </c>
      <c r="AZ12" s="3">
        <f t="shared" si="3"/>
        <v>28.335799999999999</v>
      </c>
    </row>
    <row r="13" spans="1:52" x14ac:dyDescent="0.25">
      <c r="A13">
        <v>28045020</v>
      </c>
      <c r="B13">
        <v>10.15</v>
      </c>
      <c r="C13">
        <v>154</v>
      </c>
      <c r="D13" t="s">
        <v>38</v>
      </c>
      <c r="E13">
        <v>2928</v>
      </c>
      <c r="F13" t="s">
        <v>101</v>
      </c>
      <c r="G13" t="s">
        <v>40</v>
      </c>
      <c r="H13" t="s">
        <v>41</v>
      </c>
      <c r="I13" t="s">
        <v>42</v>
      </c>
      <c r="J13" s="1">
        <v>23422</v>
      </c>
      <c r="K13">
        <v>60</v>
      </c>
      <c r="L13">
        <v>-74.066666999999995</v>
      </c>
      <c r="M13" t="s">
        <v>72</v>
      </c>
      <c r="N13" t="s">
        <v>102</v>
      </c>
      <c r="O13" t="s">
        <v>45</v>
      </c>
      <c r="P13" t="s">
        <v>46</v>
      </c>
      <c r="Q13" t="s">
        <v>72</v>
      </c>
      <c r="R13" t="s">
        <v>48</v>
      </c>
      <c r="S13" t="s">
        <v>103</v>
      </c>
      <c r="T13" s="1">
        <v>31882</v>
      </c>
      <c r="U13" t="s">
        <v>79</v>
      </c>
      <c r="V13" t="s">
        <v>50</v>
      </c>
      <c r="W13" t="s">
        <v>51</v>
      </c>
      <c r="X13">
        <v>23.178082</v>
      </c>
      <c r="Y13">
        <v>7.2904109999999998</v>
      </c>
      <c r="Z13">
        <v>96</v>
      </c>
      <c r="AA13">
        <v>110</v>
      </c>
      <c r="AB13" s="3">
        <v>105</v>
      </c>
      <c r="AC13">
        <v>1000</v>
      </c>
      <c r="AD13" t="s">
        <v>52</v>
      </c>
      <c r="AE13">
        <v>800</v>
      </c>
      <c r="AF13" t="s">
        <v>53</v>
      </c>
      <c r="AG13">
        <v>20</v>
      </c>
      <c r="AH13">
        <v>28045020</v>
      </c>
      <c r="AI13">
        <v>21.813659999999999</v>
      </c>
      <c r="AJ13">
        <v>21.697941</v>
      </c>
      <c r="AK13">
        <v>21.920970000000001</v>
      </c>
      <c r="AL13">
        <v>21.831657</v>
      </c>
      <c r="AM13">
        <v>28045020</v>
      </c>
      <c r="AN13">
        <v>20</v>
      </c>
      <c r="AO13">
        <v>28045020</v>
      </c>
      <c r="AP13">
        <v>34.268174000000002</v>
      </c>
      <c r="AQ13">
        <v>33.943752000000003</v>
      </c>
      <c r="AR13">
        <v>34.731749999999998</v>
      </c>
      <c r="AS13">
        <v>34.219182000000004</v>
      </c>
      <c r="AT13">
        <v>28045020</v>
      </c>
      <c r="AU13" s="3">
        <f t="shared" si="1"/>
        <v>28.040917</v>
      </c>
      <c r="AV13" s="3">
        <f t="shared" si="0"/>
        <v>27.820846500000002</v>
      </c>
      <c r="AW13" s="3">
        <f t="shared" si="0"/>
        <v>28.326360000000001</v>
      </c>
      <c r="AX13" s="3">
        <f t="shared" si="0"/>
        <v>28.025419500000002</v>
      </c>
      <c r="AY13">
        <f t="shared" si="2"/>
        <v>27.142499999999998</v>
      </c>
      <c r="AZ13" s="3">
        <f t="shared" si="3"/>
        <v>28.329499999999999</v>
      </c>
    </row>
    <row r="14" spans="1:52" x14ac:dyDescent="0.25">
      <c r="A14">
        <v>28035010</v>
      </c>
      <c r="B14">
        <v>10.190666999999999</v>
      </c>
      <c r="C14">
        <v>165</v>
      </c>
      <c r="D14" t="s">
        <v>38</v>
      </c>
      <c r="E14">
        <v>2938</v>
      </c>
      <c r="F14" t="s">
        <v>90</v>
      </c>
      <c r="G14" t="s">
        <v>40</v>
      </c>
      <c r="H14" t="s">
        <v>41</v>
      </c>
      <c r="I14" t="s">
        <v>55</v>
      </c>
      <c r="J14" s="1">
        <v>24912</v>
      </c>
      <c r="K14">
        <v>70</v>
      </c>
      <c r="L14">
        <v>-73.547388999999995</v>
      </c>
      <c r="M14" t="s">
        <v>72</v>
      </c>
      <c r="N14" t="s">
        <v>86</v>
      </c>
      <c r="O14" t="s">
        <v>45</v>
      </c>
      <c r="P14" t="s">
        <v>46</v>
      </c>
      <c r="Q14" t="s">
        <v>72</v>
      </c>
      <c r="R14" t="s">
        <v>48</v>
      </c>
      <c r="S14" t="s">
        <v>91</v>
      </c>
      <c r="T14" t="s">
        <v>58</v>
      </c>
      <c r="U14" t="s">
        <v>87</v>
      </c>
      <c r="V14" t="s">
        <v>50</v>
      </c>
      <c r="W14" t="s">
        <v>51</v>
      </c>
      <c r="X14">
        <v>53.832877000000003</v>
      </c>
      <c r="Y14">
        <v>42.027397000000001</v>
      </c>
      <c r="Z14">
        <v>79</v>
      </c>
      <c r="AA14">
        <v>92</v>
      </c>
      <c r="AB14" s="3">
        <v>93</v>
      </c>
      <c r="AC14">
        <v>1000</v>
      </c>
      <c r="AD14" t="s">
        <v>52</v>
      </c>
      <c r="AE14">
        <v>800</v>
      </c>
      <c r="AF14" t="s">
        <v>53</v>
      </c>
      <c r="AG14">
        <v>16</v>
      </c>
      <c r="AH14">
        <v>28035010</v>
      </c>
      <c r="AI14">
        <v>23.356363999999999</v>
      </c>
      <c r="AJ14">
        <v>23.176912999999999</v>
      </c>
      <c r="AK14">
        <v>23.588709000000001</v>
      </c>
      <c r="AL14">
        <v>23.343979999999998</v>
      </c>
      <c r="AM14">
        <v>28035010</v>
      </c>
      <c r="AN14">
        <v>16</v>
      </c>
      <c r="AO14">
        <v>28035010</v>
      </c>
      <c r="AP14">
        <v>35.000737000000001</v>
      </c>
      <c r="AQ14">
        <v>34.594706000000002</v>
      </c>
      <c r="AR14">
        <v>35.503585999999999</v>
      </c>
      <c r="AS14">
        <v>34.986685999999999</v>
      </c>
      <c r="AT14">
        <v>28035010</v>
      </c>
      <c r="AU14" s="3">
        <f t="shared" si="1"/>
        <v>29.1785505</v>
      </c>
      <c r="AV14" s="3">
        <f t="shared" si="0"/>
        <v>28.885809500000001</v>
      </c>
      <c r="AW14" s="3">
        <f t="shared" si="0"/>
        <v>29.5461475</v>
      </c>
      <c r="AX14" s="3">
        <f t="shared" si="0"/>
        <v>29.165332999999997</v>
      </c>
      <c r="AY14">
        <f t="shared" si="2"/>
        <v>27.208499999999997</v>
      </c>
      <c r="AZ14" s="3">
        <f t="shared" si="3"/>
        <v>28.340299999999999</v>
      </c>
    </row>
    <row r="15" spans="1:52" x14ac:dyDescent="0.25">
      <c r="A15">
        <v>28035020</v>
      </c>
      <c r="B15">
        <v>10.363056</v>
      </c>
      <c r="C15">
        <v>186</v>
      </c>
      <c r="D15" t="s">
        <v>38</v>
      </c>
      <c r="E15">
        <v>3193</v>
      </c>
      <c r="F15" t="s">
        <v>104</v>
      </c>
      <c r="G15" t="s">
        <v>40</v>
      </c>
      <c r="H15" t="s">
        <v>41</v>
      </c>
      <c r="I15" t="s">
        <v>55</v>
      </c>
      <c r="J15" s="1">
        <v>24912</v>
      </c>
      <c r="K15">
        <v>110</v>
      </c>
      <c r="L15">
        <v>-73.319444000000004</v>
      </c>
      <c r="M15" t="s">
        <v>72</v>
      </c>
      <c r="N15" t="s">
        <v>86</v>
      </c>
      <c r="O15" t="s">
        <v>45</v>
      </c>
      <c r="P15" t="s">
        <v>46</v>
      </c>
      <c r="Q15" t="s">
        <v>72</v>
      </c>
      <c r="R15" t="s">
        <v>48</v>
      </c>
      <c r="S15" t="s">
        <v>105</v>
      </c>
      <c r="T15" t="s">
        <v>58</v>
      </c>
      <c r="U15" t="s">
        <v>87</v>
      </c>
      <c r="V15" t="s">
        <v>50</v>
      </c>
      <c r="W15" t="s">
        <v>51</v>
      </c>
      <c r="X15">
        <v>53.832877000000003</v>
      </c>
      <c r="Y15">
        <v>42.027397000000001</v>
      </c>
      <c r="Z15">
        <v>118</v>
      </c>
      <c r="AA15">
        <v>119</v>
      </c>
      <c r="AB15" s="3">
        <v>122</v>
      </c>
      <c r="AC15">
        <v>1000</v>
      </c>
      <c r="AD15" t="s">
        <v>52</v>
      </c>
      <c r="AE15">
        <v>800</v>
      </c>
      <c r="AF15" t="s">
        <v>53</v>
      </c>
      <c r="AG15">
        <v>17</v>
      </c>
      <c r="AH15">
        <v>28035020</v>
      </c>
      <c r="AI15">
        <v>22.706613999999998</v>
      </c>
      <c r="AJ15">
        <v>22.733059999999998</v>
      </c>
      <c r="AK15">
        <v>22.883917</v>
      </c>
      <c r="AL15">
        <v>22.579162</v>
      </c>
      <c r="AM15">
        <v>28035020</v>
      </c>
      <c r="AN15">
        <v>17</v>
      </c>
      <c r="AO15">
        <v>28035020</v>
      </c>
      <c r="AP15">
        <v>34.718120999999996</v>
      </c>
      <c r="AQ15">
        <v>34.527912000000001</v>
      </c>
      <c r="AR15">
        <v>35.177660000000003</v>
      </c>
      <c r="AS15">
        <v>34.574666000000001</v>
      </c>
      <c r="AT15">
        <v>28035020</v>
      </c>
      <c r="AU15" s="3">
        <f t="shared" si="1"/>
        <v>28.712367499999999</v>
      </c>
      <c r="AV15" s="3">
        <f t="shared" si="0"/>
        <v>28.630485999999998</v>
      </c>
      <c r="AW15" s="3">
        <f t="shared" si="0"/>
        <v>29.0307885</v>
      </c>
      <c r="AX15" s="3">
        <f t="shared" si="0"/>
        <v>28.576914000000002</v>
      </c>
      <c r="AY15">
        <f t="shared" si="2"/>
        <v>27.048999999999999</v>
      </c>
      <c r="AZ15" s="3">
        <f t="shared" si="3"/>
        <v>28.3142</v>
      </c>
    </row>
    <row r="16" spans="1:52" x14ac:dyDescent="0.25">
      <c r="A16">
        <v>28025502</v>
      </c>
      <c r="B16">
        <v>10.436166999999999</v>
      </c>
      <c r="C16">
        <v>199</v>
      </c>
      <c r="D16" t="s">
        <v>38</v>
      </c>
      <c r="E16">
        <v>4047</v>
      </c>
      <c r="F16" t="s">
        <v>106</v>
      </c>
      <c r="G16" t="s">
        <v>107</v>
      </c>
      <c r="H16" t="s">
        <v>62</v>
      </c>
      <c r="I16" t="s">
        <v>55</v>
      </c>
      <c r="J16" s="1">
        <v>42551</v>
      </c>
      <c r="K16">
        <v>138</v>
      </c>
      <c r="L16">
        <v>-73.247667000000007</v>
      </c>
      <c r="M16" t="s">
        <v>72</v>
      </c>
      <c r="N16" t="s">
        <v>86</v>
      </c>
      <c r="O16" t="s">
        <v>45</v>
      </c>
      <c r="P16" t="s">
        <v>46</v>
      </c>
      <c r="Q16" t="s">
        <v>72</v>
      </c>
      <c r="R16" t="s">
        <v>48</v>
      </c>
      <c r="S16">
        <v>0</v>
      </c>
      <c r="T16" t="s">
        <v>58</v>
      </c>
      <c r="U16" t="s">
        <v>87</v>
      </c>
      <c r="V16" t="s">
        <v>50</v>
      </c>
      <c r="W16" t="s">
        <v>51</v>
      </c>
      <c r="X16">
        <v>5.5068489999999999</v>
      </c>
      <c r="Y16">
        <v>5.5068489999999999</v>
      </c>
      <c r="Z16">
        <v>137</v>
      </c>
      <c r="AA16">
        <v>137</v>
      </c>
      <c r="AB16" s="3">
        <v>139</v>
      </c>
      <c r="AC16">
        <v>1000</v>
      </c>
      <c r="AD16" t="s">
        <v>52</v>
      </c>
      <c r="AE16">
        <v>800</v>
      </c>
      <c r="AF16" t="s">
        <v>53</v>
      </c>
      <c r="AG16">
        <v>15</v>
      </c>
      <c r="AH16">
        <v>28025502</v>
      </c>
      <c r="AI16">
        <v>23.891732999999999</v>
      </c>
      <c r="AJ16">
        <v>23.704426999999999</v>
      </c>
      <c r="AK16">
        <v>24.175757000000001</v>
      </c>
      <c r="AL16">
        <v>23.853439999999999</v>
      </c>
      <c r="AM16">
        <v>28025502</v>
      </c>
      <c r="AN16">
        <v>15</v>
      </c>
      <c r="AO16">
        <v>28025502</v>
      </c>
      <c r="AP16">
        <v>34.577544000000003</v>
      </c>
      <c r="AQ16">
        <v>34.242088000000003</v>
      </c>
      <c r="AR16">
        <v>35.067019000000002</v>
      </c>
      <c r="AS16">
        <v>34.520695000000003</v>
      </c>
      <c r="AT16">
        <v>28025502</v>
      </c>
      <c r="AU16" s="3">
        <f t="shared" si="1"/>
        <v>29.234638500000003</v>
      </c>
      <c r="AV16" s="3">
        <f t="shared" si="1"/>
        <v>28.973257500000003</v>
      </c>
      <c r="AW16" s="3">
        <f t="shared" si="1"/>
        <v>29.621388000000003</v>
      </c>
      <c r="AX16" s="3">
        <f t="shared" si="1"/>
        <v>29.187067500000001</v>
      </c>
      <c r="AY16">
        <f t="shared" si="2"/>
        <v>26.955500000000001</v>
      </c>
      <c r="AZ16" s="3">
        <f t="shared" si="3"/>
        <v>28.2989</v>
      </c>
    </row>
    <row r="17" spans="1:52" x14ac:dyDescent="0.25">
      <c r="A17">
        <v>28015030</v>
      </c>
      <c r="B17">
        <v>10.483333</v>
      </c>
      <c r="C17">
        <v>207</v>
      </c>
      <c r="D17" t="s">
        <v>38</v>
      </c>
      <c r="E17">
        <v>3941</v>
      </c>
      <c r="F17" t="s">
        <v>116</v>
      </c>
      <c r="G17" t="s">
        <v>61</v>
      </c>
      <c r="H17" t="s">
        <v>41</v>
      </c>
      <c r="I17" t="s">
        <v>42</v>
      </c>
      <c r="J17" s="1">
        <v>23391</v>
      </c>
      <c r="K17">
        <v>180</v>
      </c>
      <c r="L17">
        <v>-73.266666999999998</v>
      </c>
      <c r="M17" t="s">
        <v>72</v>
      </c>
      <c r="N17" t="s">
        <v>86</v>
      </c>
      <c r="O17" t="s">
        <v>45</v>
      </c>
      <c r="P17" t="s">
        <v>46</v>
      </c>
      <c r="Q17" t="s">
        <v>72</v>
      </c>
      <c r="R17" t="s">
        <v>48</v>
      </c>
      <c r="S17" t="s">
        <v>117</v>
      </c>
      <c r="T17" s="1">
        <v>32278</v>
      </c>
      <c r="U17" t="s">
        <v>87</v>
      </c>
      <c r="V17" t="s">
        <v>50</v>
      </c>
      <c r="W17" t="s">
        <v>51</v>
      </c>
      <c r="X17">
        <v>24.347944999999999</v>
      </c>
      <c r="Y17">
        <v>8.3753419999999998</v>
      </c>
      <c r="Z17">
        <v>203</v>
      </c>
      <c r="AA17">
        <v>198</v>
      </c>
      <c r="AB17" s="3">
        <v>200</v>
      </c>
      <c r="AC17">
        <v>1000</v>
      </c>
      <c r="AD17" t="s">
        <v>52</v>
      </c>
      <c r="AE17">
        <v>800</v>
      </c>
      <c r="AF17" t="s">
        <v>53</v>
      </c>
      <c r="AG17">
        <v>8</v>
      </c>
      <c r="AH17">
        <v>28015030</v>
      </c>
      <c r="AI17">
        <v>23.164407000000001</v>
      </c>
      <c r="AJ17">
        <v>23.026633</v>
      </c>
      <c r="AK17">
        <v>23.392700000000001</v>
      </c>
      <c r="AL17">
        <v>23.124397999999999</v>
      </c>
      <c r="AM17">
        <v>28015030</v>
      </c>
      <c r="AN17">
        <v>8</v>
      </c>
      <c r="AO17">
        <v>28015030</v>
      </c>
      <c r="AP17">
        <v>34.759034</v>
      </c>
      <c r="AQ17">
        <v>34.446370999999999</v>
      </c>
      <c r="AR17">
        <v>35.211731</v>
      </c>
      <c r="AS17">
        <v>34.708199</v>
      </c>
      <c r="AT17">
        <v>28015030</v>
      </c>
      <c r="AU17" s="3">
        <f t="shared" si="1"/>
        <v>28.961720499999998</v>
      </c>
      <c r="AV17" s="3">
        <f t="shared" si="1"/>
        <v>28.736502000000002</v>
      </c>
      <c r="AW17" s="3">
        <f t="shared" si="1"/>
        <v>29.302215500000003</v>
      </c>
      <c r="AX17" s="3">
        <f t="shared" si="1"/>
        <v>28.9162985</v>
      </c>
      <c r="AY17">
        <f t="shared" si="2"/>
        <v>26.619999999999997</v>
      </c>
      <c r="AZ17" s="3">
        <f t="shared" si="3"/>
        <v>28.244</v>
      </c>
    </row>
    <row r="18" spans="1:52" x14ac:dyDescent="0.25">
      <c r="A18">
        <v>28015070</v>
      </c>
      <c r="B18">
        <v>10.566388999999999</v>
      </c>
      <c r="C18">
        <v>221</v>
      </c>
      <c r="D18" t="s">
        <v>38</v>
      </c>
      <c r="E18">
        <v>3015</v>
      </c>
      <c r="F18" t="s">
        <v>118</v>
      </c>
      <c r="G18" t="s">
        <v>40</v>
      </c>
      <c r="H18" t="s">
        <v>41</v>
      </c>
      <c r="I18" t="s">
        <v>55</v>
      </c>
      <c r="J18" s="1">
        <v>27621</v>
      </c>
      <c r="K18">
        <v>255</v>
      </c>
      <c r="L18">
        <v>-73.016389000000004</v>
      </c>
      <c r="M18" t="s">
        <v>111</v>
      </c>
      <c r="N18" t="s">
        <v>119</v>
      </c>
      <c r="O18" t="s">
        <v>45</v>
      </c>
      <c r="P18" t="s">
        <v>46</v>
      </c>
      <c r="Q18" t="s">
        <v>72</v>
      </c>
      <c r="R18" t="s">
        <v>48</v>
      </c>
      <c r="S18" t="s">
        <v>72</v>
      </c>
      <c r="T18" t="s">
        <v>58</v>
      </c>
      <c r="U18" t="s">
        <v>120</v>
      </c>
      <c r="V18" t="s">
        <v>50</v>
      </c>
      <c r="W18" t="s">
        <v>51</v>
      </c>
      <c r="X18">
        <v>46.410958999999998</v>
      </c>
      <c r="Y18">
        <v>42.027397000000001</v>
      </c>
      <c r="Z18">
        <v>235</v>
      </c>
      <c r="AA18">
        <v>227</v>
      </c>
      <c r="AB18" s="3">
        <v>227</v>
      </c>
      <c r="AC18">
        <v>1000</v>
      </c>
      <c r="AD18" t="s">
        <v>52</v>
      </c>
      <c r="AE18">
        <v>800</v>
      </c>
      <c r="AF18" t="s">
        <v>53</v>
      </c>
      <c r="AG18">
        <v>9</v>
      </c>
      <c r="AH18">
        <v>28015070</v>
      </c>
      <c r="AI18">
        <v>22.325479000000001</v>
      </c>
      <c r="AJ18">
        <v>22.110327000000002</v>
      </c>
      <c r="AK18">
        <v>22.562477000000001</v>
      </c>
      <c r="AL18">
        <v>22.336034000000001</v>
      </c>
      <c r="AM18">
        <v>28015070</v>
      </c>
      <c r="AN18">
        <v>9</v>
      </c>
      <c r="AO18">
        <v>28015070</v>
      </c>
      <c r="AP18">
        <v>33.652191000000002</v>
      </c>
      <c r="AQ18">
        <v>33.260620000000003</v>
      </c>
      <c r="AR18">
        <v>34.160939999999997</v>
      </c>
      <c r="AS18">
        <v>33.624088999999998</v>
      </c>
      <c r="AT18">
        <v>28015070</v>
      </c>
      <c r="AU18" s="3">
        <f t="shared" si="1"/>
        <v>27.988835000000002</v>
      </c>
      <c r="AV18" s="3">
        <f t="shared" si="1"/>
        <v>27.685473500000001</v>
      </c>
      <c r="AW18" s="3">
        <f t="shared" si="1"/>
        <v>28.361708499999999</v>
      </c>
      <c r="AX18" s="3">
        <f t="shared" si="1"/>
        <v>27.980061499999998</v>
      </c>
      <c r="AY18">
        <f t="shared" si="2"/>
        <v>26.471499999999999</v>
      </c>
      <c r="AZ18" s="3">
        <f t="shared" si="3"/>
        <v>28.2197</v>
      </c>
    </row>
    <row r="19" spans="1:52" x14ac:dyDescent="0.25">
      <c r="A19">
        <v>29065010</v>
      </c>
      <c r="B19">
        <v>10.583333</v>
      </c>
      <c r="C19">
        <v>225</v>
      </c>
      <c r="D19" t="s">
        <v>38</v>
      </c>
      <c r="E19">
        <v>3391</v>
      </c>
      <c r="F19" t="s">
        <v>66</v>
      </c>
      <c r="G19" t="s">
        <v>40</v>
      </c>
      <c r="H19" t="s">
        <v>41</v>
      </c>
      <c r="I19" t="s">
        <v>42</v>
      </c>
      <c r="J19" s="1">
        <v>24668</v>
      </c>
      <c r="K19">
        <v>30</v>
      </c>
      <c r="L19">
        <v>-74.25</v>
      </c>
      <c r="M19" t="s">
        <v>43</v>
      </c>
      <c r="N19" t="s">
        <v>67</v>
      </c>
      <c r="O19" t="s">
        <v>45</v>
      </c>
      <c r="P19" t="s">
        <v>46</v>
      </c>
      <c r="Q19" t="s">
        <v>47</v>
      </c>
      <c r="R19" t="s">
        <v>48</v>
      </c>
      <c r="S19" t="s">
        <v>68</v>
      </c>
      <c r="T19" s="1">
        <v>32978</v>
      </c>
      <c r="U19" t="s">
        <v>49</v>
      </c>
      <c r="V19" t="s">
        <v>50</v>
      </c>
      <c r="W19" t="s">
        <v>51</v>
      </c>
      <c r="X19">
        <v>22.767123000000002</v>
      </c>
      <c r="Y19">
        <v>10.293151</v>
      </c>
      <c r="Z19">
        <v>32</v>
      </c>
      <c r="AA19">
        <v>33</v>
      </c>
      <c r="AB19" s="3">
        <v>29</v>
      </c>
      <c r="AC19">
        <v>1000</v>
      </c>
      <c r="AD19" t="s">
        <v>52</v>
      </c>
      <c r="AE19">
        <v>800</v>
      </c>
      <c r="AF19" t="s">
        <v>53</v>
      </c>
      <c r="AG19">
        <v>22</v>
      </c>
      <c r="AH19">
        <v>29065010</v>
      </c>
      <c r="AI19">
        <v>21.297965999999999</v>
      </c>
      <c r="AJ19">
        <v>21.194063</v>
      </c>
      <c r="AK19">
        <v>21.232264000000001</v>
      </c>
      <c r="AL19">
        <v>21.413157999999999</v>
      </c>
      <c r="AM19">
        <v>29065010</v>
      </c>
      <c r="AN19">
        <v>22</v>
      </c>
      <c r="AO19">
        <v>29065010</v>
      </c>
      <c r="AP19">
        <v>33.647295</v>
      </c>
      <c r="AQ19">
        <v>33.554346000000002</v>
      </c>
      <c r="AR19">
        <v>33.837161999999999</v>
      </c>
      <c r="AS19">
        <v>33.598394999999996</v>
      </c>
      <c r="AT19">
        <v>29065010</v>
      </c>
      <c r="AU19" s="3">
        <f t="shared" si="1"/>
        <v>27.472630500000001</v>
      </c>
      <c r="AV19" s="3">
        <f t="shared" si="1"/>
        <v>27.374204500000001</v>
      </c>
      <c r="AW19" s="3">
        <f t="shared" si="1"/>
        <v>27.534713</v>
      </c>
      <c r="AX19" s="3">
        <f t="shared" si="1"/>
        <v>27.505776499999996</v>
      </c>
      <c r="AY19">
        <f t="shared" si="2"/>
        <v>27.560499999999998</v>
      </c>
      <c r="AZ19" s="3">
        <f t="shared" si="3"/>
        <v>28.3979</v>
      </c>
    </row>
    <row r="20" spans="1:52" x14ac:dyDescent="0.25">
      <c r="A20">
        <v>29065020</v>
      </c>
      <c r="B20">
        <v>10.721111000000001</v>
      </c>
      <c r="C20">
        <v>253</v>
      </c>
      <c r="D20" t="s">
        <v>38</v>
      </c>
      <c r="E20">
        <v>3150</v>
      </c>
      <c r="F20" t="s">
        <v>54</v>
      </c>
      <c r="G20" t="s">
        <v>40</v>
      </c>
      <c r="H20" t="s">
        <v>41</v>
      </c>
      <c r="I20" t="s">
        <v>55</v>
      </c>
      <c r="J20" s="1">
        <v>24699</v>
      </c>
      <c r="K20">
        <v>20</v>
      </c>
      <c r="L20">
        <v>-74.199721999999994</v>
      </c>
      <c r="M20" t="s">
        <v>43</v>
      </c>
      <c r="N20" t="s">
        <v>56</v>
      </c>
      <c r="O20" t="s">
        <v>45</v>
      </c>
      <c r="P20" t="s">
        <v>46</v>
      </c>
      <c r="Q20" t="s">
        <v>47</v>
      </c>
      <c r="R20" t="s">
        <v>48</v>
      </c>
      <c r="S20" t="s">
        <v>57</v>
      </c>
      <c r="T20" t="s">
        <v>58</v>
      </c>
      <c r="U20" t="s">
        <v>49</v>
      </c>
      <c r="V20" t="s">
        <v>50</v>
      </c>
      <c r="W20" t="s">
        <v>51</v>
      </c>
      <c r="X20">
        <v>54.416437999999999</v>
      </c>
      <c r="Y20">
        <v>42.027397000000001</v>
      </c>
      <c r="Z20">
        <v>11</v>
      </c>
      <c r="AA20">
        <v>13</v>
      </c>
      <c r="AB20" s="3">
        <v>11</v>
      </c>
      <c r="AC20">
        <v>1000</v>
      </c>
      <c r="AD20" t="s">
        <v>52</v>
      </c>
      <c r="AE20">
        <v>800</v>
      </c>
      <c r="AF20" t="s">
        <v>53</v>
      </c>
      <c r="AG20">
        <v>23</v>
      </c>
      <c r="AH20">
        <v>29065020</v>
      </c>
      <c r="AI20">
        <v>22.345578</v>
      </c>
      <c r="AJ20">
        <v>22.140851000000001</v>
      </c>
      <c r="AK20">
        <v>22.286624</v>
      </c>
      <c r="AL20">
        <v>22.529464000000001</v>
      </c>
      <c r="AM20">
        <v>29065020</v>
      </c>
      <c r="AN20">
        <v>23</v>
      </c>
      <c r="AO20">
        <v>29065020</v>
      </c>
      <c r="AP20">
        <v>34.092272999999999</v>
      </c>
      <c r="AQ20">
        <v>34.167530999999997</v>
      </c>
      <c r="AR20">
        <v>34.265326999999999</v>
      </c>
      <c r="AS20">
        <v>33.932164</v>
      </c>
      <c r="AT20">
        <v>29065020</v>
      </c>
      <c r="AU20" s="3">
        <f t="shared" si="1"/>
        <v>28.218925499999997</v>
      </c>
      <c r="AV20" s="3">
        <f t="shared" si="1"/>
        <v>28.154190999999997</v>
      </c>
      <c r="AW20" s="3">
        <f t="shared" si="1"/>
        <v>28.275975500000001</v>
      </c>
      <c r="AX20" s="3">
        <f t="shared" si="1"/>
        <v>28.230814000000002</v>
      </c>
      <c r="AY20">
        <f t="shared" si="2"/>
        <v>27.659499999999998</v>
      </c>
      <c r="AZ20" s="3">
        <f t="shared" si="3"/>
        <v>28.414100000000001</v>
      </c>
    </row>
    <row r="21" spans="1:52" x14ac:dyDescent="0.25">
      <c r="A21">
        <v>29065030</v>
      </c>
      <c r="B21">
        <v>10.764167</v>
      </c>
      <c r="C21">
        <v>265</v>
      </c>
      <c r="D21" t="s">
        <v>38</v>
      </c>
      <c r="E21">
        <v>393</v>
      </c>
      <c r="F21" t="s">
        <v>59</v>
      </c>
      <c r="G21" t="s">
        <v>40</v>
      </c>
      <c r="H21" t="s">
        <v>41</v>
      </c>
      <c r="I21" t="s">
        <v>42</v>
      </c>
      <c r="J21" s="1">
        <v>25763</v>
      </c>
      <c r="K21">
        <v>18</v>
      </c>
      <c r="L21">
        <v>-74.154722000000007</v>
      </c>
      <c r="M21" t="s">
        <v>43</v>
      </c>
      <c r="N21" t="s">
        <v>56</v>
      </c>
      <c r="O21" t="s">
        <v>45</v>
      </c>
      <c r="P21" t="s">
        <v>46</v>
      </c>
      <c r="Q21" t="s">
        <v>47</v>
      </c>
      <c r="R21" t="s">
        <v>48</v>
      </c>
      <c r="S21">
        <v>0</v>
      </c>
      <c r="T21" s="1">
        <v>43648</v>
      </c>
      <c r="U21" t="s">
        <v>49</v>
      </c>
      <c r="V21" t="s">
        <v>50</v>
      </c>
      <c r="W21" t="s">
        <v>51</v>
      </c>
      <c r="X21">
        <v>49</v>
      </c>
      <c r="Y21">
        <v>39.526026999999999</v>
      </c>
      <c r="Z21">
        <v>22</v>
      </c>
      <c r="AA21">
        <v>22</v>
      </c>
      <c r="AB21" s="3">
        <v>21</v>
      </c>
      <c r="AC21">
        <v>1000</v>
      </c>
      <c r="AD21" t="s">
        <v>52</v>
      </c>
      <c r="AE21">
        <v>800</v>
      </c>
      <c r="AF21" t="s">
        <v>53</v>
      </c>
      <c r="AG21">
        <v>24</v>
      </c>
      <c r="AH21">
        <v>29065030</v>
      </c>
      <c r="AI21">
        <v>21.946317000000001</v>
      </c>
      <c r="AJ21">
        <v>21.628074999999999</v>
      </c>
      <c r="AK21">
        <v>21.936328</v>
      </c>
      <c r="AL21">
        <v>22.182262000000001</v>
      </c>
      <c r="AM21">
        <v>29065030</v>
      </c>
      <c r="AN21">
        <v>24</v>
      </c>
      <c r="AO21">
        <v>29065030</v>
      </c>
      <c r="AP21">
        <v>33.396813000000002</v>
      </c>
      <c r="AQ21">
        <v>33.242547999999999</v>
      </c>
      <c r="AR21">
        <v>33.517249</v>
      </c>
      <c r="AS21">
        <v>33.434626999999999</v>
      </c>
      <c r="AT21">
        <v>29065030</v>
      </c>
      <c r="AU21" s="3">
        <f t="shared" si="1"/>
        <v>27.671565000000001</v>
      </c>
      <c r="AV21" s="3">
        <f t="shared" si="1"/>
        <v>27.435311499999997</v>
      </c>
      <c r="AW21" s="3">
        <f t="shared" si="1"/>
        <v>27.726788499999998</v>
      </c>
      <c r="AX21" s="3">
        <f t="shared" si="1"/>
        <v>27.8084445</v>
      </c>
      <c r="AY21">
        <f t="shared" si="2"/>
        <v>27.604499999999998</v>
      </c>
      <c r="AZ21" s="3">
        <f t="shared" si="3"/>
        <v>28.405100000000001</v>
      </c>
    </row>
    <row r="22" spans="1:52" x14ac:dyDescent="0.25">
      <c r="A22">
        <v>15065040</v>
      </c>
      <c r="B22">
        <v>10.898139</v>
      </c>
      <c r="C22">
        <v>292</v>
      </c>
      <c r="D22" t="s">
        <v>38</v>
      </c>
      <c r="E22">
        <v>307</v>
      </c>
      <c r="F22" t="s">
        <v>110</v>
      </c>
      <c r="G22" t="s">
        <v>61</v>
      </c>
      <c r="H22" t="s">
        <v>62</v>
      </c>
      <c r="I22" t="s">
        <v>55</v>
      </c>
      <c r="J22" s="1">
        <v>24364</v>
      </c>
      <c r="K22">
        <v>170</v>
      </c>
      <c r="L22">
        <v>-72.828472000000005</v>
      </c>
      <c r="M22" t="s">
        <v>111</v>
      </c>
      <c r="N22" t="s">
        <v>112</v>
      </c>
      <c r="O22" t="s">
        <v>45</v>
      </c>
      <c r="P22" t="s">
        <v>113</v>
      </c>
      <c r="Q22" t="s">
        <v>114</v>
      </c>
      <c r="R22" t="s">
        <v>48</v>
      </c>
      <c r="S22">
        <v>0</v>
      </c>
      <c r="T22" t="s">
        <v>58</v>
      </c>
      <c r="U22" t="s">
        <v>115</v>
      </c>
      <c r="V22" t="s">
        <v>50</v>
      </c>
      <c r="W22" t="s">
        <v>51</v>
      </c>
      <c r="X22">
        <v>55.334246999999998</v>
      </c>
      <c r="Y22">
        <v>42.027397000000001</v>
      </c>
      <c r="Z22">
        <v>176</v>
      </c>
      <c r="AA22">
        <v>166</v>
      </c>
      <c r="AB22" s="3">
        <v>157</v>
      </c>
      <c r="AC22">
        <v>1000</v>
      </c>
      <c r="AD22" t="s">
        <v>52</v>
      </c>
      <c r="AE22">
        <v>800</v>
      </c>
      <c r="AF22" t="s">
        <v>53</v>
      </c>
      <c r="AG22">
        <v>1</v>
      </c>
      <c r="AH22">
        <v>15065040</v>
      </c>
      <c r="AI22">
        <v>23.068096000000001</v>
      </c>
      <c r="AJ22">
        <v>22.919104000000001</v>
      </c>
      <c r="AK22">
        <v>23.227326999999999</v>
      </c>
      <c r="AL22">
        <v>23.078392999999998</v>
      </c>
      <c r="AM22">
        <v>15065040</v>
      </c>
      <c r="AN22">
        <v>1</v>
      </c>
      <c r="AO22">
        <v>15065040</v>
      </c>
      <c r="AP22">
        <v>34.185402000000003</v>
      </c>
      <c r="AQ22">
        <v>34.043424999999999</v>
      </c>
      <c r="AR22">
        <v>34.374960000000002</v>
      </c>
      <c r="AS22">
        <v>34.172099000000003</v>
      </c>
      <c r="AT22">
        <v>15065040</v>
      </c>
      <c r="AU22" s="3">
        <f t="shared" si="1"/>
        <v>28.626749000000004</v>
      </c>
      <c r="AV22" s="3">
        <f t="shared" si="1"/>
        <v>28.481264500000002</v>
      </c>
      <c r="AW22" s="3">
        <f t="shared" si="1"/>
        <v>28.801143500000002</v>
      </c>
      <c r="AX22" s="3">
        <f t="shared" si="1"/>
        <v>28.625246000000001</v>
      </c>
      <c r="AY22">
        <f t="shared" si="2"/>
        <v>26.8565</v>
      </c>
      <c r="AZ22" s="3">
        <f t="shared" si="3"/>
        <v>28.282699999999998</v>
      </c>
    </row>
    <row r="23" spans="1:52" x14ac:dyDescent="0.25">
      <c r="A23">
        <v>15015020</v>
      </c>
      <c r="B23">
        <v>10.992417</v>
      </c>
      <c r="C23">
        <v>312</v>
      </c>
      <c r="D23" t="s">
        <v>38</v>
      </c>
      <c r="E23">
        <v>2221</v>
      </c>
      <c r="F23" t="s">
        <v>39</v>
      </c>
      <c r="G23" t="s">
        <v>40</v>
      </c>
      <c r="H23" t="s">
        <v>41</v>
      </c>
      <c r="I23" t="s">
        <v>42</v>
      </c>
      <c r="J23" s="1">
        <v>24667</v>
      </c>
      <c r="K23">
        <v>20</v>
      </c>
      <c r="L23">
        <v>-74.211139000000003</v>
      </c>
      <c r="M23" t="s">
        <v>43</v>
      </c>
      <c r="N23" t="s">
        <v>44</v>
      </c>
      <c r="O23" t="s">
        <v>45</v>
      </c>
      <c r="P23" t="s">
        <v>46</v>
      </c>
      <c r="Q23" t="s">
        <v>47</v>
      </c>
      <c r="R23" t="s">
        <v>48</v>
      </c>
      <c r="S23">
        <v>0</v>
      </c>
      <c r="T23" s="1">
        <v>43648</v>
      </c>
      <c r="U23" t="s">
        <v>49</v>
      </c>
      <c r="V23" t="s">
        <v>50</v>
      </c>
      <c r="W23" t="s">
        <v>51</v>
      </c>
      <c r="X23">
        <v>52.002740000000003</v>
      </c>
      <c r="Y23">
        <v>39.526026999999999</v>
      </c>
      <c r="Z23">
        <v>15</v>
      </c>
      <c r="AA23">
        <v>11</v>
      </c>
      <c r="AB23" s="3">
        <v>8</v>
      </c>
      <c r="AC23">
        <v>1000</v>
      </c>
      <c r="AD23" t="s">
        <v>52</v>
      </c>
      <c r="AE23">
        <v>800</v>
      </c>
      <c r="AF23" t="s">
        <v>53</v>
      </c>
      <c r="AG23">
        <v>0</v>
      </c>
      <c r="AH23">
        <v>15015020</v>
      </c>
      <c r="AI23">
        <v>22.299610000000001</v>
      </c>
      <c r="AJ23">
        <v>22.043648000000001</v>
      </c>
      <c r="AK23">
        <v>22.606021999999999</v>
      </c>
      <c r="AL23">
        <v>22.297218999999998</v>
      </c>
      <c r="AM23">
        <v>15015020</v>
      </c>
      <c r="AN23">
        <v>0</v>
      </c>
      <c r="AO23">
        <v>15015020</v>
      </c>
      <c r="AP23">
        <v>33.226174999999998</v>
      </c>
      <c r="AQ23">
        <v>33.114728999999997</v>
      </c>
      <c r="AR23">
        <v>33.431587999999998</v>
      </c>
      <c r="AS23">
        <v>33.181134</v>
      </c>
      <c r="AT23">
        <v>15015020</v>
      </c>
      <c r="AU23" s="3">
        <f t="shared" si="1"/>
        <v>27.7628925</v>
      </c>
      <c r="AV23" s="3">
        <f t="shared" si="1"/>
        <v>27.579188500000001</v>
      </c>
      <c r="AW23" s="3">
        <f t="shared" si="1"/>
        <v>28.018805</v>
      </c>
      <c r="AX23" s="3">
        <f t="shared" si="1"/>
        <v>27.739176499999999</v>
      </c>
      <c r="AY23">
        <f t="shared" si="2"/>
        <v>27.675999999999998</v>
      </c>
      <c r="AZ23" s="3">
        <f t="shared" si="3"/>
        <v>28.416799999999999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C918-CF30-4C77-9981-503CC58D1339}">
  <dimension ref="A2:C17"/>
  <sheetViews>
    <sheetView workbookViewId="0">
      <selection activeCell="B14" sqref="B14"/>
    </sheetView>
  </sheetViews>
  <sheetFormatPr defaultRowHeight="15" x14ac:dyDescent="0.25"/>
  <sheetData>
    <row r="2" spans="1:3" x14ac:dyDescent="0.25">
      <c r="B2" t="s">
        <v>133</v>
      </c>
    </row>
    <row r="3" spans="1:3" x14ac:dyDescent="0.25">
      <c r="A3" t="s">
        <v>134</v>
      </c>
      <c r="B3" t="s">
        <v>132</v>
      </c>
      <c r="C3" t="s">
        <v>131</v>
      </c>
    </row>
    <row r="4" spans="1:3" x14ac:dyDescent="0.25">
      <c r="A4">
        <v>0</v>
      </c>
      <c r="B4">
        <f>28.424 -0.0009*A4</f>
        <v>28.423999999999999</v>
      </c>
      <c r="C4">
        <f>27.72-0.0055*A4</f>
        <v>27.72</v>
      </c>
    </row>
    <row r="5" spans="1:3" x14ac:dyDescent="0.25">
      <c r="A5">
        <v>100</v>
      </c>
      <c r="B5">
        <f t="shared" ref="B5:B17" si="0">28.424 -0.0009*A5</f>
        <v>28.334</v>
      </c>
      <c r="C5">
        <f t="shared" ref="C5:C17" si="1">27.72-0.0055*A5</f>
        <v>27.169999999999998</v>
      </c>
    </row>
    <row r="6" spans="1:3" x14ac:dyDescent="0.25">
      <c r="A6">
        <v>200</v>
      </c>
      <c r="B6">
        <f t="shared" si="0"/>
        <v>28.244</v>
      </c>
      <c r="C6">
        <f t="shared" si="1"/>
        <v>26.619999999999997</v>
      </c>
    </row>
    <row r="7" spans="1:3" x14ac:dyDescent="0.25">
      <c r="A7">
        <v>300</v>
      </c>
      <c r="B7">
        <f t="shared" si="0"/>
        <v>28.154</v>
      </c>
      <c r="C7">
        <f t="shared" si="1"/>
        <v>26.07</v>
      </c>
    </row>
    <row r="8" spans="1:3" x14ac:dyDescent="0.25">
      <c r="A8">
        <v>400</v>
      </c>
      <c r="B8">
        <f t="shared" si="0"/>
        <v>28.064</v>
      </c>
      <c r="C8">
        <f t="shared" si="1"/>
        <v>25.52</v>
      </c>
    </row>
    <row r="9" spans="1:3" x14ac:dyDescent="0.25">
      <c r="A9">
        <v>500</v>
      </c>
      <c r="B9">
        <f t="shared" si="0"/>
        <v>27.974</v>
      </c>
      <c r="C9">
        <f t="shared" si="1"/>
        <v>24.97</v>
      </c>
    </row>
    <row r="10" spans="1:3" x14ac:dyDescent="0.25">
      <c r="A10">
        <v>600</v>
      </c>
      <c r="B10">
        <f t="shared" si="0"/>
        <v>27.884</v>
      </c>
      <c r="C10">
        <f t="shared" si="1"/>
        <v>24.419999999999998</v>
      </c>
    </row>
    <row r="11" spans="1:3" x14ac:dyDescent="0.25">
      <c r="A11">
        <v>700</v>
      </c>
      <c r="B11">
        <f t="shared" si="0"/>
        <v>27.794</v>
      </c>
      <c r="C11">
        <f t="shared" si="1"/>
        <v>23.869999999999997</v>
      </c>
    </row>
    <row r="12" spans="1:3" x14ac:dyDescent="0.25">
      <c r="A12">
        <v>800</v>
      </c>
      <c r="B12">
        <f t="shared" si="0"/>
        <v>27.704000000000001</v>
      </c>
      <c r="C12">
        <f t="shared" si="1"/>
        <v>23.32</v>
      </c>
    </row>
    <row r="13" spans="1:3" x14ac:dyDescent="0.25">
      <c r="A13">
        <v>900</v>
      </c>
      <c r="B13">
        <f t="shared" si="0"/>
        <v>27.614000000000001</v>
      </c>
      <c r="C13">
        <f t="shared" si="1"/>
        <v>22.77</v>
      </c>
    </row>
    <row r="14" spans="1:3" x14ac:dyDescent="0.25">
      <c r="A14">
        <v>1000</v>
      </c>
      <c r="B14">
        <f t="shared" si="0"/>
        <v>27.524000000000001</v>
      </c>
      <c r="C14">
        <f t="shared" si="1"/>
        <v>22.22</v>
      </c>
    </row>
    <row r="15" spans="1:3" x14ac:dyDescent="0.25">
      <c r="A15">
        <v>1100</v>
      </c>
      <c r="B15">
        <f t="shared" si="0"/>
        <v>27.434000000000001</v>
      </c>
      <c r="C15">
        <f t="shared" si="1"/>
        <v>21.669999999999998</v>
      </c>
    </row>
    <row r="16" spans="1:3" x14ac:dyDescent="0.25">
      <c r="A16">
        <v>1200</v>
      </c>
      <c r="B16">
        <f t="shared" si="0"/>
        <v>27.344000000000001</v>
      </c>
      <c r="C16">
        <f t="shared" si="1"/>
        <v>21.119999999999997</v>
      </c>
    </row>
    <row r="17" spans="1:3" x14ac:dyDescent="0.25">
      <c r="A17">
        <v>1300</v>
      </c>
      <c r="B17">
        <f t="shared" si="0"/>
        <v>27.253999999999998</v>
      </c>
      <c r="C17">
        <f t="shared" si="1"/>
        <v>20.57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2022-12-01T13:16:32Z</dcterms:created>
  <dcterms:modified xsi:type="dcterms:W3CDTF">2022-12-01T14:37:43Z</dcterms:modified>
</cp:coreProperties>
</file>