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5\LTWBBasin\"/>
    </mc:Choice>
  </mc:AlternateContent>
  <xr:revisionPtr revIDLastSave="0" documentId="13_ncr:1_{99B0928E-3894-4DD2-A581-21905A39ADC5}" xr6:coauthVersionLast="47" xr6:coauthVersionMax="47" xr10:uidLastSave="{00000000-0000-0000-0000-000000000000}"/>
  <bookViews>
    <workbookView xWindow="132" yWindow="252" windowWidth="22620" windowHeight="11160" activeTab="1" xr2:uid="{1ED6276A-EBF0-4101-96A8-E718BBE0ADC6}"/>
  </bookViews>
  <sheets>
    <sheet name="ZE" sheetId="1" r:id="rId1"/>
    <sheet name="SZ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4" i="3"/>
  <c r="N15" i="3"/>
  <c r="N14" i="3"/>
  <c r="N13" i="3"/>
  <c r="N12" i="3"/>
  <c r="N11" i="3"/>
  <c r="N10" i="3"/>
  <c r="N9" i="3"/>
  <c r="N8" i="3"/>
  <c r="N7" i="3"/>
  <c r="N6" i="3"/>
  <c r="N5" i="3"/>
  <c r="N4" i="3"/>
  <c r="M15" i="3"/>
  <c r="M14" i="3"/>
  <c r="M13" i="3"/>
  <c r="M12" i="3"/>
  <c r="M11" i="3"/>
  <c r="M10" i="3"/>
  <c r="M9" i="3"/>
  <c r="M8" i="3"/>
  <c r="M7" i="3"/>
  <c r="M6" i="3"/>
  <c r="M5" i="3"/>
  <c r="M4" i="3"/>
  <c r="L14" i="3"/>
  <c r="L13" i="3"/>
  <c r="L12" i="3"/>
  <c r="L15" i="3"/>
  <c r="L11" i="3"/>
  <c r="L10" i="3"/>
  <c r="L9" i="3"/>
  <c r="L8" i="3"/>
  <c r="L7" i="3"/>
  <c r="L6" i="3"/>
  <c r="L5" i="3"/>
  <c r="L4" i="3"/>
  <c r="K15" i="3"/>
  <c r="K14" i="3"/>
  <c r="K13" i="3"/>
  <c r="K12" i="3"/>
  <c r="K11" i="3"/>
  <c r="K10" i="3"/>
  <c r="K9" i="3"/>
  <c r="K8" i="3"/>
  <c r="K7" i="3"/>
  <c r="K6" i="3"/>
  <c r="K5" i="3"/>
  <c r="K4" i="3"/>
  <c r="H13" i="1"/>
  <c r="H14" i="1"/>
  <c r="H15" i="1"/>
  <c r="H12" i="1"/>
  <c r="H9" i="1"/>
  <c r="H10" i="1"/>
  <c r="H11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<sst xmlns="http://schemas.openxmlformats.org/spreadsheetml/2006/main" count="93" uniqueCount="29">
  <si>
    <t>General, mm/año</t>
  </si>
  <si>
    <t>Precipitación</t>
  </si>
  <si>
    <t>ETR Budyko</t>
  </si>
  <si>
    <t>ETR Dekop</t>
  </si>
  <si>
    <t>ETR Turc</t>
  </si>
  <si>
    <t>LTWB - Balance hidrológico de largo plazo</t>
  </si>
  <si>
    <t>Regionalización</t>
  </si>
  <si>
    <t>Budyko</t>
  </si>
  <si>
    <t>Dekop</t>
  </si>
  <si>
    <t>Turc</t>
  </si>
  <si>
    <t>Caudal medio, m³/s</t>
  </si>
  <si>
    <t>Compuesto</t>
  </si>
  <si>
    <t>Niña</t>
  </si>
  <si>
    <t>Niño</t>
  </si>
  <si>
    <t>Neutro</t>
  </si>
  <si>
    <t>Parámetro</t>
  </si>
  <si>
    <t>Fenómeno</t>
  </si>
  <si>
    <t>Área, m²</t>
  </si>
  <si>
    <t>Precipitación total</t>
  </si>
  <si>
    <t>SZH 2801, mm/año
Alto Cesar</t>
  </si>
  <si>
    <t>SZH 2802, mm/año
Medio Cesar</t>
  </si>
  <si>
    <t>SZH 2804, mm/año
Río Ariguaní</t>
  </si>
  <si>
    <t>SZH 2805, mm/año
Bajo Cesar</t>
  </si>
  <si>
    <t>SZH 2801, m³/s
Alto Cesar</t>
  </si>
  <si>
    <t>SZH 2802, m³/s
Medio Cesar</t>
  </si>
  <si>
    <t>SZH 2804, m³/s
Río Ariguaní</t>
  </si>
  <si>
    <t>SZH 2805, m³/s
Bajo Cesar</t>
  </si>
  <si>
    <t>neutro</t>
  </si>
  <si>
    <t>Σ zonal, m³/s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</si>
</sst>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2" fontId="1" fillId="0" borderId="0" xfId="0" applyNumberFormat="1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2" fontId="1" fillId="0" borderId="6" xfId="0" applyNumberFormat="1" applyFont="1" applyBorder="1" applyAlignment="1">
      <alignment horizontal="center" vertical="top"/>
    </xf>
    <xf numFmtId="172" fontId="1" fillId="0" borderId="9" xfId="0" applyNumberFormat="1" applyFont="1" applyBorder="1" applyAlignment="1">
      <alignment horizontal="center" vertical="top"/>
    </xf>
    <xf numFmtId="172" fontId="1" fillId="0" borderId="1" xfId="0" applyNumberFormat="1" applyFont="1" applyBorder="1" applyAlignment="1">
      <alignment horizontal="center" vertical="top"/>
    </xf>
    <xf numFmtId="0" fontId="1" fillId="2" borderId="16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172" fontId="1" fillId="0" borderId="15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72" fontId="1" fillId="0" borderId="4" xfId="0" applyNumberFormat="1" applyFont="1" applyBorder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172" fontId="1" fillId="0" borderId="8" xfId="0" applyNumberFormat="1" applyFont="1" applyBorder="1" applyAlignment="1">
      <alignment horizontal="center" vertical="top"/>
    </xf>
    <xf numFmtId="0" fontId="1" fillId="2" borderId="11" xfId="0" applyFont="1" applyFill="1" applyBorder="1" applyAlignment="1">
      <alignment vertical="top"/>
    </xf>
    <xf numFmtId="172" fontId="1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EBBD-E6B6-4113-A94F-0D5B1E530308}">
  <dimension ref="B2:H19"/>
  <sheetViews>
    <sheetView showGridLines="0" zoomScale="130" zoomScaleNormal="130" workbookViewId="0">
      <selection activeCell="H4" sqref="H4:H15"/>
    </sheetView>
  </sheetViews>
  <sheetFormatPr defaultRowHeight="16.8" x14ac:dyDescent="0.3"/>
  <cols>
    <col min="1" max="1" width="2.77734375" style="3" customWidth="1"/>
    <col min="2" max="2" width="16.6640625" style="3" customWidth="1"/>
    <col min="3" max="3" width="11.44140625" style="3" customWidth="1"/>
    <col min="4" max="4" width="17.33203125" style="3" customWidth="1"/>
    <col min="5" max="5" width="2.77734375" style="3" customWidth="1"/>
    <col min="6" max="6" width="16.88671875" style="3" customWidth="1"/>
    <col min="7" max="7" width="13.109375" style="3" customWidth="1"/>
    <col min="8" max="8" width="19.44140625" style="3" customWidth="1"/>
    <col min="9" max="16384" width="8.88671875" style="3"/>
  </cols>
  <sheetData>
    <row r="2" spans="2:8" x14ac:dyDescent="0.3">
      <c r="C2" s="31" t="s">
        <v>17</v>
      </c>
      <c r="D2" s="6">
        <v>22892025076.5</v>
      </c>
      <c r="F2" s="3" t="s">
        <v>5</v>
      </c>
    </row>
    <row r="3" spans="2:8" x14ac:dyDescent="0.3">
      <c r="B3" s="11" t="s">
        <v>15</v>
      </c>
      <c r="C3" s="12" t="s">
        <v>16</v>
      </c>
      <c r="D3" s="24" t="s">
        <v>0</v>
      </c>
      <c r="F3" s="23" t="s">
        <v>6</v>
      </c>
      <c r="G3" s="20" t="s">
        <v>16</v>
      </c>
      <c r="H3" s="24" t="s">
        <v>10</v>
      </c>
    </row>
    <row r="4" spans="2:8" x14ac:dyDescent="0.3">
      <c r="B4" s="15" t="s">
        <v>18</v>
      </c>
      <c r="C4" s="16" t="s">
        <v>11</v>
      </c>
      <c r="D4" s="32">
        <v>1545.077</v>
      </c>
      <c r="F4" s="28" t="s">
        <v>7</v>
      </c>
      <c r="G4" s="29" t="s">
        <v>11</v>
      </c>
      <c r="H4" s="30">
        <f>((D4-D8)/1000)*$D$2/(365*24*60*60)</f>
        <v>356.51410933208638</v>
      </c>
    </row>
    <row r="5" spans="2:8" x14ac:dyDescent="0.3">
      <c r="B5" s="9"/>
      <c r="C5" s="4" t="s">
        <v>12</v>
      </c>
      <c r="D5" s="7">
        <v>1760.8779999999999</v>
      </c>
      <c r="F5" s="21"/>
      <c r="G5" s="1" t="s">
        <v>12</v>
      </c>
      <c r="H5" s="17">
        <f>((D5-D9)/1000)*$D$2/(365*24*60*60)</f>
        <v>466.27765295897507</v>
      </c>
    </row>
    <row r="6" spans="2:8" x14ac:dyDescent="0.3">
      <c r="B6" s="9"/>
      <c r="C6" s="4" t="s">
        <v>13</v>
      </c>
      <c r="D6" s="7">
        <v>1280.771</v>
      </c>
      <c r="F6" s="21"/>
      <c r="G6" s="1" t="s">
        <v>13</v>
      </c>
      <c r="H6" s="17">
        <f>((D6-D10)/1000)*$D$2/(365*24*60*60)</f>
        <v>235.38585411851292</v>
      </c>
    </row>
    <row r="7" spans="2:8" x14ac:dyDescent="0.3">
      <c r="B7" s="10"/>
      <c r="C7" s="5" t="s">
        <v>27</v>
      </c>
      <c r="D7" s="8">
        <v>1550.741</v>
      </c>
      <c r="F7" s="22"/>
      <c r="G7" s="2" t="s">
        <v>14</v>
      </c>
      <c r="H7" s="18">
        <f>((D7-D11)/1000)*$D$2/(365*24*60*60)</f>
        <v>360.46519039789655</v>
      </c>
    </row>
    <row r="8" spans="2:8" x14ac:dyDescent="0.3">
      <c r="B8" s="15" t="s">
        <v>2</v>
      </c>
      <c r="C8" s="16" t="s">
        <v>11</v>
      </c>
      <c r="D8" s="32">
        <v>1053.944</v>
      </c>
      <c r="F8" s="28" t="s">
        <v>8</v>
      </c>
      <c r="G8" s="29" t="s">
        <v>11</v>
      </c>
      <c r="H8" s="30">
        <f>((D4-D12)/1000)*$D$2/(365*24*60*60)</f>
        <v>285.19139776858958</v>
      </c>
    </row>
    <row r="9" spans="2:8" x14ac:dyDescent="0.3">
      <c r="B9" s="9"/>
      <c r="C9" s="4" t="s">
        <v>12</v>
      </c>
      <c r="D9" s="7">
        <v>1118.5350000000001</v>
      </c>
      <c r="F9" s="21"/>
      <c r="G9" s="1" t="s">
        <v>12</v>
      </c>
      <c r="H9" s="17">
        <f>((D5-D13)/1000)*$D$2/(365*24*60*60)</f>
        <v>384.430097674519</v>
      </c>
    </row>
    <row r="10" spans="2:8" x14ac:dyDescent="0.3">
      <c r="B10" s="9"/>
      <c r="C10" s="4" t="s">
        <v>13</v>
      </c>
      <c r="D10" s="7">
        <v>956.50400000000002</v>
      </c>
      <c r="F10" s="21"/>
      <c r="G10" s="1" t="s">
        <v>13</v>
      </c>
      <c r="H10" s="17">
        <f>((D6-D14)/1000)*$D$2/(365*24*60*60)</f>
        <v>180.4365734792151</v>
      </c>
    </row>
    <row r="11" spans="2:8" x14ac:dyDescent="0.3">
      <c r="B11" s="10"/>
      <c r="C11" s="5" t="s">
        <v>27</v>
      </c>
      <c r="D11" s="8">
        <v>1054.165</v>
      </c>
      <c r="F11" s="22"/>
      <c r="G11" s="2" t="s">
        <v>14</v>
      </c>
      <c r="H11" s="18">
        <f>((D7-D15)/1000)*$D$2/(365*24*60*60)</f>
        <v>289.17587029664986</v>
      </c>
    </row>
    <row r="12" spans="2:8" x14ac:dyDescent="0.3">
      <c r="B12" s="15" t="s">
        <v>3</v>
      </c>
      <c r="C12" s="16" t="s">
        <v>11</v>
      </c>
      <c r="D12" s="32">
        <v>1152.1980000000001</v>
      </c>
      <c r="F12" s="25" t="s">
        <v>9</v>
      </c>
      <c r="G12" s="26" t="s">
        <v>11</v>
      </c>
      <c r="H12" s="27">
        <f>((D4-D16)/1000)*$D$2/(365*24*60*60)</f>
        <v>252.37049398215916</v>
      </c>
    </row>
    <row r="13" spans="2:8" x14ac:dyDescent="0.3">
      <c r="B13" s="9"/>
      <c r="C13" s="4" t="s">
        <v>12</v>
      </c>
      <c r="D13" s="7">
        <v>1231.288</v>
      </c>
      <c r="F13" s="21"/>
      <c r="G13" s="1" t="s">
        <v>12</v>
      </c>
      <c r="H13" s="17">
        <f>((D5-D17)/1000)*$D$2/(365*24*60*60)</f>
        <v>351.77687710069239</v>
      </c>
    </row>
    <row r="14" spans="2:8" x14ac:dyDescent="0.3">
      <c r="B14" s="9"/>
      <c r="C14" s="4" t="s">
        <v>13</v>
      </c>
      <c r="D14" s="7">
        <v>1032.202</v>
      </c>
      <c r="F14" s="21"/>
      <c r="G14" s="1" t="s">
        <v>13</v>
      </c>
      <c r="H14" s="17">
        <f>((D6-D18)/1000)*$D$2/(365*24*60*60)</f>
        <v>151.14427617099574</v>
      </c>
    </row>
    <row r="15" spans="2:8" x14ac:dyDescent="0.3">
      <c r="B15" s="10"/>
      <c r="C15" s="5" t="s">
        <v>27</v>
      </c>
      <c r="D15" s="8">
        <v>1152.373</v>
      </c>
      <c r="F15" s="22"/>
      <c r="G15" s="2" t="s">
        <v>14</v>
      </c>
      <c r="H15" s="18">
        <f>((D7-D19)/1000)*$D$2/(365*24*60*60)</f>
        <v>260.28790004219798</v>
      </c>
    </row>
    <row r="16" spans="2:8" x14ac:dyDescent="0.3">
      <c r="B16" s="13" t="s">
        <v>4</v>
      </c>
      <c r="C16" s="14" t="s">
        <v>11</v>
      </c>
      <c r="D16" s="33">
        <v>1197.412</v>
      </c>
    </row>
    <row r="17" spans="2:4" x14ac:dyDescent="0.3">
      <c r="B17" s="9"/>
      <c r="C17" s="4" t="s">
        <v>12</v>
      </c>
      <c r="D17" s="7">
        <v>1276.271</v>
      </c>
    </row>
    <row r="18" spans="2:4" x14ac:dyDescent="0.3">
      <c r="B18" s="9"/>
      <c r="C18" s="4" t="s">
        <v>13</v>
      </c>
      <c r="D18" s="7">
        <v>1072.5550000000001</v>
      </c>
    </row>
    <row r="19" spans="2:4" x14ac:dyDescent="0.3">
      <c r="B19" s="10"/>
      <c r="C19" s="5" t="s">
        <v>27</v>
      </c>
      <c r="D19" s="8">
        <v>1192.1690000000001</v>
      </c>
    </row>
  </sheetData>
  <mergeCells count="7">
    <mergeCell ref="F12:F15"/>
    <mergeCell ref="B16:B19"/>
    <mergeCell ref="B12:B15"/>
    <mergeCell ref="B8:B11"/>
    <mergeCell ref="B4:B7"/>
    <mergeCell ref="F4:F7"/>
    <mergeCell ref="F8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E3-2A07-49FF-B2FC-2B759FE54AFC}">
  <dimension ref="B2:O19"/>
  <sheetViews>
    <sheetView showGridLines="0" tabSelected="1" zoomScale="115" zoomScaleNormal="115" workbookViewId="0">
      <selection activeCell="Q13" sqref="Q13"/>
    </sheetView>
  </sheetViews>
  <sheetFormatPr defaultRowHeight="16.8" x14ac:dyDescent="0.3"/>
  <cols>
    <col min="1" max="1" width="2.77734375" style="3" customWidth="1"/>
    <col min="2" max="2" width="14.21875" style="3" customWidth="1"/>
    <col min="3" max="3" width="11.109375" style="3" customWidth="1"/>
    <col min="4" max="7" width="14.88671875" style="3" customWidth="1"/>
    <col min="8" max="8" width="2.77734375" style="3" customWidth="1"/>
    <col min="9" max="9" width="15.5546875" style="3" customWidth="1"/>
    <col min="10" max="10" width="11.88671875" style="3" customWidth="1"/>
    <col min="11" max="11" width="11.21875" style="3" customWidth="1"/>
    <col min="12" max="12" width="12.33203125" style="3" customWidth="1"/>
    <col min="13" max="14" width="11.21875" style="3" customWidth="1"/>
    <col min="15" max="15" width="8" style="3" customWidth="1"/>
    <col min="16" max="16384" width="8.88671875" style="3"/>
  </cols>
  <sheetData>
    <row r="2" spans="2:15" x14ac:dyDescent="0.3">
      <c r="C2" s="31" t="s">
        <v>17</v>
      </c>
      <c r="D2" s="6">
        <v>3435729287.1100001</v>
      </c>
      <c r="E2" s="6">
        <v>8260977446.9099998</v>
      </c>
      <c r="F2" s="6">
        <v>5325506188.1699896</v>
      </c>
      <c r="G2" s="6">
        <v>5869812154.2700005</v>
      </c>
      <c r="I2" s="3" t="s">
        <v>5</v>
      </c>
    </row>
    <row r="3" spans="2:15" ht="51.6" customHeight="1" x14ac:dyDescent="0.3">
      <c r="B3" s="11" t="s">
        <v>15</v>
      </c>
      <c r="C3" s="37" t="s">
        <v>16</v>
      </c>
      <c r="D3" s="41" t="s">
        <v>19</v>
      </c>
      <c r="E3" s="41" t="s">
        <v>20</v>
      </c>
      <c r="F3" s="41" t="s">
        <v>21</v>
      </c>
      <c r="G3" s="42" t="s">
        <v>22</v>
      </c>
      <c r="I3" s="23" t="s">
        <v>6</v>
      </c>
      <c r="J3" s="44" t="s">
        <v>16</v>
      </c>
      <c r="K3" s="41" t="s">
        <v>23</v>
      </c>
      <c r="L3" s="41" t="s">
        <v>24</v>
      </c>
      <c r="M3" s="41" t="s">
        <v>25</v>
      </c>
      <c r="N3" s="41" t="s">
        <v>26</v>
      </c>
      <c r="O3" s="42" t="s">
        <v>28</v>
      </c>
    </row>
    <row r="4" spans="2:15" x14ac:dyDescent="0.3">
      <c r="B4" s="36" t="s">
        <v>1</v>
      </c>
      <c r="C4" s="16" t="s">
        <v>11</v>
      </c>
      <c r="D4" s="38">
        <v>1465.4649999999999</v>
      </c>
      <c r="E4" s="38">
        <v>1453.047</v>
      </c>
      <c r="F4" s="38">
        <v>1405.9870000000001</v>
      </c>
      <c r="G4" s="32">
        <v>1847.385</v>
      </c>
      <c r="I4" s="28" t="s">
        <v>7</v>
      </c>
      <c r="J4" s="29" t="s">
        <v>11</v>
      </c>
      <c r="K4" s="45">
        <f>((D4-D8)/1000)*$D$2/(365*24*60*60)</f>
        <v>58.607314269817437</v>
      </c>
      <c r="L4" s="45">
        <f>((E4-E8)/1000)*$E$2/(365*24*60*60)</f>
        <v>113.81660172137788</v>
      </c>
      <c r="M4" s="45">
        <f>((F4-F8)/1000)*$F$2/(365*24*60*60)</f>
        <v>62.567267400486251</v>
      </c>
      <c r="N4" s="45">
        <f>((G4-G8)/1000)*$G$2/(365*24*60*60)</f>
        <v>121.52238450586731</v>
      </c>
      <c r="O4" s="30">
        <f>SUM(K4:N4)</f>
        <v>356.51356789754891</v>
      </c>
    </row>
    <row r="5" spans="2:15" x14ac:dyDescent="0.3">
      <c r="B5" s="34"/>
      <c r="C5" s="4" t="s">
        <v>12</v>
      </c>
      <c r="D5" s="39">
        <v>1634.7760000000001</v>
      </c>
      <c r="E5" s="39">
        <v>1656.346</v>
      </c>
      <c r="F5" s="39">
        <v>1583.92</v>
      </c>
      <c r="G5" s="7">
        <v>2142.35</v>
      </c>
      <c r="I5" s="21"/>
      <c r="J5" s="1" t="s">
        <v>12</v>
      </c>
      <c r="K5" s="19">
        <f>((D5-D9)/1000)*$D$2/(365*24*60*60)</f>
        <v>71.795803895993927</v>
      </c>
      <c r="L5" s="19">
        <f>((E5-E9)/1000)*$E$2/(365*24*60*60)</f>
        <v>149.94685208104647</v>
      </c>
      <c r="M5" s="19">
        <f>((F5-F9)/1000)*$F$2/(365*24*60*60)</f>
        <v>81.469301858066274</v>
      </c>
      <c r="N5" s="19">
        <f>((G5-G9)/1000)*$G$2/(365*24*60*60)</f>
        <v>163.06522806040277</v>
      </c>
      <c r="O5" s="17">
        <f t="shared" ref="O5:O15" si="0">SUM(K5:N5)</f>
        <v>466.27718589550943</v>
      </c>
    </row>
    <row r="6" spans="2:15" x14ac:dyDescent="0.3">
      <c r="B6" s="34"/>
      <c r="C6" s="4" t="s">
        <v>13</v>
      </c>
      <c r="D6" s="39">
        <v>1226.3789999999999</v>
      </c>
      <c r="E6" s="39">
        <v>1216.6489999999999</v>
      </c>
      <c r="F6" s="39">
        <v>1224.5060000000001</v>
      </c>
      <c r="G6" s="7">
        <v>1453.8969999999999</v>
      </c>
      <c r="I6" s="21"/>
      <c r="J6" s="1" t="s">
        <v>13</v>
      </c>
      <c r="K6" s="19">
        <f>((D6-D10)/1000)*$D$2/(365*24*60*60)</f>
        <v>41.393696084484262</v>
      </c>
      <c r="L6" s="19">
        <f>((E6-E10)/1000)*$E$2/(365*24*60*60)</f>
        <v>76.274419967783416</v>
      </c>
      <c r="M6" s="19">
        <f>((F6-F10)/1000)*$F$2/(365*24*60*60)</f>
        <v>45.263931797656532</v>
      </c>
      <c r="N6" s="19">
        <f>((G6-G10)/1000)*$G$2/(365*24*60*60)</f>
        <v>72.453353278262767</v>
      </c>
      <c r="O6" s="17">
        <f t="shared" si="0"/>
        <v>235.38540112818697</v>
      </c>
    </row>
    <row r="7" spans="2:15" x14ac:dyDescent="0.3">
      <c r="B7" s="35"/>
      <c r="C7" s="5" t="s">
        <v>27</v>
      </c>
      <c r="D7" s="40">
        <v>1489.2940000000001</v>
      </c>
      <c r="E7" s="40">
        <v>1450.6869999999999</v>
      </c>
      <c r="F7" s="40">
        <v>1388.385</v>
      </c>
      <c r="G7" s="8">
        <v>1874.819</v>
      </c>
      <c r="I7" s="22"/>
      <c r="J7" s="2" t="s">
        <v>14</v>
      </c>
      <c r="K7" s="43">
        <f>((D7-D11)/1000)*$D$2/(365*24*60*60)</f>
        <v>60.518776419181521</v>
      </c>
      <c r="L7" s="43">
        <f>((E7-E11)/1000)*$E$2/(365*24*60*60)</f>
        <v>113.59525069579949</v>
      </c>
      <c r="M7" s="43">
        <f>((F7-F11)/1000)*$F$2/(365*24*60*60)</f>
        <v>60.876534017813789</v>
      </c>
      <c r="N7" s="43">
        <f>((G7-G11)/1000)*$G$2/(365*24*60*60)</f>
        <v>125.47393549632748</v>
      </c>
      <c r="O7" s="18">
        <f t="shared" si="0"/>
        <v>360.46449662912227</v>
      </c>
    </row>
    <row r="8" spans="2:15" x14ac:dyDescent="0.3">
      <c r="B8" s="36" t="s">
        <v>2</v>
      </c>
      <c r="C8" s="16" t="s">
        <v>11</v>
      </c>
      <c r="D8" s="38">
        <v>927.51800000000003</v>
      </c>
      <c r="E8" s="38">
        <v>1018.556</v>
      </c>
      <c r="F8" s="38">
        <v>1035.4829999999999</v>
      </c>
      <c r="G8" s="32">
        <v>1194.4970000000001</v>
      </c>
      <c r="I8" s="28" t="s">
        <v>8</v>
      </c>
      <c r="J8" s="29" t="s">
        <v>11</v>
      </c>
      <c r="K8" s="45">
        <f>((D4-D12)/1000)*$D$2/(365*24*60*60)</f>
        <v>49.720131974449892</v>
      </c>
      <c r="L8" s="45">
        <f>((E4-E12)/1000)*$E$2/(365*24*60*60)</f>
        <v>89.547098978439109</v>
      </c>
      <c r="M8" s="45">
        <f>((F4-F12)/1000)*$F$2/(365*24*60*60)</f>
        <v>47.635382945565944</v>
      </c>
      <c r="N8" s="45">
        <f>((G4-G12)/1000)*$G$2/(365*24*60*60)</f>
        <v>98.28789752573762</v>
      </c>
      <c r="O8" s="30">
        <f t="shared" si="0"/>
        <v>285.19051142419255</v>
      </c>
    </row>
    <row r="9" spans="2:15" x14ac:dyDescent="0.3">
      <c r="B9" s="34"/>
      <c r="C9" s="4" t="s">
        <v>12</v>
      </c>
      <c r="D9" s="39">
        <v>975.774</v>
      </c>
      <c r="E9" s="39">
        <v>1083.9290000000001</v>
      </c>
      <c r="F9" s="39">
        <v>1101.4839999999999</v>
      </c>
      <c r="G9" s="7">
        <v>1266.27</v>
      </c>
      <c r="I9" s="21"/>
      <c r="J9" s="1" t="s">
        <v>12</v>
      </c>
      <c r="K9" s="19">
        <f>((D5-D13)/1000)*$D$2/(365*24*60*60)</f>
        <v>61.85827069825995</v>
      </c>
      <c r="L9" s="19">
        <f>((E5-E13)/1000)*$E$2/(365*24*60*60)</f>
        <v>121.72629902000317</v>
      </c>
      <c r="M9" s="19">
        <f>((F5-F13)/1000)*$F$2/(365*24*60*60)</f>
        <v>63.835148566797159</v>
      </c>
      <c r="N9" s="19">
        <f>((G5-G13)/1000)*$G$2/(365*24*60*60)</f>
        <v>137.01011914388903</v>
      </c>
      <c r="O9" s="17">
        <f t="shared" si="0"/>
        <v>384.42983742894933</v>
      </c>
    </row>
    <row r="10" spans="2:15" x14ac:dyDescent="0.3">
      <c r="B10" s="34"/>
      <c r="C10" s="4" t="s">
        <v>13</v>
      </c>
      <c r="D10" s="39">
        <v>846.43299999999999</v>
      </c>
      <c r="E10" s="39">
        <v>925.47400000000005</v>
      </c>
      <c r="F10" s="39">
        <v>956.46699999999998</v>
      </c>
      <c r="G10" s="7">
        <v>1064.636</v>
      </c>
      <c r="I10" s="21"/>
      <c r="J10" s="1" t="s">
        <v>13</v>
      </c>
      <c r="K10" s="19">
        <f>((D6-D14)/1000)*$D$2/(365*24*60*60)</f>
        <v>34.252704460533472</v>
      </c>
      <c r="L10" s="19">
        <f>((E6-E14)/1000)*$E$2/(365*24*60*60)</f>
        <v>57.658929693582131</v>
      </c>
      <c r="M10" s="19">
        <f>((F6-F14)/1000)*$F$2/(365*24*60*60)</f>
        <v>33.457843878220338</v>
      </c>
      <c r="N10" s="19">
        <f>((G6-G14)/1000)*$G$2/(365*24*60*60)</f>
        <v>55.066715050760372</v>
      </c>
      <c r="O10" s="17">
        <f t="shared" si="0"/>
        <v>180.4361930830963</v>
      </c>
    </row>
    <row r="11" spans="2:15" x14ac:dyDescent="0.3">
      <c r="B11" s="35"/>
      <c r="C11" s="5" t="s">
        <v>27</v>
      </c>
      <c r="D11" s="40">
        <v>933.80200000000002</v>
      </c>
      <c r="E11" s="40">
        <v>1017.0410000000001</v>
      </c>
      <c r="F11" s="40">
        <v>1027.893</v>
      </c>
      <c r="G11" s="8">
        <v>1200.701</v>
      </c>
      <c r="I11" s="22"/>
      <c r="J11" s="2" t="s">
        <v>14</v>
      </c>
      <c r="K11" s="43">
        <f>((D7-D15)/1000)*$D$2/(365*24*60*60)</f>
        <v>51.498461792863679</v>
      </c>
      <c r="L11" s="43">
        <f>((E7-E15)/1000)*$E$2/(365*24*60*60)</f>
        <v>89.416645947979845</v>
      </c>
      <c r="M11" s="43">
        <f>((F7-F15)/1000)*$F$2/(365*24*60*60)</f>
        <v>46.254358414653503</v>
      </c>
      <c r="N11" s="43">
        <f>((G7-G15)/1000)*$G$2/(365*24*60*60)</f>
        <v>102.00585471059122</v>
      </c>
      <c r="O11" s="18">
        <f t="shared" si="0"/>
        <v>289.17532086608821</v>
      </c>
    </row>
    <row r="12" spans="2:15" x14ac:dyDescent="0.3">
      <c r="B12" s="36" t="s">
        <v>3</v>
      </c>
      <c r="C12" s="16" t="s">
        <v>11</v>
      </c>
      <c r="D12" s="38">
        <v>1009.092</v>
      </c>
      <c r="E12" s="38">
        <v>1111.204</v>
      </c>
      <c r="F12" s="38">
        <v>1123.905</v>
      </c>
      <c r="G12" s="32">
        <v>1319.326</v>
      </c>
      <c r="I12" s="28" t="s">
        <v>9</v>
      </c>
      <c r="J12" s="29" t="s">
        <v>11</v>
      </c>
      <c r="K12" s="45">
        <f>((D4-D16)/1000)*$D$2/(365*24*60*60)</f>
        <v>51.994167280444529</v>
      </c>
      <c r="L12" s="45">
        <f>((E4-E16)/1000)*$E$2/(365*24*60*60)</f>
        <v>81.26961843731435</v>
      </c>
      <c r="M12" s="45">
        <f>((F4-F16)/1000)*$F$2/(365*24*60*60)</f>
        <v>37.855912218044608</v>
      </c>
      <c r="N12" s="45">
        <f>((G4-G16)/1000)*$G$2/(365*24*60*60)</f>
        <v>81.250254027727124</v>
      </c>
      <c r="O12" s="30">
        <f t="shared" si="0"/>
        <v>252.36995196353061</v>
      </c>
    </row>
    <row r="13" spans="2:15" x14ac:dyDescent="0.3">
      <c r="B13" s="34"/>
      <c r="C13" s="4" t="s">
        <v>12</v>
      </c>
      <c r="D13" s="39">
        <v>1066.989</v>
      </c>
      <c r="E13" s="39">
        <v>1191.6600000000001</v>
      </c>
      <c r="F13" s="39">
        <v>1205.9079999999999</v>
      </c>
      <c r="G13" s="7">
        <v>1406.2529999999999</v>
      </c>
      <c r="I13" s="21"/>
      <c r="J13" s="1" t="s">
        <v>12</v>
      </c>
      <c r="K13" s="19">
        <f>((D5-D17)/1000)*$D$2/(365*24*60*60)</f>
        <v>65.284412714401356</v>
      </c>
      <c r="L13" s="19">
        <f>((E5-E17)/1000)*$E$2/(365*24*60*60)</f>
        <v>114.39578174215153</v>
      </c>
      <c r="M13" s="19">
        <f>((F5-F17)/1000)*$F$2/(365*24*60*60)</f>
        <v>53.929193689892919</v>
      </c>
      <c r="N13" s="19">
        <f>((G5-G17)/1000)*$G$2/(365*24*60*60)</f>
        <v>118.16756797020764</v>
      </c>
      <c r="O13" s="17">
        <f t="shared" si="0"/>
        <v>351.77695611665342</v>
      </c>
    </row>
    <row r="14" spans="2:15" x14ac:dyDescent="0.3">
      <c r="B14" s="34"/>
      <c r="C14" s="4" t="s">
        <v>13</v>
      </c>
      <c r="D14" s="39">
        <v>911.97900000000004</v>
      </c>
      <c r="E14" s="39">
        <v>996.53800000000001</v>
      </c>
      <c r="F14" s="39">
        <v>1026.3789999999999</v>
      </c>
      <c r="G14" s="7">
        <v>1158.047</v>
      </c>
      <c r="I14" s="21"/>
      <c r="J14" s="1" t="s">
        <v>13</v>
      </c>
      <c r="K14" s="19">
        <f>((D6-D18)/1000)*$D$2/(365*24*60*60)</f>
        <v>35.952701917283363</v>
      </c>
      <c r="L14" s="19">
        <f>((E6-E18)/1000)*$E$2/(365*24*60*60)</f>
        <v>49.520284706962187</v>
      </c>
      <c r="M14" s="19">
        <f>((F6-F18)/1000)*$F$2/(365*24*60*60)</f>
        <v>24.244427715093511</v>
      </c>
      <c r="N14" s="19">
        <f>((G6-G18)/1000)*$G$2/(365*24*60*60)</f>
        <v>41.426139716993326</v>
      </c>
      <c r="O14" s="17">
        <f t="shared" si="0"/>
        <v>151.14355405633239</v>
      </c>
    </row>
    <row r="15" spans="2:15" x14ac:dyDescent="0.3">
      <c r="B15" s="35"/>
      <c r="C15" s="5" t="s">
        <v>27</v>
      </c>
      <c r="D15" s="40">
        <v>1016.598</v>
      </c>
      <c r="E15" s="40">
        <v>1109.3420000000001</v>
      </c>
      <c r="F15" s="40">
        <v>1114.481</v>
      </c>
      <c r="G15" s="8">
        <v>1326.7850000000001</v>
      </c>
      <c r="I15" s="22"/>
      <c r="J15" s="2" t="s">
        <v>14</v>
      </c>
      <c r="K15" s="43">
        <f>((D7-D19)/1000)*$D$2/(365*24*60*60)</f>
        <v>54.595259261981575</v>
      </c>
      <c r="L15" s="43">
        <f t="shared" ref="L13:L15" si="1">((E7-E19)/1000)*$E$2/(365*24*60*60)</f>
        <v>82.63466008736026</v>
      </c>
      <c r="M15" s="43">
        <f>((F7-F19)/1000)*$F$2/(365*24*60*60)</f>
        <v>37.285635886314225</v>
      </c>
      <c r="N15" s="43">
        <f>((G7-G19)/1000)*$G$2/(365*24*60*60)</f>
        <v>85.771922808285282</v>
      </c>
      <c r="O15" s="18">
        <f t="shared" si="0"/>
        <v>260.28747804394135</v>
      </c>
    </row>
    <row r="16" spans="2:15" x14ac:dyDescent="0.3">
      <c r="B16" s="36" t="s">
        <v>4</v>
      </c>
      <c r="C16" s="16" t="s">
        <v>11</v>
      </c>
      <c r="D16" s="38">
        <v>988.21900000000005</v>
      </c>
      <c r="E16" s="38">
        <v>1142.8030000000001</v>
      </c>
      <c r="F16" s="38">
        <v>1181.816</v>
      </c>
      <c r="G16" s="32">
        <v>1410.8620000000001</v>
      </c>
    </row>
    <row r="17" spans="2:7" x14ac:dyDescent="0.3">
      <c r="B17" s="34"/>
      <c r="C17" s="4" t="s">
        <v>12</v>
      </c>
      <c r="D17" s="39">
        <v>1035.5409999999999</v>
      </c>
      <c r="E17" s="39">
        <v>1219.644</v>
      </c>
      <c r="F17" s="39">
        <v>1264.568</v>
      </c>
      <c r="G17" s="7">
        <v>1507.4860000000001</v>
      </c>
    </row>
    <row r="18" spans="2:7" x14ac:dyDescent="0.3">
      <c r="B18" s="34"/>
      <c r="C18" s="4" t="s">
        <v>13</v>
      </c>
      <c r="D18" s="39">
        <v>896.375</v>
      </c>
      <c r="E18" s="39">
        <v>1027.607</v>
      </c>
      <c r="F18" s="39">
        <v>1080.9380000000001</v>
      </c>
      <c r="G18" s="7">
        <v>1231.3320000000001</v>
      </c>
    </row>
    <row r="19" spans="2:7" x14ac:dyDescent="0.3">
      <c r="B19" s="35"/>
      <c r="C19" s="5" t="s">
        <v>27</v>
      </c>
      <c r="D19" s="40">
        <v>988.173</v>
      </c>
      <c r="E19" s="40">
        <v>1135.232</v>
      </c>
      <c r="F19" s="40">
        <v>1167.5909999999999</v>
      </c>
      <c r="G19" s="8">
        <v>1414.0029999999999</v>
      </c>
    </row>
  </sheetData>
  <mergeCells count="7">
    <mergeCell ref="B16:B19"/>
    <mergeCell ref="I4:I7"/>
    <mergeCell ref="I8:I11"/>
    <mergeCell ref="I12:I15"/>
    <mergeCell ref="B4:B7"/>
    <mergeCell ref="B8:B11"/>
    <mergeCell ref="B1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</vt:lpstr>
      <vt:lpstr>SZH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2022-12-21T11:32:05Z</dcterms:created>
  <dcterms:modified xsi:type="dcterms:W3CDTF">2022-12-21T12:28:20Z</dcterms:modified>
</cp:coreProperties>
</file>