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Server\VIAR\MADELEN\IMPUESTOS\PATENTES\PATENTES PROVINCIALES\2021\"/>
    </mc:Choice>
  </mc:AlternateContent>
  <bookViews>
    <workbookView xWindow="0" yWindow="0" windowWidth="20460" windowHeight="7755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1" l="1"/>
  <c r="R80" i="1" l="1"/>
  <c r="R75" i="1"/>
  <c r="Q74" i="1" l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L75" i="1" l="1"/>
  <c r="P75" i="1"/>
  <c r="Q75" i="1" s="1"/>
  <c r="N75" i="1"/>
  <c r="M75" i="1"/>
  <c r="K75" i="1"/>
  <c r="J75" i="1"/>
  <c r="I75" i="1"/>
  <c r="H75" i="1"/>
  <c r="G75" i="1"/>
  <c r="F75" i="1"/>
  <c r="E75" i="1"/>
  <c r="D75" i="1"/>
  <c r="C75" i="1"/>
  <c r="B75" i="1"/>
  <c r="O74" i="1"/>
  <c r="O69" i="1"/>
  <c r="O63" i="1"/>
  <c r="O59" i="1"/>
  <c r="O54" i="1"/>
  <c r="O53" i="1"/>
  <c r="O47" i="1"/>
  <c r="O45" i="1"/>
  <c r="O41" i="1"/>
  <c r="O31" i="1"/>
  <c r="O30" i="1"/>
  <c r="O14" i="1"/>
  <c r="O13" i="1"/>
  <c r="O12" i="1"/>
  <c r="O9" i="1"/>
  <c r="O8" i="1"/>
  <c r="O7" i="1"/>
  <c r="O6" i="1"/>
  <c r="O5" i="1"/>
  <c r="O4" i="1"/>
  <c r="O3" i="1"/>
  <c r="O2" i="1"/>
  <c r="C76" i="1" l="1"/>
  <c r="C77" i="1" s="1"/>
</calcChain>
</file>

<file path=xl/sharedStrings.xml><?xml version="1.0" encoding="utf-8"?>
<sst xmlns="http://schemas.openxmlformats.org/spreadsheetml/2006/main" count="101" uniqueCount="93">
  <si>
    <t>PATENTE</t>
  </si>
  <si>
    <t>Cuota Única Vto 10/03</t>
  </si>
  <si>
    <t>Cuota 1 Vto 10/02</t>
  </si>
  <si>
    <t>Cuota 2 Vto 10/03</t>
  </si>
  <si>
    <t>Cuota 3 Vto 12/04</t>
  </si>
  <si>
    <t>Cuota 4 Vto 10/05</t>
  </si>
  <si>
    <t>Cuota 5 Vto 10/06</t>
  </si>
  <si>
    <t>Cuota 6 Vto 12/07</t>
  </si>
  <si>
    <t>Cuota 7 Vto 10/08</t>
  </si>
  <si>
    <t>Cuota 8 Vto 10/09</t>
  </si>
  <si>
    <t>Cuota 9 Vto 12/10</t>
  </si>
  <si>
    <t>Cuota 10 Vto 10/11</t>
  </si>
  <si>
    <t>Cuota 11 Vto 10/12</t>
  </si>
  <si>
    <t>Cuota 12 Vto 10/01</t>
  </si>
  <si>
    <t>AB097BP</t>
  </si>
  <si>
    <t>AB248KW</t>
  </si>
  <si>
    <t>AB248KX</t>
  </si>
  <si>
    <t>AB445UF</t>
  </si>
  <si>
    <t>AC121PH</t>
  </si>
  <si>
    <t>AC121PI</t>
  </si>
  <si>
    <t>AC121PJ</t>
  </si>
  <si>
    <t>AC121PK</t>
  </si>
  <si>
    <t>AC121PL</t>
  </si>
  <si>
    <t>AD372WJ</t>
  </si>
  <si>
    <t>AD414GY</t>
  </si>
  <si>
    <t>AD414GZ</t>
  </si>
  <si>
    <t>AD533SA</t>
  </si>
  <si>
    <t>AD900VK</t>
  </si>
  <si>
    <t>AE205GG</t>
  </si>
  <si>
    <t>AE205GV</t>
  </si>
  <si>
    <t>AE721WX</t>
  </si>
  <si>
    <t>AE852ZL</t>
  </si>
  <si>
    <t>AE852ZM</t>
  </si>
  <si>
    <t>FWT827</t>
  </si>
  <si>
    <t>GBN276</t>
  </si>
  <si>
    <t>GET035</t>
  </si>
  <si>
    <t>GKQ544</t>
  </si>
  <si>
    <t>GKQ545</t>
  </si>
  <si>
    <t>GON230</t>
  </si>
  <si>
    <t>GON265</t>
  </si>
  <si>
    <t>GON266</t>
  </si>
  <si>
    <t>HPK860</t>
  </si>
  <si>
    <t>HWF024</t>
  </si>
  <si>
    <t>HWF026</t>
  </si>
  <si>
    <t>HWF109</t>
  </si>
  <si>
    <t>IGN994</t>
  </si>
  <si>
    <t>IUU333</t>
  </si>
  <si>
    <t>IZG297</t>
  </si>
  <si>
    <t>JAO482</t>
  </si>
  <si>
    <t>JIS241</t>
  </si>
  <si>
    <t>JIS373</t>
  </si>
  <si>
    <t>En trámite</t>
  </si>
  <si>
    <t>JQG239</t>
  </si>
  <si>
    <t>JRY687</t>
  </si>
  <si>
    <t>JRY934</t>
  </si>
  <si>
    <t>JUY548</t>
  </si>
  <si>
    <t>JUY549</t>
  </si>
  <si>
    <t>JZG157</t>
  </si>
  <si>
    <t>JZP219</t>
  </si>
  <si>
    <t>KKM746</t>
  </si>
  <si>
    <t>KMU569</t>
  </si>
  <si>
    <t>KNA502</t>
  </si>
  <si>
    <t>KNA503</t>
  </si>
  <si>
    <t>KNA504</t>
  </si>
  <si>
    <t>KNA506</t>
  </si>
  <si>
    <t>KNA507</t>
  </si>
  <si>
    <t>KOE278</t>
  </si>
  <si>
    <t>KOL760</t>
  </si>
  <si>
    <t>KWO766</t>
  </si>
  <si>
    <t>LUY732</t>
  </si>
  <si>
    <t>LUY733</t>
  </si>
  <si>
    <t>LUY734</t>
  </si>
  <si>
    <t>LUY735</t>
  </si>
  <si>
    <t>LUY749</t>
  </si>
  <si>
    <t>LUY751</t>
  </si>
  <si>
    <t>MAV483</t>
  </si>
  <si>
    <t>MAV543</t>
  </si>
  <si>
    <t>MGB809</t>
  </si>
  <si>
    <t>MMN838</t>
  </si>
  <si>
    <t>ORN982</t>
  </si>
  <si>
    <t>ORN983</t>
  </si>
  <si>
    <t>ORO021</t>
  </si>
  <si>
    <t>ORO025</t>
  </si>
  <si>
    <t>OXJ862</t>
  </si>
  <si>
    <t>PAF811</t>
  </si>
  <si>
    <t>PIQ698</t>
  </si>
  <si>
    <t>PIQ699</t>
  </si>
  <si>
    <t>POW856</t>
  </si>
  <si>
    <t>CEDULONES</t>
  </si>
  <si>
    <t>Diferencia</t>
  </si>
  <si>
    <t>Efectivamente pagado</t>
  </si>
  <si>
    <t>Pagado el 03/11 Bancor EVMV7766</t>
  </si>
  <si>
    <t>Pagado el 04/11 Bancor EVMV7773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</si>
</sst>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2" fillId="0" borderId="1" xfId="0" applyNumberFormat="1" applyFont="1" applyFill="1" applyBorder="1" applyAlignment="1">
      <alignment horizontal="center" wrapText="1"/>
    </xf>
    <xf numFmtId="16" fontId="2" fillId="0" borderId="1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1" xfId="0" applyFont="1" applyFill="1" applyBorder="1"/>
    <xf numFmtId="4" fontId="0" fillId="0" borderId="1" xfId="0" applyNumberFormat="1" applyFont="1" applyFill="1" applyBorder="1" applyAlignment="1">
      <alignment horizontal="right"/>
    </xf>
    <xf numFmtId="4" fontId="0" fillId="0" borderId="1" xfId="0" applyNumberFormat="1" applyFont="1" applyFill="1" applyBorder="1"/>
    <xf numFmtId="0" fontId="0" fillId="0" borderId="0" xfId="0" applyFont="1" applyFill="1"/>
    <xf numFmtId="0" fontId="0" fillId="0" borderId="1" xfId="0" applyFill="1" applyBorder="1"/>
    <xf numFmtId="4" fontId="0" fillId="0" borderId="1" xfId="0" applyNumberFormat="1" applyFill="1" applyBorder="1" applyAlignment="1">
      <alignment horizontal="right"/>
    </xf>
    <xf numFmtId="0" fontId="0" fillId="0" borderId="0" xfId="0" applyFill="1"/>
    <xf numFmtId="0" fontId="2" fillId="0" borderId="1" xfId="0" applyFont="1" applyFill="1" applyBorder="1" applyAlignment="1">
      <alignment horizontal="right"/>
    </xf>
    <xf numFmtId="4" fontId="2" fillId="0" borderId="1" xfId="0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center"/>
    </xf>
    <xf numFmtId="4" fontId="0" fillId="0" borderId="0" xfId="0" applyNumberFormat="1" applyFill="1" applyAlignment="1">
      <alignment horizontal="right"/>
    </xf>
    <xf numFmtId="4" fontId="0" fillId="0" borderId="0" xfId="0" applyNumberFormat="1" applyFill="1"/>
    <xf numFmtId="44" fontId="2" fillId="0" borderId="1" xfId="1" applyFont="1" applyFill="1" applyBorder="1" applyAlignment="1">
      <alignment horizontal="center" wrapText="1"/>
    </xf>
    <xf numFmtId="44" fontId="0" fillId="0" borderId="0" xfId="1" applyFont="1" applyFill="1" applyAlignment="1">
      <alignment horizontal="center" wrapText="1"/>
    </xf>
    <xf numFmtId="44" fontId="0" fillId="0" borderId="1" xfId="1" applyFont="1" applyFill="1" applyBorder="1"/>
    <xf numFmtId="44" fontId="0" fillId="0" borderId="0" xfId="1" applyFont="1" applyFill="1"/>
    <xf numFmtId="44" fontId="0" fillId="0" borderId="1" xfId="1" applyFont="1" applyFill="1" applyBorder="1" applyAlignment="1">
      <alignment horizontal="right"/>
    </xf>
    <xf numFmtId="44" fontId="2" fillId="0" borderId="1" xfId="1" applyFont="1" applyFill="1" applyBorder="1" applyAlignment="1">
      <alignment horizontal="right"/>
    </xf>
    <xf numFmtId="44" fontId="2" fillId="0" borderId="2" xfId="1" applyFont="1" applyFill="1" applyBorder="1"/>
    <xf numFmtId="44" fontId="2" fillId="0" borderId="2" xfId="1" applyFont="1" applyFill="1" applyBorder="1" applyAlignment="1">
      <alignment horizontal="center" wrapText="1"/>
    </xf>
    <xf numFmtId="44" fontId="2" fillId="0" borderId="6" xfId="1" applyFont="1" applyFill="1" applyBorder="1"/>
    <xf numFmtId="44" fontId="0" fillId="2" borderId="0" xfId="0" applyNumberFormat="1" applyFill="1"/>
    <xf numFmtId="44" fontId="0" fillId="2" borderId="1" xfId="1" applyFont="1" applyFill="1" applyBorder="1" applyAlignment="1">
      <alignment horizontal="right"/>
    </xf>
    <xf numFmtId="44" fontId="0" fillId="2" borderId="1" xfId="1" applyFont="1" applyFill="1" applyBorder="1"/>
    <xf numFmtId="44" fontId="0" fillId="3" borderId="1" xfId="1" applyFont="1" applyFill="1" applyBorder="1"/>
    <xf numFmtId="44" fontId="0" fillId="3" borderId="0" xfId="1" applyFont="1" applyFill="1"/>
    <xf numFmtId="4" fontId="2" fillId="0" borderId="2" xfId="0" applyNumberFormat="1" applyFon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4" fontId="2" fillId="0" borderId="4" xfId="0" applyNumberFormat="1" applyFont="1" applyFill="1" applyBorder="1" applyAlignment="1">
      <alignment horizontal="center"/>
    </xf>
    <xf numFmtId="10" fontId="2" fillId="0" borderId="5" xfId="2" applyNumberFormat="1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DELEN/IMPUESTOS/PATENTES/PATENTES%20PROVINCIALES/2020/Patentes%20Provinciales%20Resumen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</sheetNames>
    <sheetDataSet>
      <sheetData sheetId="0" refreshError="1">
        <row r="2">
          <cell r="B2">
            <v>18247.900000000001</v>
          </cell>
        </row>
        <row r="3">
          <cell r="B3">
            <v>8289.09</v>
          </cell>
        </row>
        <row r="4">
          <cell r="B4">
            <v>8289.09</v>
          </cell>
        </row>
        <row r="5">
          <cell r="B5">
            <v>6718.16</v>
          </cell>
        </row>
        <row r="6">
          <cell r="B6">
            <v>21830.73</v>
          </cell>
        </row>
        <row r="7">
          <cell r="B7">
            <v>21830.73</v>
          </cell>
        </row>
        <row r="8">
          <cell r="B8">
            <v>21830.73</v>
          </cell>
        </row>
        <row r="9">
          <cell r="B9">
            <v>21830.73</v>
          </cell>
        </row>
        <row r="12">
          <cell r="B12">
            <v>24256.36</v>
          </cell>
        </row>
        <row r="13">
          <cell r="B13">
            <v>24256.36</v>
          </cell>
        </row>
        <row r="14">
          <cell r="B14">
            <v>24256.36</v>
          </cell>
        </row>
        <row r="27">
          <cell r="B27">
            <v>13957.92</v>
          </cell>
        </row>
        <row r="28">
          <cell r="B28">
            <v>13957.92</v>
          </cell>
        </row>
        <row r="38">
          <cell r="B38">
            <v>16738.8</v>
          </cell>
        </row>
        <row r="42">
          <cell r="B42">
            <v>22193.62</v>
          </cell>
        </row>
        <row r="44">
          <cell r="B44">
            <v>14018.4</v>
          </cell>
        </row>
        <row r="50">
          <cell r="B50">
            <v>14018.4</v>
          </cell>
        </row>
        <row r="51">
          <cell r="B51">
            <v>14018.4</v>
          </cell>
        </row>
        <row r="56">
          <cell r="B56">
            <v>5989.6</v>
          </cell>
        </row>
        <row r="60">
          <cell r="B60">
            <v>5989.6</v>
          </cell>
        </row>
        <row r="66">
          <cell r="B66">
            <v>15941.38</v>
          </cell>
        </row>
        <row r="71">
          <cell r="B71">
            <v>21556.97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tabSelected="1" topLeftCell="A66" workbookViewId="0">
      <selection activeCell="S82" sqref="S82"/>
    </sheetView>
  </sheetViews>
  <sheetFormatPr baseColWidth="10" defaultRowHeight="15" x14ac:dyDescent="0.25"/>
  <cols>
    <col min="1" max="1" width="11.140625" style="11" bestFit="1" customWidth="1"/>
    <col min="2" max="2" width="16.140625" style="14" hidden="1" customWidth="1"/>
    <col min="3" max="4" width="10.140625" style="11" hidden="1" customWidth="1"/>
    <col min="5" max="5" width="9.42578125" style="11" hidden="1" customWidth="1"/>
    <col min="6" max="6" width="9.140625" style="11" hidden="1" customWidth="1"/>
    <col min="7" max="10" width="9.42578125" style="11" hidden="1" customWidth="1"/>
    <col min="11" max="11" width="9.140625" style="11" hidden="1" customWidth="1"/>
    <col min="12" max="12" width="12" style="20" bestFit="1" customWidth="1"/>
    <col min="13" max="14" width="9.42578125" style="20" hidden="1" customWidth="1"/>
    <col min="15" max="15" width="0" style="20" hidden="1" customWidth="1"/>
    <col min="16" max="16" width="16.140625" style="20" bestFit="1" customWidth="1"/>
    <col min="17" max="17" width="11" style="20" bestFit="1" customWidth="1"/>
    <col min="18" max="18" width="16.42578125" style="11" customWidth="1"/>
    <col min="19" max="16384" width="11.42578125" style="11"/>
  </cols>
  <sheetData>
    <row r="1" spans="1:18" s="4" customFormat="1" ht="37.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7" t="s">
        <v>11</v>
      </c>
      <c r="M1" s="17" t="s">
        <v>12</v>
      </c>
      <c r="N1" s="17" t="s">
        <v>13</v>
      </c>
      <c r="O1" s="18">
        <v>2021</v>
      </c>
      <c r="P1" s="17" t="s">
        <v>88</v>
      </c>
      <c r="Q1" s="24" t="s">
        <v>89</v>
      </c>
      <c r="R1" s="17" t="s">
        <v>90</v>
      </c>
    </row>
    <row r="2" spans="1:18" s="8" customFormat="1" x14ac:dyDescent="0.25">
      <c r="A2" s="5" t="s">
        <v>14</v>
      </c>
      <c r="B2" s="6">
        <v>24506.41</v>
      </c>
      <c r="C2" s="7">
        <v>2402.6</v>
      </c>
      <c r="D2" s="7">
        <v>2402.6</v>
      </c>
      <c r="E2" s="7">
        <v>2402.6</v>
      </c>
      <c r="F2" s="7">
        <v>2402.6</v>
      </c>
      <c r="G2" s="7">
        <v>2402.6</v>
      </c>
      <c r="H2" s="7">
        <v>2402.6</v>
      </c>
      <c r="I2" s="7">
        <v>2402.6</v>
      </c>
      <c r="J2" s="7">
        <v>2402.6</v>
      </c>
      <c r="K2" s="7">
        <v>2402.6</v>
      </c>
      <c r="L2" s="19">
        <v>2402.6</v>
      </c>
      <c r="M2" s="19">
        <v>2402.6</v>
      </c>
      <c r="N2" s="19">
        <v>2402.6</v>
      </c>
      <c r="O2" s="20">
        <f>B2/[1]Hoja3!$B$2</f>
        <v>1.3429715200105217</v>
      </c>
      <c r="P2" s="19">
        <v>2399.04</v>
      </c>
      <c r="Q2" s="19">
        <f>+P2-L2</f>
        <v>-3.5599999999999454</v>
      </c>
      <c r="R2" s="28">
        <v>2400</v>
      </c>
    </row>
    <row r="3" spans="1:18" x14ac:dyDescent="0.25">
      <c r="A3" s="9" t="s">
        <v>15</v>
      </c>
      <c r="B3" s="10">
        <v>9494.57</v>
      </c>
      <c r="C3" s="10">
        <v>930.8</v>
      </c>
      <c r="D3" s="10">
        <v>930.8</v>
      </c>
      <c r="E3" s="10">
        <v>930.8</v>
      </c>
      <c r="F3" s="10">
        <v>930.8</v>
      </c>
      <c r="G3" s="10">
        <v>930.8</v>
      </c>
      <c r="H3" s="10">
        <v>930.8</v>
      </c>
      <c r="I3" s="10">
        <v>930.8</v>
      </c>
      <c r="J3" s="10">
        <v>930.8</v>
      </c>
      <c r="K3" s="10">
        <v>930.8</v>
      </c>
      <c r="L3" s="21">
        <v>930.8</v>
      </c>
      <c r="M3" s="21">
        <v>930.8</v>
      </c>
      <c r="N3" s="21">
        <v>930.8</v>
      </c>
      <c r="O3" s="20">
        <f>B3/[1]Hoja3!$B$3</f>
        <v>1.1454297154452417</v>
      </c>
      <c r="P3" s="21">
        <v>929.83</v>
      </c>
      <c r="Q3" s="19">
        <f t="shared" ref="Q3:Q66" si="0">+P3-L3</f>
        <v>-0.9699999999999136</v>
      </c>
      <c r="R3" s="27">
        <v>930</v>
      </c>
    </row>
    <row r="4" spans="1:18" x14ac:dyDescent="0.25">
      <c r="A4" s="9" t="s">
        <v>16</v>
      </c>
      <c r="B4" s="10">
        <v>9494.57</v>
      </c>
      <c r="C4" s="10">
        <v>930.8</v>
      </c>
      <c r="D4" s="10">
        <v>930.8</v>
      </c>
      <c r="E4" s="10">
        <v>930.8</v>
      </c>
      <c r="F4" s="10">
        <v>930.8</v>
      </c>
      <c r="G4" s="10">
        <v>930.8</v>
      </c>
      <c r="H4" s="10">
        <v>930.8</v>
      </c>
      <c r="I4" s="10">
        <v>930.8</v>
      </c>
      <c r="J4" s="10">
        <v>930.8</v>
      </c>
      <c r="K4" s="10">
        <v>930.8</v>
      </c>
      <c r="L4" s="21">
        <v>930.8</v>
      </c>
      <c r="M4" s="21">
        <v>930.8</v>
      </c>
      <c r="N4" s="21">
        <v>930.8</v>
      </c>
      <c r="O4" s="20">
        <f>B4/[1]Hoja3!$B$4</f>
        <v>1.1454297154452417</v>
      </c>
      <c r="P4" s="21">
        <v>929.83</v>
      </c>
      <c r="Q4" s="19">
        <f t="shared" si="0"/>
        <v>-0.9699999999999136</v>
      </c>
      <c r="R4" s="27">
        <v>930</v>
      </c>
    </row>
    <row r="5" spans="1:18" x14ac:dyDescent="0.25">
      <c r="A5" s="9" t="s">
        <v>17</v>
      </c>
      <c r="B5" s="10">
        <v>7695.18</v>
      </c>
      <c r="C5" s="10">
        <v>754.4</v>
      </c>
      <c r="D5" s="10">
        <v>754.4</v>
      </c>
      <c r="E5" s="10">
        <v>754.4</v>
      </c>
      <c r="F5" s="10">
        <v>754.4</v>
      </c>
      <c r="G5" s="10">
        <v>754.4</v>
      </c>
      <c r="H5" s="10">
        <v>754.4</v>
      </c>
      <c r="I5" s="10">
        <v>754.4</v>
      </c>
      <c r="J5" s="10">
        <v>754.4</v>
      </c>
      <c r="K5" s="10">
        <v>754.4</v>
      </c>
      <c r="L5" s="21">
        <v>754.4</v>
      </c>
      <c r="M5" s="21">
        <v>754.4</v>
      </c>
      <c r="N5" s="21">
        <v>754.4</v>
      </c>
      <c r="O5" s="20">
        <f>B5/[1]Hoja3!$B$5</f>
        <v>1.1454297009895567</v>
      </c>
      <c r="P5" s="21">
        <v>754.14</v>
      </c>
      <c r="Q5" s="19">
        <f t="shared" si="0"/>
        <v>-0.25999999999999091</v>
      </c>
      <c r="R5" s="27">
        <v>750</v>
      </c>
    </row>
    <row r="6" spans="1:18" s="8" customFormat="1" x14ac:dyDescent="0.25">
      <c r="A6" s="5" t="s">
        <v>18</v>
      </c>
      <c r="B6" s="6">
        <v>31097.79</v>
      </c>
      <c r="C6" s="7">
        <v>3048.8</v>
      </c>
      <c r="D6" s="7">
        <v>3048.8</v>
      </c>
      <c r="E6" s="7">
        <v>3048.8</v>
      </c>
      <c r="F6" s="7">
        <v>3048.8</v>
      </c>
      <c r="G6" s="7">
        <v>3048.8</v>
      </c>
      <c r="H6" s="7">
        <v>3048.8</v>
      </c>
      <c r="I6" s="7">
        <v>3048.8</v>
      </c>
      <c r="J6" s="7">
        <v>3048.8</v>
      </c>
      <c r="K6" s="7">
        <v>3048.8</v>
      </c>
      <c r="L6" s="19">
        <v>3048.8</v>
      </c>
      <c r="M6" s="19">
        <v>3048.8</v>
      </c>
      <c r="N6" s="19">
        <v>3048.8</v>
      </c>
      <c r="O6" s="20">
        <f>B6/[1]Hoja3!$B$6</f>
        <v>1.4244961116737738</v>
      </c>
      <c r="P6" s="21">
        <v>3039.27</v>
      </c>
      <c r="Q6" s="19">
        <f t="shared" si="0"/>
        <v>-9.5300000000002001</v>
      </c>
      <c r="R6" s="27">
        <v>3040</v>
      </c>
    </row>
    <row r="7" spans="1:18" s="8" customFormat="1" x14ac:dyDescent="0.25">
      <c r="A7" s="5" t="s">
        <v>19</v>
      </c>
      <c r="B7" s="6">
        <v>31097.79</v>
      </c>
      <c r="C7" s="7">
        <v>3048.8</v>
      </c>
      <c r="D7" s="7">
        <v>3048.8</v>
      </c>
      <c r="E7" s="7">
        <v>3048.8</v>
      </c>
      <c r="F7" s="7">
        <v>3048.8</v>
      </c>
      <c r="G7" s="7">
        <v>3048.8</v>
      </c>
      <c r="H7" s="7">
        <v>3048.8</v>
      </c>
      <c r="I7" s="7">
        <v>3048.8</v>
      </c>
      <c r="J7" s="7">
        <v>3048.8</v>
      </c>
      <c r="K7" s="7">
        <v>3048.8</v>
      </c>
      <c r="L7" s="19">
        <v>3048.8</v>
      </c>
      <c r="M7" s="19">
        <v>3048.8</v>
      </c>
      <c r="N7" s="19">
        <v>3048.8</v>
      </c>
      <c r="O7" s="20">
        <f>B7/[1]Hoja3!$B$7</f>
        <v>1.4244961116737738</v>
      </c>
      <c r="P7" s="21">
        <v>3039.27</v>
      </c>
      <c r="Q7" s="19">
        <f t="shared" si="0"/>
        <v>-9.5300000000002001</v>
      </c>
      <c r="R7" s="27">
        <v>3040</v>
      </c>
    </row>
    <row r="8" spans="1:18" s="8" customFormat="1" x14ac:dyDescent="0.25">
      <c r="A8" s="5" t="s">
        <v>20</v>
      </c>
      <c r="B8" s="6">
        <v>31097.79</v>
      </c>
      <c r="C8" s="7">
        <v>3048.8</v>
      </c>
      <c r="D8" s="7">
        <v>3048.8</v>
      </c>
      <c r="E8" s="7">
        <v>3048.8</v>
      </c>
      <c r="F8" s="7">
        <v>3048.8</v>
      </c>
      <c r="G8" s="7">
        <v>3048.8</v>
      </c>
      <c r="H8" s="7">
        <v>3048.8</v>
      </c>
      <c r="I8" s="7">
        <v>3048.8</v>
      </c>
      <c r="J8" s="7">
        <v>3048.8</v>
      </c>
      <c r="K8" s="7">
        <v>3048.8</v>
      </c>
      <c r="L8" s="19">
        <v>3048.8</v>
      </c>
      <c r="M8" s="19">
        <v>3048.8</v>
      </c>
      <c r="N8" s="19">
        <v>3048.8</v>
      </c>
      <c r="O8" s="20">
        <f>B8/[1]Hoja3!$B$8</f>
        <v>1.4244961116737738</v>
      </c>
      <c r="P8" s="21">
        <v>3039.27</v>
      </c>
      <c r="Q8" s="19">
        <f t="shared" si="0"/>
        <v>-9.5300000000002001</v>
      </c>
      <c r="R8" s="27">
        <v>3040</v>
      </c>
    </row>
    <row r="9" spans="1:18" s="8" customFormat="1" x14ac:dyDescent="0.25">
      <c r="A9" s="5" t="s">
        <v>21</v>
      </c>
      <c r="B9" s="6">
        <v>31097.79</v>
      </c>
      <c r="C9" s="7">
        <v>3048.8</v>
      </c>
      <c r="D9" s="7">
        <v>3048.8</v>
      </c>
      <c r="E9" s="7">
        <v>3048.8</v>
      </c>
      <c r="F9" s="7">
        <v>3048.8</v>
      </c>
      <c r="G9" s="7">
        <v>3048.8</v>
      </c>
      <c r="H9" s="7">
        <v>3048.8</v>
      </c>
      <c r="I9" s="7">
        <v>3048.8</v>
      </c>
      <c r="J9" s="7">
        <v>3048.8</v>
      </c>
      <c r="K9" s="7">
        <v>3048.8</v>
      </c>
      <c r="L9" s="19">
        <v>3048.8</v>
      </c>
      <c r="M9" s="19">
        <v>3048.8</v>
      </c>
      <c r="N9" s="19">
        <v>3048.8</v>
      </c>
      <c r="O9" s="20">
        <f>B9/[1]Hoja3!$B$9</f>
        <v>1.4244961116737738</v>
      </c>
      <c r="P9" s="21">
        <v>3039.27</v>
      </c>
      <c r="Q9" s="19">
        <f t="shared" si="0"/>
        <v>-9.5300000000002001</v>
      </c>
      <c r="R9" s="27">
        <v>3040</v>
      </c>
    </row>
    <row r="10" spans="1:18" s="8" customFormat="1" x14ac:dyDescent="0.25">
      <c r="A10" s="5" t="s">
        <v>22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21"/>
      <c r="M10" s="21"/>
      <c r="N10" s="21"/>
      <c r="O10" s="20"/>
      <c r="P10" s="19"/>
      <c r="Q10" s="19">
        <f t="shared" si="0"/>
        <v>0</v>
      </c>
      <c r="R10" s="5"/>
    </row>
    <row r="11" spans="1:18" s="8" customFormat="1" x14ac:dyDescent="0.25">
      <c r="A11" s="5" t="s">
        <v>23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21"/>
      <c r="M11" s="21"/>
      <c r="N11" s="21"/>
      <c r="O11" s="20"/>
      <c r="P11" s="19"/>
      <c r="Q11" s="19">
        <f t="shared" si="0"/>
        <v>0</v>
      </c>
      <c r="R11" s="5"/>
    </row>
    <row r="12" spans="1:18" s="8" customFormat="1" x14ac:dyDescent="0.25">
      <c r="A12" s="5" t="s">
        <v>24</v>
      </c>
      <c r="B12" s="6">
        <v>33430.129999999997</v>
      </c>
      <c r="C12" s="6">
        <v>3277.5</v>
      </c>
      <c r="D12" s="6">
        <v>3277.5</v>
      </c>
      <c r="E12" s="6">
        <v>3277.5</v>
      </c>
      <c r="F12" s="6">
        <v>3277.5</v>
      </c>
      <c r="G12" s="6">
        <v>3277.5</v>
      </c>
      <c r="H12" s="6">
        <v>3277.5</v>
      </c>
      <c r="I12" s="6">
        <v>3277.5</v>
      </c>
      <c r="J12" s="6">
        <v>3277.5</v>
      </c>
      <c r="K12" s="6">
        <v>3277.5</v>
      </c>
      <c r="L12" s="21">
        <v>3277.5</v>
      </c>
      <c r="M12" s="21">
        <v>3277.5</v>
      </c>
      <c r="N12" s="21">
        <v>3277.5</v>
      </c>
      <c r="O12" s="20">
        <f>B12/[1]Hoja3!$B$12</f>
        <v>1.3782006038828578</v>
      </c>
      <c r="P12" s="21">
        <v>3269.96</v>
      </c>
      <c r="Q12" s="19">
        <f t="shared" si="0"/>
        <v>-7.5399999999999636</v>
      </c>
      <c r="R12" s="27">
        <v>3270</v>
      </c>
    </row>
    <row r="13" spans="1:18" s="8" customFormat="1" x14ac:dyDescent="0.25">
      <c r="A13" s="5" t="s">
        <v>25</v>
      </c>
      <c r="B13" s="6">
        <v>33430.129999999997</v>
      </c>
      <c r="C13" s="6">
        <v>3277.5</v>
      </c>
      <c r="D13" s="6">
        <v>3277.5</v>
      </c>
      <c r="E13" s="6">
        <v>3277.5</v>
      </c>
      <c r="F13" s="6">
        <v>3277.5</v>
      </c>
      <c r="G13" s="6">
        <v>3277.5</v>
      </c>
      <c r="H13" s="6">
        <v>3277.5</v>
      </c>
      <c r="I13" s="6">
        <v>3277.5</v>
      </c>
      <c r="J13" s="6">
        <v>3277.5</v>
      </c>
      <c r="K13" s="6">
        <v>3277.5</v>
      </c>
      <c r="L13" s="21">
        <v>3277.5</v>
      </c>
      <c r="M13" s="21">
        <v>3277.5</v>
      </c>
      <c r="N13" s="21">
        <v>3277.5</v>
      </c>
      <c r="O13" s="20">
        <f>B13/[1]Hoja3!$B$13</f>
        <v>1.3782006038828578</v>
      </c>
      <c r="P13" s="21">
        <v>3269.96</v>
      </c>
      <c r="Q13" s="19">
        <f t="shared" si="0"/>
        <v>-7.5399999999999636</v>
      </c>
      <c r="R13" s="27">
        <v>3270</v>
      </c>
    </row>
    <row r="14" spans="1:18" s="8" customFormat="1" x14ac:dyDescent="0.25">
      <c r="A14" s="5" t="s">
        <v>26</v>
      </c>
      <c r="B14" s="6">
        <v>33430.129999999997</v>
      </c>
      <c r="C14" s="6">
        <v>3277.5</v>
      </c>
      <c r="D14" s="6">
        <v>3277.5</v>
      </c>
      <c r="E14" s="6">
        <v>3277.5</v>
      </c>
      <c r="F14" s="6">
        <v>3277.5</v>
      </c>
      <c r="G14" s="6">
        <v>3277.5</v>
      </c>
      <c r="H14" s="6">
        <v>3277.5</v>
      </c>
      <c r="I14" s="6">
        <v>3277.5</v>
      </c>
      <c r="J14" s="6">
        <v>3277.5</v>
      </c>
      <c r="K14" s="6">
        <v>3277.5</v>
      </c>
      <c r="L14" s="21">
        <v>3277.5</v>
      </c>
      <c r="M14" s="21">
        <v>3277.5</v>
      </c>
      <c r="N14" s="21">
        <v>3277.5</v>
      </c>
      <c r="O14" s="20">
        <f>B14/[1]Hoja3!$B$14</f>
        <v>1.3782006038828578</v>
      </c>
      <c r="P14" s="21">
        <v>3269.96</v>
      </c>
      <c r="Q14" s="19">
        <f t="shared" si="0"/>
        <v>-7.5399999999999636</v>
      </c>
      <c r="R14" s="27">
        <v>3270</v>
      </c>
    </row>
    <row r="15" spans="1:18" s="8" customFormat="1" x14ac:dyDescent="0.25">
      <c r="A15" s="5" t="s">
        <v>27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21"/>
      <c r="M15" s="21"/>
      <c r="N15" s="21"/>
      <c r="O15" s="20"/>
      <c r="P15" s="19"/>
      <c r="Q15" s="19">
        <f t="shared" si="0"/>
        <v>0</v>
      </c>
      <c r="R15" s="5"/>
    </row>
    <row r="16" spans="1:18" s="8" customFormat="1" x14ac:dyDescent="0.25">
      <c r="A16" s="5" t="s">
        <v>28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21"/>
      <c r="M16" s="21"/>
      <c r="N16" s="21"/>
      <c r="O16" s="20"/>
      <c r="P16" s="19"/>
      <c r="Q16" s="19">
        <f t="shared" si="0"/>
        <v>0</v>
      </c>
      <c r="R16" s="5"/>
    </row>
    <row r="17" spans="1:18" s="8" customFormat="1" x14ac:dyDescent="0.25">
      <c r="A17" s="5" t="s">
        <v>29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21"/>
      <c r="M17" s="21"/>
      <c r="N17" s="21"/>
      <c r="O17" s="20"/>
      <c r="P17" s="19"/>
      <c r="Q17" s="19">
        <f t="shared" si="0"/>
        <v>0</v>
      </c>
      <c r="R17" s="5"/>
    </row>
    <row r="18" spans="1:18" s="8" customFormat="1" x14ac:dyDescent="0.25">
      <c r="A18" s="5" t="s">
        <v>30</v>
      </c>
      <c r="B18" s="6"/>
      <c r="C18" s="6"/>
      <c r="D18" s="6"/>
      <c r="E18" s="6"/>
      <c r="F18" s="6">
        <v>2061.8000000000002</v>
      </c>
      <c r="G18" s="6">
        <v>2061.8000000000002</v>
      </c>
      <c r="H18" s="6">
        <v>2061.8000000000002</v>
      </c>
      <c r="I18" s="6">
        <v>2061.8000000000002</v>
      </c>
      <c r="J18" s="6">
        <v>2061.8000000000002</v>
      </c>
      <c r="K18" s="6">
        <v>2061.8000000000002</v>
      </c>
      <c r="L18" s="21">
        <v>2061.8000000000002</v>
      </c>
      <c r="M18" s="21">
        <v>2061.8000000000002</v>
      </c>
      <c r="N18" s="21">
        <v>2061.8000000000002</v>
      </c>
      <c r="O18" s="20"/>
      <c r="P18" s="21">
        <v>2060.36</v>
      </c>
      <c r="Q18" s="19">
        <f t="shared" si="0"/>
        <v>-1.4400000000000546</v>
      </c>
      <c r="R18" s="27">
        <v>2060</v>
      </c>
    </row>
    <row r="19" spans="1:18" s="8" customFormat="1" x14ac:dyDescent="0.25">
      <c r="A19" s="5" t="s">
        <v>31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21"/>
      <c r="M19" s="21"/>
      <c r="N19" s="21"/>
      <c r="O19" s="20"/>
      <c r="P19" s="19"/>
      <c r="Q19" s="19">
        <f t="shared" si="0"/>
        <v>0</v>
      </c>
      <c r="R19" s="5"/>
    </row>
    <row r="20" spans="1:18" s="8" customFormat="1" x14ac:dyDescent="0.25">
      <c r="A20" s="5" t="s">
        <v>32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1"/>
      <c r="M20" s="21"/>
      <c r="N20" s="21"/>
      <c r="O20" s="20"/>
      <c r="P20" s="19"/>
      <c r="Q20" s="19">
        <f t="shared" si="0"/>
        <v>0</v>
      </c>
      <c r="R20" s="5"/>
    </row>
    <row r="21" spans="1:18" x14ac:dyDescent="0.25">
      <c r="A21" s="9" t="s">
        <v>33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21">
        <v>0</v>
      </c>
      <c r="M21" s="21">
        <v>0</v>
      </c>
      <c r="N21" s="21">
        <v>0</v>
      </c>
      <c r="P21" s="19"/>
      <c r="Q21" s="19">
        <f t="shared" si="0"/>
        <v>0</v>
      </c>
      <c r="R21" s="9"/>
    </row>
    <row r="22" spans="1:18" x14ac:dyDescent="0.25">
      <c r="A22" s="9" t="s">
        <v>34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21">
        <v>0</v>
      </c>
      <c r="M22" s="21">
        <v>0</v>
      </c>
      <c r="N22" s="21">
        <v>0</v>
      </c>
      <c r="P22" s="19"/>
      <c r="Q22" s="19">
        <f t="shared" si="0"/>
        <v>0</v>
      </c>
      <c r="R22" s="9"/>
    </row>
    <row r="23" spans="1:18" x14ac:dyDescent="0.25">
      <c r="A23" s="9" t="s">
        <v>35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21">
        <v>0</v>
      </c>
      <c r="M23" s="21">
        <v>0</v>
      </c>
      <c r="N23" s="21">
        <v>0</v>
      </c>
      <c r="P23" s="19"/>
      <c r="Q23" s="19">
        <f t="shared" si="0"/>
        <v>0</v>
      </c>
      <c r="R23" s="9"/>
    </row>
    <row r="24" spans="1:18" x14ac:dyDescent="0.25">
      <c r="A24" s="9" t="s">
        <v>36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21">
        <v>0</v>
      </c>
      <c r="M24" s="21">
        <v>0</v>
      </c>
      <c r="N24" s="21">
        <v>0</v>
      </c>
      <c r="P24" s="19"/>
      <c r="Q24" s="19">
        <f t="shared" si="0"/>
        <v>0</v>
      </c>
      <c r="R24" s="9"/>
    </row>
    <row r="25" spans="1:18" x14ac:dyDescent="0.25">
      <c r="A25" s="9" t="s">
        <v>37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21">
        <v>0</v>
      </c>
      <c r="M25" s="21">
        <v>0</v>
      </c>
      <c r="N25" s="21">
        <v>0</v>
      </c>
      <c r="P25" s="19"/>
      <c r="Q25" s="19">
        <f t="shared" si="0"/>
        <v>0</v>
      </c>
      <c r="R25" s="9"/>
    </row>
    <row r="26" spans="1:18" x14ac:dyDescent="0.25">
      <c r="A26" s="9" t="s">
        <v>38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21">
        <v>0</v>
      </c>
      <c r="M26" s="21">
        <v>0</v>
      </c>
      <c r="N26" s="21">
        <v>0</v>
      </c>
      <c r="P26" s="19"/>
      <c r="Q26" s="19">
        <f t="shared" si="0"/>
        <v>0</v>
      </c>
      <c r="R26" s="9"/>
    </row>
    <row r="27" spans="1:18" x14ac:dyDescent="0.25">
      <c r="A27" s="9" t="s">
        <v>39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21">
        <v>0</v>
      </c>
      <c r="M27" s="21">
        <v>0</v>
      </c>
      <c r="N27" s="21">
        <v>0</v>
      </c>
      <c r="P27" s="19"/>
      <c r="Q27" s="19">
        <f t="shared" si="0"/>
        <v>0</v>
      </c>
      <c r="R27" s="9"/>
    </row>
    <row r="28" spans="1:18" x14ac:dyDescent="0.25">
      <c r="A28" s="9" t="s">
        <v>40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21">
        <v>0</v>
      </c>
      <c r="M28" s="21">
        <v>0</v>
      </c>
      <c r="N28" s="21">
        <v>0</v>
      </c>
      <c r="P28" s="19"/>
      <c r="Q28" s="19">
        <f t="shared" si="0"/>
        <v>0</v>
      </c>
      <c r="R28" s="9"/>
    </row>
    <row r="29" spans="1:18" x14ac:dyDescent="0.25">
      <c r="A29" s="9" t="s">
        <v>41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21">
        <v>0</v>
      </c>
      <c r="M29" s="21">
        <v>0</v>
      </c>
      <c r="N29" s="21">
        <v>0</v>
      </c>
      <c r="P29" s="19"/>
      <c r="Q29" s="19">
        <f t="shared" si="0"/>
        <v>0</v>
      </c>
      <c r="R29" s="9"/>
    </row>
    <row r="30" spans="1:18" x14ac:dyDescent="0.25">
      <c r="A30" s="9" t="s">
        <v>42</v>
      </c>
      <c r="B30" s="10">
        <v>15011.71</v>
      </c>
      <c r="C30" s="10">
        <v>1471.7</v>
      </c>
      <c r="D30" s="10">
        <v>1471.7</v>
      </c>
      <c r="E30" s="10">
        <v>1471.7</v>
      </c>
      <c r="F30" s="10">
        <v>1471.7</v>
      </c>
      <c r="G30" s="10">
        <v>1471.7</v>
      </c>
      <c r="H30" s="10">
        <v>1471.7</v>
      </c>
      <c r="I30" s="10">
        <v>1471.7</v>
      </c>
      <c r="J30" s="10">
        <v>1471.7</v>
      </c>
      <c r="K30" s="10">
        <v>1471.7</v>
      </c>
      <c r="L30" s="21">
        <v>1471.7</v>
      </c>
      <c r="M30" s="21">
        <v>1471.7</v>
      </c>
      <c r="N30" s="21">
        <v>1471.7</v>
      </c>
      <c r="O30" s="20">
        <f>B30/[1]Hoja3!$B$27</f>
        <v>1.0754976386166419</v>
      </c>
      <c r="P30" s="21">
        <v>1469.2</v>
      </c>
      <c r="Q30" s="19">
        <f t="shared" si="0"/>
        <v>-2.5</v>
      </c>
      <c r="R30" s="27">
        <v>1470</v>
      </c>
    </row>
    <row r="31" spans="1:18" x14ac:dyDescent="0.25">
      <c r="A31" s="9" t="s">
        <v>43</v>
      </c>
      <c r="B31" s="10">
        <v>15011.71</v>
      </c>
      <c r="C31" s="10">
        <v>1471.7</v>
      </c>
      <c r="D31" s="10">
        <v>1471.7</v>
      </c>
      <c r="E31" s="10">
        <v>1471.7</v>
      </c>
      <c r="F31" s="10">
        <v>1471.7</v>
      </c>
      <c r="G31" s="10">
        <v>1471.7</v>
      </c>
      <c r="H31" s="10">
        <v>1471.7</v>
      </c>
      <c r="I31" s="10">
        <v>1471.7</v>
      </c>
      <c r="J31" s="10">
        <v>1471.7</v>
      </c>
      <c r="K31" s="10">
        <v>1471.7</v>
      </c>
      <c r="L31" s="21">
        <v>1471.7</v>
      </c>
      <c r="M31" s="21">
        <v>1471.7</v>
      </c>
      <c r="N31" s="21">
        <v>1471.7</v>
      </c>
      <c r="O31" s="20">
        <f>B31/[1]Hoja3!$B$28</f>
        <v>1.0754976386166419</v>
      </c>
      <c r="P31" s="21">
        <v>1469.2</v>
      </c>
      <c r="Q31" s="19">
        <f t="shared" si="0"/>
        <v>-2.5</v>
      </c>
      <c r="R31" s="27">
        <v>1470</v>
      </c>
    </row>
    <row r="32" spans="1:18" x14ac:dyDescent="0.25">
      <c r="A32" s="9" t="s">
        <v>44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21">
        <v>0</v>
      </c>
      <c r="M32" s="21">
        <v>0</v>
      </c>
      <c r="N32" s="21">
        <v>0</v>
      </c>
      <c r="P32" s="19"/>
      <c r="Q32" s="19">
        <f t="shared" si="0"/>
        <v>0</v>
      </c>
      <c r="R32" s="9"/>
    </row>
    <row r="33" spans="1:18" x14ac:dyDescent="0.25">
      <c r="A33" s="9" t="s">
        <v>45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21">
        <v>0</v>
      </c>
      <c r="M33" s="21">
        <v>0</v>
      </c>
      <c r="N33" s="21">
        <v>0</v>
      </c>
      <c r="P33" s="19"/>
      <c r="Q33" s="19">
        <f t="shared" si="0"/>
        <v>0</v>
      </c>
      <c r="R33" s="9"/>
    </row>
    <row r="34" spans="1:18" x14ac:dyDescent="0.25">
      <c r="A34" s="9" t="s">
        <v>46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21">
        <v>0</v>
      </c>
      <c r="M34" s="21">
        <v>0</v>
      </c>
      <c r="N34" s="21">
        <v>0</v>
      </c>
      <c r="P34" s="19"/>
      <c r="Q34" s="19">
        <f t="shared" si="0"/>
        <v>0</v>
      </c>
      <c r="R34" s="9"/>
    </row>
    <row r="35" spans="1:18" x14ac:dyDescent="0.25">
      <c r="A35" s="9" t="s">
        <v>47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21">
        <v>0</v>
      </c>
      <c r="M35" s="21">
        <v>0</v>
      </c>
      <c r="N35" s="21">
        <v>0</v>
      </c>
      <c r="P35" s="19"/>
      <c r="Q35" s="19">
        <f t="shared" si="0"/>
        <v>0</v>
      </c>
      <c r="R35" s="9"/>
    </row>
    <row r="36" spans="1:18" x14ac:dyDescent="0.25">
      <c r="A36" s="9" t="s">
        <v>48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21">
        <v>0</v>
      </c>
      <c r="M36" s="21">
        <v>0</v>
      </c>
      <c r="N36" s="21">
        <v>0</v>
      </c>
      <c r="P36" s="19"/>
      <c r="Q36" s="19">
        <f t="shared" si="0"/>
        <v>0</v>
      </c>
      <c r="R36" s="9"/>
    </row>
    <row r="37" spans="1:18" x14ac:dyDescent="0.25">
      <c r="A37" s="9" t="s">
        <v>49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21">
        <v>0</v>
      </c>
      <c r="M37" s="21">
        <v>0</v>
      </c>
      <c r="N37" s="21">
        <v>0</v>
      </c>
      <c r="P37" s="19"/>
      <c r="Q37" s="19">
        <f t="shared" si="0"/>
        <v>0</v>
      </c>
      <c r="R37" s="9"/>
    </row>
    <row r="38" spans="1:18" x14ac:dyDescent="0.25">
      <c r="A38" s="9" t="s">
        <v>50</v>
      </c>
      <c r="B38" s="10" t="s">
        <v>51</v>
      </c>
      <c r="C38" s="10"/>
      <c r="D38" s="10"/>
      <c r="E38" s="10"/>
      <c r="F38" s="10"/>
      <c r="G38" s="10"/>
      <c r="H38" s="10"/>
      <c r="I38" s="10"/>
      <c r="J38" s="10"/>
      <c r="K38" s="10"/>
      <c r="L38" s="21"/>
      <c r="M38" s="21"/>
      <c r="N38" s="21"/>
      <c r="P38" s="19"/>
      <c r="Q38" s="19">
        <f t="shared" si="0"/>
        <v>0</v>
      </c>
      <c r="R38" s="9"/>
    </row>
    <row r="39" spans="1:18" x14ac:dyDescent="0.25">
      <c r="A39" s="9" t="s">
        <v>52</v>
      </c>
      <c r="B39" s="10" t="s">
        <v>51</v>
      </c>
      <c r="C39" s="10"/>
      <c r="D39" s="10"/>
      <c r="E39" s="10"/>
      <c r="F39" s="10"/>
      <c r="G39" s="10"/>
      <c r="H39" s="10"/>
      <c r="I39" s="10"/>
      <c r="J39" s="10"/>
      <c r="K39" s="10"/>
      <c r="L39" s="21"/>
      <c r="M39" s="21"/>
      <c r="N39" s="21"/>
      <c r="P39" s="19"/>
      <c r="Q39" s="19">
        <f t="shared" si="0"/>
        <v>0</v>
      </c>
      <c r="R39" s="9"/>
    </row>
    <row r="40" spans="1:18" x14ac:dyDescent="0.25">
      <c r="A40" s="9" t="s">
        <v>53</v>
      </c>
      <c r="B40" s="10" t="s">
        <v>51</v>
      </c>
      <c r="C40" s="10"/>
      <c r="D40" s="10"/>
      <c r="E40" s="10"/>
      <c r="F40" s="10"/>
      <c r="G40" s="10"/>
      <c r="H40" s="10"/>
      <c r="I40" s="10"/>
      <c r="J40" s="10"/>
      <c r="K40" s="10"/>
      <c r="L40" s="21"/>
      <c r="M40" s="21"/>
      <c r="N40" s="21"/>
      <c r="P40" s="19"/>
      <c r="Q40" s="19">
        <f t="shared" si="0"/>
        <v>0</v>
      </c>
      <c r="R40" s="9"/>
    </row>
    <row r="41" spans="1:18" x14ac:dyDescent="0.25">
      <c r="A41" s="9" t="s">
        <v>54</v>
      </c>
      <c r="B41" s="10">
        <v>18002.400000000001</v>
      </c>
      <c r="C41" s="10">
        <v>1764.9</v>
      </c>
      <c r="D41" s="10">
        <v>1764.9</v>
      </c>
      <c r="E41" s="10">
        <v>1764.9</v>
      </c>
      <c r="F41" s="10">
        <v>1764.9</v>
      </c>
      <c r="G41" s="10">
        <v>1764.9</v>
      </c>
      <c r="H41" s="10">
        <v>1764.9</v>
      </c>
      <c r="I41" s="10">
        <v>1764.9</v>
      </c>
      <c r="J41" s="10">
        <v>1764.9</v>
      </c>
      <c r="K41" s="10">
        <v>1764.9</v>
      </c>
      <c r="L41" s="21">
        <v>1764.9</v>
      </c>
      <c r="M41" s="21">
        <v>1764.9</v>
      </c>
      <c r="N41" s="21">
        <v>1764.9</v>
      </c>
      <c r="O41" s="20">
        <f>B41/[1]Hoja3!$B$38</f>
        <v>1.0754892823858342</v>
      </c>
      <c r="P41" s="21">
        <v>1757.83</v>
      </c>
      <c r="Q41" s="19">
        <f t="shared" si="0"/>
        <v>-7.0700000000001637</v>
      </c>
      <c r="R41" s="27">
        <v>1760</v>
      </c>
    </row>
    <row r="42" spans="1:18" x14ac:dyDescent="0.25">
      <c r="A42" s="9" t="s">
        <v>55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21">
        <v>0</v>
      </c>
      <c r="M42" s="21">
        <v>0</v>
      </c>
      <c r="N42" s="21">
        <v>0</v>
      </c>
      <c r="P42" s="19"/>
      <c r="Q42" s="19">
        <f t="shared" si="0"/>
        <v>0</v>
      </c>
      <c r="R42" s="9"/>
    </row>
    <row r="43" spans="1:18" x14ac:dyDescent="0.25">
      <c r="A43" s="9" t="s">
        <v>56</v>
      </c>
      <c r="B43" s="10" t="s">
        <v>51</v>
      </c>
      <c r="C43" s="10"/>
      <c r="D43" s="10"/>
      <c r="E43" s="10"/>
      <c r="F43" s="10"/>
      <c r="G43" s="10"/>
      <c r="H43" s="10"/>
      <c r="I43" s="10"/>
      <c r="J43" s="10"/>
      <c r="K43" s="10"/>
      <c r="L43" s="21"/>
      <c r="M43" s="21"/>
      <c r="N43" s="21"/>
      <c r="P43" s="19"/>
      <c r="Q43" s="19">
        <f t="shared" si="0"/>
        <v>0</v>
      </c>
      <c r="R43" s="9"/>
    </row>
    <row r="44" spans="1:18" x14ac:dyDescent="0.25">
      <c r="A44" s="9" t="s">
        <v>57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21">
        <v>0</v>
      </c>
      <c r="M44" s="21">
        <v>0</v>
      </c>
      <c r="N44" s="21">
        <v>0</v>
      </c>
      <c r="P44" s="19"/>
      <c r="Q44" s="19">
        <f t="shared" si="0"/>
        <v>0</v>
      </c>
      <c r="R44" s="9"/>
    </row>
    <row r="45" spans="1:18" x14ac:dyDescent="0.25">
      <c r="A45" s="9" t="s">
        <v>58</v>
      </c>
      <c r="B45" s="10">
        <v>22677.47</v>
      </c>
      <c r="C45" s="10">
        <v>2223.3000000000002</v>
      </c>
      <c r="D45" s="10">
        <v>2223.3000000000002</v>
      </c>
      <c r="E45" s="10">
        <v>2223.3000000000002</v>
      </c>
      <c r="F45" s="10">
        <v>2223.3000000000002</v>
      </c>
      <c r="G45" s="10">
        <v>2223.3000000000002</v>
      </c>
      <c r="H45" s="10">
        <v>2223.3000000000002</v>
      </c>
      <c r="I45" s="10">
        <v>2223.3000000000002</v>
      </c>
      <c r="J45" s="10">
        <v>2223.3000000000002</v>
      </c>
      <c r="K45" s="10">
        <v>2223.3000000000002</v>
      </c>
      <c r="L45" s="21">
        <v>2223.3000000000002</v>
      </c>
      <c r="M45" s="21">
        <v>2223.3000000000002</v>
      </c>
      <c r="N45" s="21">
        <v>2223.3000000000002</v>
      </c>
      <c r="O45" s="20">
        <f>B45/[1]Hoja3!$B$42</f>
        <v>1.0218013104667019</v>
      </c>
      <c r="P45" s="21">
        <v>2220.3000000000002</v>
      </c>
      <c r="Q45" s="19">
        <f t="shared" si="0"/>
        <v>-3</v>
      </c>
      <c r="R45" s="27">
        <v>2220</v>
      </c>
    </row>
    <row r="46" spans="1:18" x14ac:dyDescent="0.25">
      <c r="A46" s="9" t="s">
        <v>59</v>
      </c>
      <c r="B46" s="10" t="s">
        <v>51</v>
      </c>
      <c r="C46" s="10"/>
      <c r="D46" s="10"/>
      <c r="E46" s="10"/>
      <c r="F46" s="10"/>
      <c r="G46" s="10"/>
      <c r="H46" s="10"/>
      <c r="I46" s="10"/>
      <c r="J46" s="10"/>
      <c r="K46" s="10"/>
      <c r="L46" s="21"/>
      <c r="M46" s="21"/>
      <c r="N46" s="21"/>
      <c r="P46" s="19"/>
      <c r="Q46" s="19">
        <f t="shared" si="0"/>
        <v>0</v>
      </c>
      <c r="R46" s="9"/>
    </row>
    <row r="47" spans="1:18" x14ac:dyDescent="0.25">
      <c r="A47" s="9" t="s">
        <v>60</v>
      </c>
      <c r="B47" s="10">
        <v>15076.19</v>
      </c>
      <c r="C47" s="10">
        <v>1478.1</v>
      </c>
      <c r="D47" s="10">
        <v>1478.1</v>
      </c>
      <c r="E47" s="10">
        <v>1478.1</v>
      </c>
      <c r="F47" s="10">
        <v>1478.1</v>
      </c>
      <c r="G47" s="10">
        <v>1478.1</v>
      </c>
      <c r="H47" s="10">
        <v>1478.1</v>
      </c>
      <c r="I47" s="10">
        <v>1478.1</v>
      </c>
      <c r="J47" s="10">
        <v>1478.1</v>
      </c>
      <c r="K47" s="10">
        <v>1478.1</v>
      </c>
      <c r="L47" s="21">
        <v>1478.1</v>
      </c>
      <c r="M47" s="21">
        <v>1478.1</v>
      </c>
      <c r="N47" s="21">
        <v>1478.1</v>
      </c>
      <c r="O47" s="20">
        <f>B47/[1]Hoja3!$B$44</f>
        <v>1.0754572561775952</v>
      </c>
      <c r="P47" s="21">
        <v>1475.85</v>
      </c>
      <c r="Q47" s="19">
        <f t="shared" si="0"/>
        <v>-2.25</v>
      </c>
      <c r="R47" s="27">
        <v>1470</v>
      </c>
    </row>
    <row r="48" spans="1:18" x14ac:dyDescent="0.25">
      <c r="A48" s="9" t="s">
        <v>61</v>
      </c>
      <c r="B48" s="10" t="s">
        <v>51</v>
      </c>
      <c r="C48" s="10"/>
      <c r="D48" s="10"/>
      <c r="E48" s="10"/>
      <c r="F48" s="10"/>
      <c r="G48" s="10"/>
      <c r="H48" s="10"/>
      <c r="I48" s="10"/>
      <c r="J48" s="10"/>
      <c r="K48" s="10"/>
      <c r="L48" s="21"/>
      <c r="M48" s="21"/>
      <c r="N48" s="21"/>
      <c r="P48" s="19"/>
      <c r="Q48" s="19">
        <f t="shared" si="0"/>
        <v>0</v>
      </c>
      <c r="R48" s="9"/>
    </row>
    <row r="49" spans="1:18" x14ac:dyDescent="0.25">
      <c r="A49" s="9" t="s">
        <v>62</v>
      </c>
      <c r="B49" s="10" t="s">
        <v>51</v>
      </c>
      <c r="C49" s="10"/>
      <c r="D49" s="10"/>
      <c r="E49" s="10"/>
      <c r="F49" s="10"/>
      <c r="G49" s="10"/>
      <c r="H49" s="10"/>
      <c r="I49" s="10"/>
      <c r="J49" s="10"/>
      <c r="K49" s="10"/>
      <c r="L49" s="21"/>
      <c r="M49" s="21"/>
      <c r="N49" s="21"/>
      <c r="P49" s="19"/>
      <c r="Q49" s="19">
        <f t="shared" si="0"/>
        <v>0</v>
      </c>
      <c r="R49" s="9"/>
    </row>
    <row r="50" spans="1:18" x14ac:dyDescent="0.25">
      <c r="A50" s="9" t="s">
        <v>63</v>
      </c>
      <c r="B50" s="10" t="s">
        <v>51</v>
      </c>
      <c r="C50" s="10"/>
      <c r="D50" s="10"/>
      <c r="E50" s="10"/>
      <c r="F50" s="10"/>
      <c r="G50" s="10"/>
      <c r="H50" s="10"/>
      <c r="I50" s="10"/>
      <c r="J50" s="10"/>
      <c r="K50" s="10"/>
      <c r="L50" s="21"/>
      <c r="M50" s="21"/>
      <c r="N50" s="21"/>
      <c r="P50" s="19"/>
      <c r="Q50" s="19">
        <f t="shared" si="0"/>
        <v>0</v>
      </c>
      <c r="R50" s="9"/>
    </row>
    <row r="51" spans="1:18" x14ac:dyDescent="0.25">
      <c r="A51" s="9" t="s">
        <v>64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21">
        <v>0</v>
      </c>
      <c r="M51" s="21">
        <v>0</v>
      </c>
      <c r="N51" s="21">
        <v>0</v>
      </c>
      <c r="P51" s="19"/>
      <c r="Q51" s="19">
        <f t="shared" si="0"/>
        <v>0</v>
      </c>
      <c r="R51" s="9"/>
    </row>
    <row r="52" spans="1:18" x14ac:dyDescent="0.25">
      <c r="A52" s="9" t="s">
        <v>65</v>
      </c>
      <c r="B52" s="10" t="s">
        <v>51</v>
      </c>
      <c r="C52" s="10"/>
      <c r="D52" s="10"/>
      <c r="E52" s="10"/>
      <c r="F52" s="10"/>
      <c r="G52" s="10"/>
      <c r="H52" s="10"/>
      <c r="I52" s="10"/>
      <c r="J52" s="10"/>
      <c r="K52" s="10"/>
      <c r="L52" s="21"/>
      <c r="M52" s="21"/>
      <c r="N52" s="21"/>
      <c r="P52" s="19"/>
      <c r="Q52" s="19">
        <f t="shared" si="0"/>
        <v>0</v>
      </c>
      <c r="R52" s="9"/>
    </row>
    <row r="53" spans="1:18" x14ac:dyDescent="0.25">
      <c r="A53" s="9" t="s">
        <v>66</v>
      </c>
      <c r="B53" s="10">
        <v>15076.19</v>
      </c>
      <c r="C53" s="10">
        <v>1478.1</v>
      </c>
      <c r="D53" s="10">
        <v>1478.1</v>
      </c>
      <c r="E53" s="10">
        <v>1478.1</v>
      </c>
      <c r="F53" s="10">
        <v>1478.1</v>
      </c>
      <c r="G53" s="10">
        <v>1478.1</v>
      </c>
      <c r="H53" s="10">
        <v>1478.1</v>
      </c>
      <c r="I53" s="10">
        <v>1478.1</v>
      </c>
      <c r="J53" s="10">
        <v>1478.1</v>
      </c>
      <c r="K53" s="10">
        <v>1478.1</v>
      </c>
      <c r="L53" s="21">
        <v>1478.1</v>
      </c>
      <c r="M53" s="21">
        <v>1478.1</v>
      </c>
      <c r="N53" s="21">
        <v>1478.1</v>
      </c>
      <c r="O53" s="20">
        <f>B53/[1]Hoja3!$B$50</f>
        <v>1.0754572561775952</v>
      </c>
      <c r="P53" s="21">
        <v>1475.85</v>
      </c>
      <c r="Q53" s="19">
        <f t="shared" si="0"/>
        <v>-2.25</v>
      </c>
      <c r="R53" s="27">
        <v>1470</v>
      </c>
    </row>
    <row r="54" spans="1:18" x14ac:dyDescent="0.25">
      <c r="A54" s="9" t="s">
        <v>67</v>
      </c>
      <c r="B54" s="10">
        <v>15076.19</v>
      </c>
      <c r="C54" s="10">
        <v>1478.1</v>
      </c>
      <c r="D54" s="10">
        <v>1478.1</v>
      </c>
      <c r="E54" s="10">
        <v>1478.1</v>
      </c>
      <c r="F54" s="10">
        <v>1478.1</v>
      </c>
      <c r="G54" s="10">
        <v>1478.1</v>
      </c>
      <c r="H54" s="10">
        <v>1478.1</v>
      </c>
      <c r="I54" s="10">
        <v>1478.1</v>
      </c>
      <c r="J54" s="10">
        <v>1478.1</v>
      </c>
      <c r="K54" s="10">
        <v>1478.1</v>
      </c>
      <c r="L54" s="21">
        <v>1478.1</v>
      </c>
      <c r="M54" s="21">
        <v>1478.1</v>
      </c>
      <c r="N54" s="21">
        <v>1478.1</v>
      </c>
      <c r="O54" s="20">
        <f>B54/[1]Hoja3!$B$51</f>
        <v>1.0754572561775952</v>
      </c>
      <c r="P54" s="21">
        <v>1475.85</v>
      </c>
      <c r="Q54" s="19">
        <f t="shared" si="0"/>
        <v>-2.25</v>
      </c>
      <c r="R54" s="27">
        <v>1470</v>
      </c>
    </row>
    <row r="55" spans="1:18" x14ac:dyDescent="0.25">
      <c r="A55" s="9" t="s">
        <v>68</v>
      </c>
      <c r="B55" s="10">
        <v>20991.01</v>
      </c>
      <c r="C55" s="10">
        <v>2057.9</v>
      </c>
      <c r="D55" s="10">
        <v>2057.9</v>
      </c>
      <c r="E55" s="10">
        <v>2057.9</v>
      </c>
      <c r="F55" s="10">
        <v>2057.9</v>
      </c>
      <c r="G55" s="10">
        <v>2057.9</v>
      </c>
      <c r="H55" s="10">
        <v>2057.9</v>
      </c>
      <c r="I55" s="10">
        <v>2057.9</v>
      </c>
      <c r="J55" s="10">
        <v>2057.9</v>
      </c>
      <c r="K55" s="10">
        <v>2057.9</v>
      </c>
      <c r="L55" s="21">
        <v>2057.9</v>
      </c>
      <c r="M55" s="21">
        <v>2057.9</v>
      </c>
      <c r="N55" s="21">
        <v>2057.9</v>
      </c>
      <c r="P55" s="21">
        <v>2056.25</v>
      </c>
      <c r="Q55" s="19">
        <f t="shared" si="0"/>
        <v>-1.6500000000000909</v>
      </c>
      <c r="R55" s="27">
        <v>2050</v>
      </c>
    </row>
    <row r="56" spans="1:18" x14ac:dyDescent="0.25">
      <c r="A56" s="9" t="s">
        <v>69</v>
      </c>
      <c r="B56" s="10">
        <v>2884.31</v>
      </c>
      <c r="C56" s="10">
        <v>282.8</v>
      </c>
      <c r="D56" s="10">
        <v>282.8</v>
      </c>
      <c r="E56" s="10">
        <v>282.8</v>
      </c>
      <c r="F56" s="10">
        <v>282.8</v>
      </c>
      <c r="G56" s="10">
        <v>282.8</v>
      </c>
      <c r="H56" s="10">
        <v>282.8</v>
      </c>
      <c r="I56" s="10">
        <v>282.8</v>
      </c>
      <c r="J56" s="10">
        <v>282.8</v>
      </c>
      <c r="K56" s="10">
        <v>282.8</v>
      </c>
      <c r="L56" s="21">
        <v>282.8</v>
      </c>
      <c r="M56" s="21">
        <v>282.8</v>
      </c>
      <c r="N56" s="21">
        <v>282.8</v>
      </c>
      <c r="P56" s="21">
        <v>277.66000000000003</v>
      </c>
      <c r="Q56" s="19">
        <f t="shared" si="0"/>
        <v>-5.1399999999999864</v>
      </c>
      <c r="R56" s="29">
        <v>280</v>
      </c>
    </row>
    <row r="57" spans="1:18" x14ac:dyDescent="0.25">
      <c r="A57" s="9" t="s">
        <v>70</v>
      </c>
      <c r="B57" s="10">
        <v>2884.31</v>
      </c>
      <c r="C57" s="10">
        <v>282.8</v>
      </c>
      <c r="D57" s="10">
        <v>282.8</v>
      </c>
      <c r="E57" s="10">
        <v>282.8</v>
      </c>
      <c r="F57" s="10">
        <v>282.8</v>
      </c>
      <c r="G57" s="10">
        <v>282.8</v>
      </c>
      <c r="H57" s="10">
        <v>282.8</v>
      </c>
      <c r="I57" s="10">
        <v>282.8</v>
      </c>
      <c r="J57" s="10">
        <v>282.8</v>
      </c>
      <c r="K57" s="10">
        <v>282.8</v>
      </c>
      <c r="L57" s="21">
        <v>282.8</v>
      </c>
      <c r="M57" s="21">
        <v>282.8</v>
      </c>
      <c r="N57" s="21">
        <v>282.8</v>
      </c>
      <c r="P57" s="21">
        <v>277.66000000000003</v>
      </c>
      <c r="Q57" s="19">
        <f t="shared" si="0"/>
        <v>-5.1399999999999864</v>
      </c>
      <c r="R57" s="29">
        <v>280</v>
      </c>
    </row>
    <row r="58" spans="1:18" x14ac:dyDescent="0.25">
      <c r="A58" s="9" t="s">
        <v>71</v>
      </c>
      <c r="B58" s="10">
        <v>18668.03</v>
      </c>
      <c r="C58" s="10">
        <v>1830.2</v>
      </c>
      <c r="D58" s="10">
        <v>1830.2</v>
      </c>
      <c r="E58" s="10">
        <v>1830.2</v>
      </c>
      <c r="F58" s="10">
        <v>1830.2</v>
      </c>
      <c r="G58" s="10">
        <v>1830.2</v>
      </c>
      <c r="H58" s="10">
        <v>1830.2</v>
      </c>
      <c r="I58" s="10">
        <v>1830.2</v>
      </c>
      <c r="J58" s="10">
        <v>1830.2</v>
      </c>
      <c r="K58" s="10">
        <v>1830.2</v>
      </c>
      <c r="L58" s="21">
        <v>1830.2</v>
      </c>
      <c r="M58" s="21">
        <v>1830.2</v>
      </c>
      <c r="N58" s="21">
        <v>1830.2</v>
      </c>
      <c r="P58" s="21">
        <v>1826.53</v>
      </c>
      <c r="Q58" s="19">
        <f t="shared" si="0"/>
        <v>-3.6700000000000728</v>
      </c>
      <c r="R58" s="29">
        <v>1830</v>
      </c>
    </row>
    <row r="59" spans="1:18" x14ac:dyDescent="0.25">
      <c r="A59" s="9" t="s">
        <v>72</v>
      </c>
      <c r="B59" s="10">
        <v>6860.67</v>
      </c>
      <c r="C59" s="10">
        <v>672.6</v>
      </c>
      <c r="D59" s="10">
        <v>672.6</v>
      </c>
      <c r="E59" s="10">
        <v>672.6</v>
      </c>
      <c r="F59" s="10">
        <v>672.6</v>
      </c>
      <c r="G59" s="10">
        <v>672.6</v>
      </c>
      <c r="H59" s="10">
        <v>672.6</v>
      </c>
      <c r="I59" s="10">
        <v>672.6</v>
      </c>
      <c r="J59" s="10">
        <v>672.6</v>
      </c>
      <c r="K59" s="10">
        <v>672.6</v>
      </c>
      <c r="L59" s="21">
        <v>672.6</v>
      </c>
      <c r="M59" s="21">
        <v>672.6</v>
      </c>
      <c r="N59" s="21">
        <v>672.6</v>
      </c>
      <c r="O59" s="20">
        <f>B59/[1]Hoja3!$B$56</f>
        <v>1.1454304127153732</v>
      </c>
      <c r="P59" s="21">
        <v>668.01</v>
      </c>
      <c r="Q59" s="19">
        <f t="shared" si="0"/>
        <v>-4.5900000000000318</v>
      </c>
      <c r="R59" s="29">
        <v>670</v>
      </c>
    </row>
    <row r="60" spans="1:18" x14ac:dyDescent="0.25">
      <c r="A60" s="9" t="s">
        <v>73</v>
      </c>
      <c r="B60" s="10">
        <v>6860.67</v>
      </c>
      <c r="C60" s="10">
        <v>672.6</v>
      </c>
      <c r="D60" s="10">
        <v>672.6</v>
      </c>
      <c r="E60" s="10">
        <v>672.6</v>
      </c>
      <c r="F60" s="10">
        <v>672.6</v>
      </c>
      <c r="G60" s="10">
        <v>672.6</v>
      </c>
      <c r="H60" s="10">
        <v>672.6</v>
      </c>
      <c r="I60" s="10">
        <v>672.6</v>
      </c>
      <c r="J60" s="10">
        <v>672.6</v>
      </c>
      <c r="K60" s="10">
        <v>672.6</v>
      </c>
      <c r="L60" s="21">
        <v>672.6</v>
      </c>
      <c r="M60" s="21">
        <v>672.6</v>
      </c>
      <c r="N60" s="21">
        <v>672.6</v>
      </c>
      <c r="P60" s="21">
        <v>668.01</v>
      </c>
      <c r="Q60" s="19">
        <f t="shared" si="0"/>
        <v>-4.5900000000000318</v>
      </c>
      <c r="R60" s="29">
        <v>670</v>
      </c>
    </row>
    <row r="61" spans="1:18" x14ac:dyDescent="0.25">
      <c r="A61" s="9" t="s">
        <v>74</v>
      </c>
      <c r="B61" s="10">
        <v>6860.67</v>
      </c>
      <c r="C61" s="10">
        <v>672.6</v>
      </c>
      <c r="D61" s="10">
        <v>672.6</v>
      </c>
      <c r="E61" s="10">
        <v>672.6</v>
      </c>
      <c r="F61" s="10">
        <v>672.6</v>
      </c>
      <c r="G61" s="10">
        <v>672.6</v>
      </c>
      <c r="H61" s="10">
        <v>672.6</v>
      </c>
      <c r="I61" s="10">
        <v>672.6</v>
      </c>
      <c r="J61" s="10">
        <v>672.6</v>
      </c>
      <c r="K61" s="10">
        <v>672.6</v>
      </c>
      <c r="L61" s="21">
        <v>672.6</v>
      </c>
      <c r="M61" s="21">
        <v>672.6</v>
      </c>
      <c r="N61" s="21">
        <v>672.6</v>
      </c>
      <c r="P61" s="21">
        <v>668.01</v>
      </c>
      <c r="Q61" s="19">
        <f t="shared" si="0"/>
        <v>-4.5900000000000318</v>
      </c>
      <c r="R61" s="29">
        <v>670</v>
      </c>
    </row>
    <row r="62" spans="1:18" x14ac:dyDescent="0.25">
      <c r="A62" s="9" t="s">
        <v>75</v>
      </c>
      <c r="B62" s="10">
        <v>19364.36</v>
      </c>
      <c r="C62" s="10">
        <v>1898.5</v>
      </c>
      <c r="D62" s="10">
        <v>1898.5</v>
      </c>
      <c r="E62" s="10">
        <v>1898.5</v>
      </c>
      <c r="F62" s="10">
        <v>1898.5</v>
      </c>
      <c r="G62" s="10">
        <v>1898.5</v>
      </c>
      <c r="H62" s="10">
        <v>1898.5</v>
      </c>
      <c r="I62" s="10">
        <v>1898.5</v>
      </c>
      <c r="J62" s="10">
        <v>1898.5</v>
      </c>
      <c r="K62" s="10">
        <v>1898.5</v>
      </c>
      <c r="L62" s="21">
        <v>1898.5</v>
      </c>
      <c r="M62" s="21">
        <v>1898.5</v>
      </c>
      <c r="N62" s="21">
        <v>1898.5</v>
      </c>
      <c r="P62" s="19">
        <v>1898.39</v>
      </c>
      <c r="Q62" s="19">
        <f t="shared" si="0"/>
        <v>-0.10999999999989996</v>
      </c>
      <c r="R62" s="29">
        <v>1890</v>
      </c>
    </row>
    <row r="63" spans="1:18" x14ac:dyDescent="0.25">
      <c r="A63" s="9" t="s">
        <v>76</v>
      </c>
      <c r="B63" s="10">
        <v>6860.67</v>
      </c>
      <c r="C63" s="10">
        <v>672.6</v>
      </c>
      <c r="D63" s="10">
        <v>672.6</v>
      </c>
      <c r="E63" s="10">
        <v>672.6</v>
      </c>
      <c r="F63" s="10">
        <v>672.6</v>
      </c>
      <c r="G63" s="10">
        <v>672.6</v>
      </c>
      <c r="H63" s="10">
        <v>672.6</v>
      </c>
      <c r="I63" s="10">
        <v>672.6</v>
      </c>
      <c r="J63" s="10">
        <v>672.6</v>
      </c>
      <c r="K63" s="10">
        <v>672.6</v>
      </c>
      <c r="L63" s="21">
        <v>672.6</v>
      </c>
      <c r="M63" s="21">
        <v>672.6</v>
      </c>
      <c r="N63" s="21">
        <v>672.6</v>
      </c>
      <c r="O63" s="20">
        <f>B63/[1]Hoja3!$B$60</f>
        <v>1.1454304127153732</v>
      </c>
      <c r="P63" s="21">
        <v>668.01</v>
      </c>
      <c r="Q63" s="19">
        <f t="shared" si="0"/>
        <v>-4.5900000000000318</v>
      </c>
      <c r="R63" s="29">
        <v>670</v>
      </c>
    </row>
    <row r="64" spans="1:18" x14ac:dyDescent="0.25">
      <c r="A64" s="9" t="s">
        <v>77</v>
      </c>
      <c r="B64" s="10">
        <v>2100.12</v>
      </c>
      <c r="C64" s="10">
        <v>205.9</v>
      </c>
      <c r="D64" s="10">
        <v>205.9</v>
      </c>
      <c r="E64" s="10">
        <v>205.9</v>
      </c>
      <c r="F64" s="10">
        <v>205.9</v>
      </c>
      <c r="G64" s="10">
        <v>205.9</v>
      </c>
      <c r="H64" s="10">
        <v>205.9</v>
      </c>
      <c r="I64" s="10">
        <v>205.9</v>
      </c>
      <c r="J64" s="10">
        <v>205.9</v>
      </c>
      <c r="K64" s="10">
        <v>205.9</v>
      </c>
      <c r="L64" s="21">
        <v>205.9</v>
      </c>
      <c r="M64" s="21">
        <v>205.9</v>
      </c>
      <c r="N64" s="21">
        <v>205.9</v>
      </c>
      <c r="P64" s="21">
        <v>196.73</v>
      </c>
      <c r="Q64" s="19">
        <f t="shared" si="0"/>
        <v>-9.1700000000000159</v>
      </c>
      <c r="R64" s="29">
        <v>200</v>
      </c>
    </row>
    <row r="65" spans="1:19" x14ac:dyDescent="0.25">
      <c r="A65" s="9" t="s">
        <v>78</v>
      </c>
      <c r="B65" s="10">
        <v>27210.57</v>
      </c>
      <c r="C65" s="10">
        <v>2667.7</v>
      </c>
      <c r="D65" s="10">
        <v>2667.7</v>
      </c>
      <c r="E65" s="10">
        <v>2667.7</v>
      </c>
      <c r="F65" s="10">
        <v>2667.7</v>
      </c>
      <c r="G65" s="10">
        <v>2667.7</v>
      </c>
      <c r="H65" s="10">
        <v>2667.7</v>
      </c>
      <c r="I65" s="10">
        <v>2667.7</v>
      </c>
      <c r="J65" s="10">
        <v>2667.7</v>
      </c>
      <c r="K65" s="10">
        <v>2667.7</v>
      </c>
      <c r="L65" s="21">
        <v>2667.7</v>
      </c>
      <c r="M65" s="21">
        <v>2667.7</v>
      </c>
      <c r="N65" s="21">
        <v>2667.7</v>
      </c>
      <c r="P65" s="21">
        <v>2658.11</v>
      </c>
      <c r="Q65" s="19">
        <f t="shared" si="0"/>
        <v>-9.5899999999996908</v>
      </c>
      <c r="R65" s="29">
        <v>2660</v>
      </c>
    </row>
    <row r="66" spans="1:19" x14ac:dyDescent="0.25">
      <c r="A66" s="9" t="s">
        <v>79</v>
      </c>
      <c r="B66" s="10">
        <v>12071.72</v>
      </c>
      <c r="C66" s="10">
        <v>1183.5</v>
      </c>
      <c r="D66" s="10">
        <v>1183.5</v>
      </c>
      <c r="E66" s="10">
        <v>1183.5</v>
      </c>
      <c r="F66" s="10">
        <v>1183.5</v>
      </c>
      <c r="G66" s="10">
        <v>1183.5</v>
      </c>
      <c r="H66" s="10">
        <v>1183.5</v>
      </c>
      <c r="I66" s="10">
        <v>1183.5</v>
      </c>
      <c r="J66" s="10">
        <v>1183.5</v>
      </c>
      <c r="K66" s="10">
        <v>1183.5</v>
      </c>
      <c r="L66" s="21">
        <v>1183.5</v>
      </c>
      <c r="M66" s="21">
        <v>1183.5</v>
      </c>
      <c r="N66" s="21">
        <v>1183.5</v>
      </c>
      <c r="P66" s="21">
        <v>1175.79</v>
      </c>
      <c r="Q66" s="19">
        <f t="shared" si="0"/>
        <v>-7.7100000000000364</v>
      </c>
      <c r="R66" s="29">
        <v>1180</v>
      </c>
    </row>
    <row r="67" spans="1:19" x14ac:dyDescent="0.25">
      <c r="A67" s="9" t="s">
        <v>80</v>
      </c>
      <c r="B67" s="10">
        <v>12071.72</v>
      </c>
      <c r="C67" s="10">
        <v>1183.5</v>
      </c>
      <c r="D67" s="10">
        <v>1183.5</v>
      </c>
      <c r="E67" s="10">
        <v>1183.5</v>
      </c>
      <c r="F67" s="10">
        <v>1183.5</v>
      </c>
      <c r="G67" s="10">
        <v>1183.5</v>
      </c>
      <c r="H67" s="10">
        <v>1183.5</v>
      </c>
      <c r="I67" s="10">
        <v>1183.5</v>
      </c>
      <c r="J67" s="10">
        <v>1183.5</v>
      </c>
      <c r="K67" s="10">
        <v>1183.5</v>
      </c>
      <c r="L67" s="21">
        <v>1183.5</v>
      </c>
      <c r="M67" s="21">
        <v>1183.5</v>
      </c>
      <c r="N67" s="21">
        <v>1183.5</v>
      </c>
      <c r="P67" s="21">
        <v>1175.79</v>
      </c>
      <c r="Q67" s="19">
        <f t="shared" ref="Q67:Q74" si="1">+P67-L67</f>
        <v>-7.7100000000000364</v>
      </c>
      <c r="R67" s="29">
        <v>1180</v>
      </c>
    </row>
    <row r="68" spans="1:19" x14ac:dyDescent="0.25">
      <c r="A68" s="9" t="s">
        <v>81</v>
      </c>
      <c r="B68" s="10">
        <v>20130.36</v>
      </c>
      <c r="C68" s="10">
        <v>1973.6</v>
      </c>
      <c r="D68" s="10">
        <v>1973.6</v>
      </c>
      <c r="E68" s="10">
        <v>1973.6</v>
      </c>
      <c r="F68" s="10">
        <v>1973.6</v>
      </c>
      <c r="G68" s="10">
        <v>1973.6</v>
      </c>
      <c r="H68" s="10">
        <v>1973.6</v>
      </c>
      <c r="I68" s="10">
        <v>1973.6</v>
      </c>
      <c r="J68" s="10">
        <v>1973.6</v>
      </c>
      <c r="K68" s="10">
        <v>1973.6</v>
      </c>
      <c r="L68" s="21">
        <v>1973.6</v>
      </c>
      <c r="M68" s="21">
        <v>1973.6</v>
      </c>
      <c r="N68" s="21">
        <v>1973.6</v>
      </c>
      <c r="P68" s="21">
        <v>1967.44</v>
      </c>
      <c r="Q68" s="19">
        <f t="shared" si="1"/>
        <v>-6.1599999999998545</v>
      </c>
      <c r="R68" s="29">
        <v>1970</v>
      </c>
    </row>
    <row r="69" spans="1:19" x14ac:dyDescent="0.25">
      <c r="A69" s="9" t="s">
        <v>82</v>
      </c>
      <c r="B69" s="10">
        <v>12071.72</v>
      </c>
      <c r="C69" s="10">
        <v>1183.5</v>
      </c>
      <c r="D69" s="10">
        <v>1183.5</v>
      </c>
      <c r="E69" s="10">
        <v>1183.5</v>
      </c>
      <c r="F69" s="10">
        <v>1183.5</v>
      </c>
      <c r="G69" s="10">
        <v>1183.5</v>
      </c>
      <c r="H69" s="10">
        <v>1183.5</v>
      </c>
      <c r="I69" s="10">
        <v>1183.5</v>
      </c>
      <c r="J69" s="10">
        <v>1183.5</v>
      </c>
      <c r="K69" s="10">
        <v>1183.5</v>
      </c>
      <c r="L69" s="21">
        <v>1183.5</v>
      </c>
      <c r="M69" s="21">
        <v>1183.5</v>
      </c>
      <c r="N69" s="21">
        <v>1183.5</v>
      </c>
      <c r="O69" s="20">
        <f>B69/[1]Hoja3!$B$66</f>
        <v>0.75725689996725498</v>
      </c>
      <c r="P69" s="21">
        <v>1175.79</v>
      </c>
      <c r="Q69" s="19">
        <f t="shared" si="1"/>
        <v>-7.7100000000000364</v>
      </c>
      <c r="R69" s="29">
        <v>1180</v>
      </c>
    </row>
    <row r="70" spans="1:19" x14ac:dyDescent="0.25">
      <c r="A70" s="9" t="s">
        <v>83</v>
      </c>
      <c r="B70" s="10">
        <v>20130.36</v>
      </c>
      <c r="C70" s="10">
        <v>1973.6</v>
      </c>
      <c r="D70" s="10">
        <v>1973.6</v>
      </c>
      <c r="E70" s="10">
        <v>1973.6</v>
      </c>
      <c r="F70" s="10">
        <v>1973.6</v>
      </c>
      <c r="G70" s="10">
        <v>1973.6</v>
      </c>
      <c r="H70" s="10">
        <v>1973.6</v>
      </c>
      <c r="I70" s="10">
        <v>1973.6</v>
      </c>
      <c r="J70" s="10">
        <v>1973.6</v>
      </c>
      <c r="K70" s="10">
        <v>1973.6</v>
      </c>
      <c r="L70" s="21">
        <v>1973.6</v>
      </c>
      <c r="M70" s="21">
        <v>1973.6</v>
      </c>
      <c r="N70" s="21">
        <v>1973.6</v>
      </c>
      <c r="P70" s="21">
        <v>1967.44</v>
      </c>
      <c r="Q70" s="19">
        <f t="shared" si="1"/>
        <v>-6.1599999999998545</v>
      </c>
      <c r="R70" s="29">
        <v>1970</v>
      </c>
    </row>
    <row r="71" spans="1:19" x14ac:dyDescent="0.25">
      <c r="A71" s="9" t="s">
        <v>84</v>
      </c>
      <c r="B71" s="10">
        <v>8386.35</v>
      </c>
      <c r="C71" s="10">
        <v>822.2</v>
      </c>
      <c r="D71" s="10">
        <v>822.2</v>
      </c>
      <c r="E71" s="10">
        <v>822.2</v>
      </c>
      <c r="F71" s="10">
        <v>822.2</v>
      </c>
      <c r="G71" s="10">
        <v>822.2</v>
      </c>
      <c r="H71" s="10">
        <v>822.2</v>
      </c>
      <c r="I71" s="10">
        <v>822.2</v>
      </c>
      <c r="J71" s="10">
        <v>822.2</v>
      </c>
      <c r="K71" s="10">
        <v>822.2</v>
      </c>
      <c r="L71" s="21">
        <v>822.2</v>
      </c>
      <c r="M71" s="21">
        <v>822.2</v>
      </c>
      <c r="N71" s="21">
        <v>822.2</v>
      </c>
      <c r="P71" s="21">
        <v>815.47</v>
      </c>
      <c r="Q71" s="19">
        <f t="shared" si="1"/>
        <v>-6.7300000000000182</v>
      </c>
      <c r="R71" s="29">
        <v>820</v>
      </c>
    </row>
    <row r="72" spans="1:19" x14ac:dyDescent="0.25">
      <c r="A72" s="9" t="s">
        <v>85</v>
      </c>
      <c r="B72" s="10">
        <v>12071.72</v>
      </c>
      <c r="C72" s="10">
        <v>1183.5</v>
      </c>
      <c r="D72" s="10">
        <v>1183.5</v>
      </c>
      <c r="E72" s="10">
        <v>1183.5</v>
      </c>
      <c r="F72" s="10">
        <v>1183.5</v>
      </c>
      <c r="G72" s="10">
        <v>1183.5</v>
      </c>
      <c r="H72" s="10">
        <v>1183.5</v>
      </c>
      <c r="I72" s="10">
        <v>1183.5</v>
      </c>
      <c r="J72" s="10">
        <v>1183.5</v>
      </c>
      <c r="K72" s="10">
        <v>1183.5</v>
      </c>
      <c r="L72" s="21">
        <v>1183.5</v>
      </c>
      <c r="M72" s="21">
        <v>1183.5</v>
      </c>
      <c r="N72" s="21">
        <v>1183.5</v>
      </c>
      <c r="P72" s="21">
        <v>1175.79</v>
      </c>
      <c r="Q72" s="19">
        <f t="shared" si="1"/>
        <v>-7.7100000000000364</v>
      </c>
      <c r="R72" s="29">
        <v>1180</v>
      </c>
    </row>
    <row r="73" spans="1:19" x14ac:dyDescent="0.25">
      <c r="A73" s="9" t="s">
        <v>86</v>
      </c>
      <c r="B73" s="10">
        <v>12071.72</v>
      </c>
      <c r="C73" s="10">
        <v>1183.5</v>
      </c>
      <c r="D73" s="10">
        <v>1183.5</v>
      </c>
      <c r="E73" s="10">
        <v>1183.5</v>
      </c>
      <c r="F73" s="10">
        <v>1183.5</v>
      </c>
      <c r="G73" s="10">
        <v>1183.5</v>
      </c>
      <c r="H73" s="10">
        <v>1183.5</v>
      </c>
      <c r="I73" s="10">
        <v>1183.5</v>
      </c>
      <c r="J73" s="10">
        <v>1183.5</v>
      </c>
      <c r="K73" s="10">
        <v>1183.5</v>
      </c>
      <c r="L73" s="21">
        <v>1183.5</v>
      </c>
      <c r="M73" s="21">
        <v>1183.5</v>
      </c>
      <c r="N73" s="21">
        <v>1183.5</v>
      </c>
      <c r="P73" s="21">
        <v>1175.79</v>
      </c>
      <c r="Q73" s="19">
        <f t="shared" si="1"/>
        <v>-7.7100000000000364</v>
      </c>
      <c r="R73" s="29">
        <v>1180</v>
      </c>
    </row>
    <row r="74" spans="1:19" x14ac:dyDescent="0.25">
      <c r="A74" s="9" t="s">
        <v>87</v>
      </c>
      <c r="B74" s="10">
        <v>16324.15</v>
      </c>
      <c r="C74" s="10">
        <v>1600.4</v>
      </c>
      <c r="D74" s="10">
        <v>1600.4</v>
      </c>
      <c r="E74" s="10">
        <v>1600.4</v>
      </c>
      <c r="F74" s="10">
        <v>1600.4</v>
      </c>
      <c r="G74" s="10">
        <v>1600.4</v>
      </c>
      <c r="H74" s="10">
        <v>1600.4</v>
      </c>
      <c r="I74" s="10">
        <v>1600.4</v>
      </c>
      <c r="J74" s="10">
        <v>1600.4</v>
      </c>
      <c r="K74" s="10">
        <v>1600.4</v>
      </c>
      <c r="L74" s="21">
        <v>1600.4</v>
      </c>
      <c r="M74" s="21">
        <v>1600.4</v>
      </c>
      <c r="N74" s="21">
        <v>1600.4</v>
      </c>
      <c r="O74" s="20">
        <f>B74/[1]Hoja3!$B$71</f>
        <v>0.7572562377736759</v>
      </c>
      <c r="P74" s="21">
        <v>1594.64</v>
      </c>
      <c r="Q74" s="19">
        <f t="shared" si="1"/>
        <v>-5.7599999999999909</v>
      </c>
      <c r="R74" s="29">
        <v>1600</v>
      </c>
    </row>
    <row r="75" spans="1:19" ht="15.75" thickBot="1" x14ac:dyDescent="0.3">
      <c r="A75" s="12"/>
      <c r="B75" s="13">
        <f>SUM(B2:B74)</f>
        <v>638679.34999999986</v>
      </c>
      <c r="C75" s="13">
        <f>SUM(C2:C74)</f>
        <v>62615.69999999999</v>
      </c>
      <c r="D75" s="13">
        <f t="shared" ref="D75:N75" si="2">SUM(D2:D74)</f>
        <v>62615.69999999999</v>
      </c>
      <c r="E75" s="13">
        <f t="shared" si="2"/>
        <v>62615.69999999999</v>
      </c>
      <c r="F75" s="13">
        <f t="shared" si="2"/>
        <v>64677.499999999993</v>
      </c>
      <c r="G75" s="13">
        <f t="shared" si="2"/>
        <v>64677.499999999993</v>
      </c>
      <c r="H75" s="13">
        <f t="shared" si="2"/>
        <v>64677.499999999993</v>
      </c>
      <c r="I75" s="13">
        <f t="shared" si="2"/>
        <v>64677.499999999993</v>
      </c>
      <c r="J75" s="13">
        <f t="shared" si="2"/>
        <v>64677.499999999993</v>
      </c>
      <c r="K75" s="13">
        <f t="shared" si="2"/>
        <v>64677.499999999993</v>
      </c>
      <c r="L75" s="22">
        <f>SUM(L2:L74)</f>
        <v>64677.499999999993</v>
      </c>
      <c r="M75" s="22">
        <f t="shared" si="2"/>
        <v>64677.499999999993</v>
      </c>
      <c r="N75" s="22">
        <f t="shared" si="2"/>
        <v>64677.499999999993</v>
      </c>
      <c r="P75" s="23">
        <f>SUM(P2:P74)</f>
        <v>64471.550000000025</v>
      </c>
      <c r="Q75" s="25">
        <f>L75-P75</f>
        <v>205.94999999996799</v>
      </c>
      <c r="R75" s="23">
        <f>SUM(R2:R74)</f>
        <v>64500</v>
      </c>
    </row>
    <row r="76" spans="1:19" hidden="1" x14ac:dyDescent="0.25">
      <c r="C76" s="31">
        <f>+C75+D75+E75+F75+G75+H75+I75+J75+K75+L75+M75+N75</f>
        <v>769944.6</v>
      </c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3"/>
    </row>
    <row r="77" spans="1:19" hidden="1" x14ac:dyDescent="0.25">
      <c r="B77" s="15"/>
      <c r="C77" s="34">
        <f>+C76/B75-1</f>
        <v>0.20552605935983381</v>
      </c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</row>
    <row r="78" spans="1:19" hidden="1" x14ac:dyDescent="0.25">
      <c r="C78" s="16"/>
    </row>
    <row r="79" spans="1:19" x14ac:dyDescent="0.25">
      <c r="D79" s="16"/>
      <c r="E79" s="16"/>
      <c r="H79" s="16"/>
      <c r="I79" s="16"/>
    </row>
    <row r="80" spans="1:19" x14ac:dyDescent="0.25">
      <c r="E80" s="16"/>
      <c r="I80" s="16"/>
      <c r="R80" s="26">
        <f>+R2+R3+R4+R5+R6+R7+R8+R9+R12+R13+R14+R18+R30+R31+R41+R45+R47+R53+R54+R55</f>
        <v>42420</v>
      </c>
      <c r="S80" s="11" t="s">
        <v>91</v>
      </c>
    </row>
    <row r="81" spans="6:19" x14ac:dyDescent="0.25">
      <c r="F81" s="16"/>
      <c r="J81" s="16"/>
      <c r="R81" s="30">
        <f>+R56+R57+R58+R59+R60+R61+R62+R63+R64+R65+R66+R67+R69+R68+R70+R71+R72+R73+R74</f>
        <v>22080</v>
      </c>
      <c r="S81" s="11" t="s">
        <v>92</v>
      </c>
    </row>
    <row r="83" spans="6:19" x14ac:dyDescent="0.25">
      <c r="F83" s="16"/>
      <c r="J83" s="16"/>
    </row>
  </sheetData>
  <mergeCells count="2">
    <mergeCell ref="C76:N76"/>
    <mergeCell ref="C77:N7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Gigena</dc:creator>
  <cp:lastModifiedBy>Nestor Listello</cp:lastModifiedBy>
  <dcterms:created xsi:type="dcterms:W3CDTF">2021-11-02T14:11:12Z</dcterms:created>
  <dcterms:modified xsi:type="dcterms:W3CDTF">2021-11-05T11:44:03Z</dcterms:modified>
</cp:coreProperties>
</file>