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05"/>
  <workbookPr/>
  <mc:AlternateContent xmlns:mc="http://schemas.openxmlformats.org/markup-compatibility/2006">
    <mc:Choice Requires="x15">
      <x15ac:absPath xmlns:x15ac="http://schemas.microsoft.com/office/spreadsheetml/2010/11/ac" url="D:\Trabajos U\TESIS\Docs Tesis\Objetivo 2\Datos Plantas de T. Producciones\"/>
    </mc:Choice>
  </mc:AlternateContent>
  <xr:revisionPtr revIDLastSave="0" documentId="13_ncr:1_{3785F2FB-5D1B-49AC-BA0F-2610AFF32DFE}" xr6:coauthVersionLast="47" xr6:coauthVersionMax="47" xr10:uidLastSave="{00000000-0000-0000-0000-000000000000}"/>
  <bookViews>
    <workbookView xWindow="-120" yWindow="-120" windowWidth="29040" windowHeight="15720" xr2:uid="{BF7105B0-8C9A-491D-8D6C-6335EFA2FA51}"/>
  </bookViews>
  <sheets>
    <sheet name="SEGUNDO TRIMESTRE2 " sheetId="1" r:id="rId1"/>
    <sheet name="SEGUNDO TRIMESTRE2  AJUSTADO" sheetId="3" r:id="rId2"/>
    <sheet name="MAYO-PLANTA CARIONGO" sheetId="5" r:id="rId3"/>
    <sheet name="MAYO-PLANTA MONTEADENTRO" sheetId="6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56" i="6" l="1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AG56" i="6" s="1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AG55" i="6" s="1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AG54" i="6" s="1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AG53" i="6" s="1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AG52" i="6" s="1"/>
  <c r="G52" i="6"/>
  <c r="F52" i="6"/>
  <c r="E52" i="6"/>
  <c r="D52" i="6"/>
  <c r="C52" i="6"/>
  <c r="B52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AG51" i="6" s="1"/>
  <c r="H51" i="6"/>
  <c r="G51" i="6"/>
  <c r="F51" i="6"/>
  <c r="E51" i="6"/>
  <c r="D51" i="6"/>
  <c r="C51" i="6"/>
  <c r="B51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AG50" i="6" s="1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AG49" i="6" s="1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AG48" i="6" s="1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AG47" i="6" s="1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AG46" i="6" s="1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AG45" i="6" s="1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AG44" i="6" s="1"/>
  <c r="G44" i="6"/>
  <c r="F44" i="6"/>
  <c r="E44" i="6"/>
  <c r="D44" i="6"/>
  <c r="C44" i="6"/>
  <c r="B44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AG43" i="6" s="1"/>
  <c r="H43" i="6"/>
  <c r="G43" i="6"/>
  <c r="F43" i="6"/>
  <c r="E43" i="6"/>
  <c r="D43" i="6"/>
  <c r="C43" i="6"/>
  <c r="B43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AG42" i="6" s="1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AG41" i="6" s="1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AG40" i="6" s="1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AG39" i="6" s="1"/>
  <c r="D39" i="6"/>
  <c r="C39" i="6"/>
  <c r="B39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AG38" i="6" s="1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AG37" i="6" s="1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AG36" i="6" s="1"/>
  <c r="G36" i="6"/>
  <c r="F36" i="6"/>
  <c r="E36" i="6"/>
  <c r="D36" i="6"/>
  <c r="C36" i="6"/>
  <c r="B36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AG34" i="6" s="1"/>
  <c r="AF33" i="6"/>
  <c r="AF57" i="6" s="1"/>
  <c r="AE33" i="6"/>
  <c r="AE57" i="6" s="1"/>
  <c r="AD33" i="6"/>
  <c r="AD57" i="6" s="1"/>
  <c r="AC33" i="6"/>
  <c r="AC57" i="6" s="1"/>
  <c r="AB33" i="6"/>
  <c r="AB57" i="6" s="1"/>
  <c r="AA33" i="6"/>
  <c r="AA57" i="6" s="1"/>
  <c r="Z33" i="6"/>
  <c r="Z57" i="6" s="1"/>
  <c r="Y33" i="6"/>
  <c r="Y57" i="6" s="1"/>
  <c r="X33" i="6"/>
  <c r="X57" i="6" s="1"/>
  <c r="W33" i="6"/>
  <c r="W57" i="6" s="1"/>
  <c r="V33" i="6"/>
  <c r="V57" i="6" s="1"/>
  <c r="U33" i="6"/>
  <c r="U57" i="6" s="1"/>
  <c r="T33" i="6"/>
  <c r="T57" i="6" s="1"/>
  <c r="S33" i="6"/>
  <c r="S57" i="6" s="1"/>
  <c r="R33" i="6"/>
  <c r="R57" i="6" s="1"/>
  <c r="Q33" i="6"/>
  <c r="Q57" i="6" s="1"/>
  <c r="P33" i="6"/>
  <c r="P57" i="6" s="1"/>
  <c r="O33" i="6"/>
  <c r="O57" i="6" s="1"/>
  <c r="N33" i="6"/>
  <c r="N57" i="6" s="1"/>
  <c r="M33" i="6"/>
  <c r="M57" i="6" s="1"/>
  <c r="L33" i="6"/>
  <c r="L57" i="6" s="1"/>
  <c r="K33" i="6"/>
  <c r="K57" i="6" s="1"/>
  <c r="J33" i="6"/>
  <c r="J57" i="6" s="1"/>
  <c r="I33" i="6"/>
  <c r="I57" i="6" s="1"/>
  <c r="H33" i="6"/>
  <c r="H57" i="6" s="1"/>
  <c r="G33" i="6"/>
  <c r="G57" i="6" s="1"/>
  <c r="F33" i="6"/>
  <c r="F57" i="6" s="1"/>
  <c r="E33" i="6"/>
  <c r="E57" i="6" s="1"/>
  <c r="D33" i="6"/>
  <c r="D57" i="6" s="1"/>
  <c r="C33" i="6"/>
  <c r="C57" i="6" s="1"/>
  <c r="B33" i="6"/>
  <c r="B57" i="6" s="1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AG29" i="6" s="1"/>
  <c r="AH29" i="6" s="1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B56" i="5"/>
  <c r="AG56" i="5" s="1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AG55" i="5" s="1"/>
  <c r="D55" i="5"/>
  <c r="C55" i="5"/>
  <c r="B55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AG54" i="5" s="1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AG53" i="5" s="1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AG52" i="5" s="1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AG50" i="5" s="1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AG49" i="5" s="1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AG48" i="5" s="1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AG47" i="5" s="1"/>
  <c r="D47" i="5"/>
  <c r="C47" i="5"/>
  <c r="B47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AG46" i="5" s="1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AG45" i="5" s="1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AG44" i="5" s="1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AG43" i="5" s="1"/>
  <c r="H43" i="5"/>
  <c r="G43" i="5"/>
  <c r="F43" i="5"/>
  <c r="E43" i="5"/>
  <c r="D43" i="5"/>
  <c r="C43" i="5"/>
  <c r="B43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AG42" i="5" s="1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AG41" i="5" s="1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AG40" i="5" s="1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AG39" i="5" s="1"/>
  <c r="D39" i="5"/>
  <c r="C39" i="5"/>
  <c r="B39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AG38" i="5" s="1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AG37" i="5" s="1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AG36" i="5" s="1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AG35" i="5" s="1"/>
  <c r="H35" i="5"/>
  <c r="G35" i="5"/>
  <c r="F35" i="5"/>
  <c r="E35" i="5"/>
  <c r="D35" i="5"/>
  <c r="C35" i="5"/>
  <c r="B35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G34" i="5" s="1"/>
  <c r="AF33" i="5"/>
  <c r="AF57" i="5" s="1"/>
  <c r="AE33" i="5"/>
  <c r="AE57" i="5" s="1"/>
  <c r="AD33" i="5"/>
  <c r="AD57" i="5" s="1"/>
  <c r="AC33" i="5"/>
  <c r="AC57" i="5" s="1"/>
  <c r="AB33" i="5"/>
  <c r="AB57" i="5" s="1"/>
  <c r="AA33" i="5"/>
  <c r="AA57" i="5" s="1"/>
  <c r="Z33" i="5"/>
  <c r="Z57" i="5" s="1"/>
  <c r="Y33" i="5"/>
  <c r="Y57" i="5" s="1"/>
  <c r="X33" i="5"/>
  <c r="X57" i="5" s="1"/>
  <c r="W33" i="5"/>
  <c r="W57" i="5" s="1"/>
  <c r="V33" i="5"/>
  <c r="V57" i="5" s="1"/>
  <c r="U33" i="5"/>
  <c r="U57" i="5" s="1"/>
  <c r="T33" i="5"/>
  <c r="T57" i="5" s="1"/>
  <c r="S33" i="5"/>
  <c r="S57" i="5" s="1"/>
  <c r="R33" i="5"/>
  <c r="R57" i="5" s="1"/>
  <c r="Q33" i="5"/>
  <c r="Q57" i="5" s="1"/>
  <c r="P33" i="5"/>
  <c r="P57" i="5" s="1"/>
  <c r="O33" i="5"/>
  <c r="O57" i="5" s="1"/>
  <c r="N33" i="5"/>
  <c r="N57" i="5" s="1"/>
  <c r="M33" i="5"/>
  <c r="M57" i="5" s="1"/>
  <c r="L33" i="5"/>
  <c r="L57" i="5" s="1"/>
  <c r="K33" i="5"/>
  <c r="K57" i="5" s="1"/>
  <c r="J33" i="5"/>
  <c r="J57" i="5" s="1"/>
  <c r="I33" i="5"/>
  <c r="I57" i="5" s="1"/>
  <c r="H33" i="5"/>
  <c r="H57" i="5" s="1"/>
  <c r="G33" i="5"/>
  <c r="G57" i="5" s="1"/>
  <c r="F33" i="5"/>
  <c r="F57" i="5" s="1"/>
  <c r="E33" i="5"/>
  <c r="E57" i="5" s="1"/>
  <c r="D33" i="5"/>
  <c r="D57" i="5" s="1"/>
  <c r="C33" i="5"/>
  <c r="C57" i="5" s="1"/>
  <c r="B33" i="5"/>
  <c r="B57" i="5" s="1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G28" i="5" s="1"/>
  <c r="AH28" i="5" s="1"/>
  <c r="AG33" i="6" l="1"/>
  <c r="AG33" i="5"/>
  <c r="AG57" i="6" l="1"/>
  <c r="AH33" i="5"/>
  <c r="AG57" i="5"/>
  <c r="AH57" i="6" l="1"/>
  <c r="AH40" i="6"/>
  <c r="AH48" i="6"/>
  <c r="AH43" i="6"/>
  <c r="AH51" i="6"/>
  <c r="AH36" i="6"/>
  <c r="AH55" i="6"/>
  <c r="AH42" i="6"/>
  <c r="AH56" i="6"/>
  <c r="AH39" i="6"/>
  <c r="AH38" i="6"/>
  <c r="AH35" i="6"/>
  <c r="AH49" i="6"/>
  <c r="AH54" i="6"/>
  <c r="AH41" i="6"/>
  <c r="AH44" i="6"/>
  <c r="AH37" i="6"/>
  <c r="AH47" i="6"/>
  <c r="AH52" i="6"/>
  <c r="AH46" i="6"/>
  <c r="AH45" i="6"/>
  <c r="AH34" i="6"/>
  <c r="AH53" i="6"/>
  <c r="AH50" i="6"/>
  <c r="AH33" i="6"/>
  <c r="AH57" i="5"/>
  <c r="AH40" i="5"/>
  <c r="AH36" i="5"/>
  <c r="AH55" i="5"/>
  <c r="AH44" i="5"/>
  <c r="AH35" i="5"/>
  <c r="AH38" i="5"/>
  <c r="AH39" i="5"/>
  <c r="AH48" i="5"/>
  <c r="AH53" i="5"/>
  <c r="AH46" i="5"/>
  <c r="AH43" i="5"/>
  <c r="AH34" i="5"/>
  <c r="AH37" i="5"/>
  <c r="AH42" i="5"/>
  <c r="AH56" i="5"/>
  <c r="AH45" i="5"/>
  <c r="AH47" i="5"/>
  <c r="AH50" i="5"/>
  <c r="AH54" i="5"/>
  <c r="AH51" i="5"/>
  <c r="AH41" i="5"/>
  <c r="AH49" i="5"/>
  <c r="AH52" i="5"/>
  <c r="T10" i="3" l="1"/>
  <c r="D10" i="3"/>
  <c r="D18" i="3" s="1"/>
  <c r="C10" i="3"/>
  <c r="J10" i="3"/>
  <c r="M9" i="3"/>
  <c r="S9" i="3" s="1"/>
  <c r="L9" i="3"/>
  <c r="R9" i="3" s="1"/>
  <c r="J9" i="3"/>
  <c r="G9" i="3"/>
  <c r="E9" i="3"/>
  <c r="N9" i="3" s="1"/>
  <c r="T9" i="3" s="1"/>
  <c r="S8" i="3"/>
  <c r="R8" i="3"/>
  <c r="M8" i="3"/>
  <c r="L8" i="3"/>
  <c r="J8" i="3"/>
  <c r="E8" i="3"/>
  <c r="G8" i="3" s="1"/>
  <c r="M7" i="3"/>
  <c r="S7" i="3" s="1"/>
  <c r="L7" i="3"/>
  <c r="R7" i="3" s="1"/>
  <c r="J7" i="3"/>
  <c r="E7" i="3"/>
  <c r="F7" i="3" s="1"/>
  <c r="M6" i="3"/>
  <c r="L6" i="3"/>
  <c r="J6" i="3"/>
  <c r="F6" i="3"/>
  <c r="E6" i="3"/>
  <c r="N6" i="3" s="1"/>
  <c r="R9" i="1"/>
  <c r="M10" i="1"/>
  <c r="L10" i="1"/>
  <c r="P10" i="1" s="1"/>
  <c r="M9" i="1"/>
  <c r="S9" i="1" s="1"/>
  <c r="L9" i="1"/>
  <c r="M8" i="1"/>
  <c r="S8" i="1" s="1"/>
  <c r="L8" i="1"/>
  <c r="R8" i="1" s="1"/>
  <c r="M7" i="1"/>
  <c r="S7" i="1" s="1"/>
  <c r="L7" i="1"/>
  <c r="R7" i="1" s="1"/>
  <c r="M6" i="1"/>
  <c r="S6" i="1" s="1"/>
  <c r="L6" i="1"/>
  <c r="R6" i="1" s="1"/>
  <c r="J7" i="1"/>
  <c r="J8" i="1"/>
  <c r="J9" i="1"/>
  <c r="J10" i="1"/>
  <c r="J6" i="1"/>
  <c r="N7" i="3" l="1"/>
  <c r="T7" i="3" s="1"/>
  <c r="P9" i="1"/>
  <c r="S10" i="1"/>
  <c r="N8" i="3"/>
  <c r="T8" i="3" s="1"/>
  <c r="L18" i="1"/>
  <c r="G6" i="3"/>
  <c r="R10" i="1"/>
  <c r="R18" i="1" s="1"/>
  <c r="M10" i="3"/>
  <c r="P14" i="3" s="1"/>
  <c r="R6" i="3"/>
  <c r="F9" i="3"/>
  <c r="S6" i="3"/>
  <c r="T6" i="3"/>
  <c r="F8" i="3"/>
  <c r="G7" i="3"/>
  <c r="S18" i="1"/>
  <c r="M18" i="1"/>
  <c r="D18" i="1"/>
  <c r="C18" i="1"/>
  <c r="E10" i="1"/>
  <c r="E9" i="1"/>
  <c r="G9" i="1" s="1"/>
  <c r="E8" i="1"/>
  <c r="E7" i="1"/>
  <c r="E6" i="1"/>
  <c r="M18" i="3" l="1"/>
  <c r="G6" i="1"/>
  <c r="N6" i="1"/>
  <c r="G7" i="1"/>
  <c r="N7" i="1"/>
  <c r="T7" i="1" s="1"/>
  <c r="G8" i="1"/>
  <c r="G18" i="1" s="1"/>
  <c r="N8" i="1"/>
  <c r="T8" i="1" s="1"/>
  <c r="F8" i="1"/>
  <c r="F9" i="1"/>
  <c r="N9" i="1"/>
  <c r="T9" i="1" s="1"/>
  <c r="G10" i="1"/>
  <c r="N10" i="1"/>
  <c r="T10" i="1" s="1"/>
  <c r="F7" i="1"/>
  <c r="F6" i="1"/>
  <c r="F10" i="1"/>
  <c r="E18" i="1"/>
  <c r="N18" i="1" l="1"/>
  <c r="T6" i="1"/>
  <c r="T18" i="1" s="1"/>
  <c r="F18" i="1"/>
  <c r="E10" i="3" l="1"/>
  <c r="F10" i="3" s="1"/>
  <c r="F18" i="3" s="1"/>
  <c r="L10" i="3"/>
  <c r="P10" i="3" s="1"/>
  <c r="C18" i="3"/>
  <c r="N10" i="3" l="1"/>
  <c r="N18" i="3" s="1"/>
  <c r="G10" i="3"/>
  <c r="G18" i="3" s="1"/>
  <c r="S18" i="3"/>
  <c r="E18" i="3"/>
  <c r="L18" i="3"/>
  <c r="P9" i="3"/>
  <c r="R18" i="3"/>
  <c r="T18" i="3" l="1"/>
</calcChain>
</file>

<file path=xl/sharedStrings.xml><?xml version="1.0" encoding="utf-8"?>
<sst xmlns="http://schemas.openxmlformats.org/spreadsheetml/2006/main" count="262" uniqueCount="42">
  <si>
    <t>MES</t>
  </si>
  <si>
    <t>PLANTA CARIONGO</t>
  </si>
  <si>
    <t>PLANTA MONTEADENTRO</t>
  </si>
  <si>
    <t>TOTAL</t>
  </si>
  <si>
    <t>CARIONGO</t>
  </si>
  <si>
    <t>MONTEADENTRO</t>
  </si>
  <si>
    <t>M3</t>
  </si>
  <si>
    <t>%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</si>
  <si>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</si>
  <si>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</si>
  <si>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</si>
  <si>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</si>
  <si>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</si>
  <si>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</si>
  <si>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</si>
  <si>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</si>
  <si>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</si>
  <si>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</si>
  <si>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</si>
  <si>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</si>
  <si>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NUMERO DE USUARIOS</t>
  </si>
  <si>
    <t>L/S</t>
  </si>
  <si>
    <t>CAUDAL CARIONGO</t>
  </si>
  <si>
    <t>CAUDAL MONTEAD.</t>
  </si>
  <si>
    <t>CAUDAL TOTAL</t>
  </si>
  <si>
    <t>DÍAS</t>
  </si>
  <si>
    <t>PROMEDIO</t>
  </si>
  <si>
    <t>Día</t>
  </si>
  <si>
    <t xml:space="preserve">´DÍA </t>
  </si>
  <si>
    <r>
      <t>PRODUCCIÓN [m</t>
    </r>
    <r>
      <rPr>
        <vertAlign val="superscript"/>
        <sz val="12"/>
        <rFont val="Times New Roman"/>
        <family val="1"/>
      </rPr>
      <t>3</t>
    </r>
    <r>
      <rPr>
        <sz val="12"/>
        <rFont val="Times New Roman"/>
        <family val="1"/>
      </rPr>
      <t>/h]</t>
    </r>
  </si>
  <si>
    <t xml:space="preserve">DÍA </t>
  </si>
  <si>
    <t>m3/h</t>
  </si>
  <si>
    <r>
      <t>CAUDAL TOTAL MES m</t>
    </r>
    <r>
      <rPr>
        <vertAlign val="superscript"/>
        <sz val="12"/>
        <rFont val="Times New Roman"/>
        <family val="1"/>
      </rPr>
      <t>3</t>
    </r>
    <r>
      <rPr>
        <sz val="12"/>
        <rFont val="Times New Roman"/>
        <family val="1"/>
      </rPr>
      <t>]</t>
    </r>
  </si>
  <si>
    <t>Promedio hora</t>
  </si>
  <si>
    <t>Qi/Qmd</t>
  </si>
  <si>
    <t>L/s</t>
  </si>
  <si>
    <t>-</t>
  </si>
  <si>
    <t>Promedio diario</t>
  </si>
  <si>
    <t xml:space="preserve">HORA </t>
  </si>
  <si>
    <t>DIA</t>
  </si>
  <si>
    <t>l/s</t>
  </si>
  <si>
    <t>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</si>
</sst>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Aptos Narrow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Aptos Narrow"/>
      <family val="2"/>
      <scheme val="minor"/>
    </font>
    <font>
      <sz val="12"/>
      <name val="Times New Roman"/>
      <family val="1"/>
    </font>
    <font>
      <vertAlign val="superscript"/>
      <sz val="12"/>
      <name val="Times New Roman"/>
      <family val="1"/>
    </font>
    <font>
      <b/>
      <sz val="12"/>
      <name val="Times New Roman"/>
      <family val="1"/>
    </font>
    <font>
      <b/>
      <u/>
      <sz val="12"/>
      <name val="Arial"/>
      <family val="2"/>
    </font>
    <font>
      <sz val="10"/>
      <name val="Arial"/>
    </font>
    <font>
      <b/>
      <u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5" fillId="3" borderId="0" applyNumberFormat="0" applyBorder="0" applyAlignment="0" applyProtection="0"/>
    <xf numFmtId="0" fontId="10" fillId="0" borderId="0"/>
  </cellStyleXfs>
  <cellXfs count="91">
    <xf numFmtId="0" fontId="0" fillId="0" borderId="0" xfId="0"/>
    <xf numFmtId="0" fontId="1" fillId="0" borderId="0" xfId="1" applyFont="1"/>
    <xf numFmtId="0" fontId="3" fillId="0" borderId="0" xfId="1"/>
    <xf numFmtId="0" fontId="1" fillId="0" borderId="0" xfId="1" applyFont="1" applyAlignment="1">
      <alignment horizontal="center"/>
    </xf>
    <xf numFmtId="3" fontId="1" fillId="0" borderId="0" xfId="1" applyNumberFormat="1" applyFont="1" applyAlignment="1">
      <alignment horizontal="center"/>
    </xf>
    <xf numFmtId="3" fontId="1" fillId="0" borderId="0" xfId="1" applyNumberFormat="1" applyFont="1"/>
    <xf numFmtId="0" fontId="4" fillId="0" borderId="0" xfId="1" applyFont="1" applyAlignment="1">
      <alignment horizontal="center"/>
    </xf>
    <xf numFmtId="10" fontId="3" fillId="0" borderId="0" xfId="1" applyNumberFormat="1"/>
    <xf numFmtId="3" fontId="3" fillId="0" borderId="0" xfId="1" applyNumberFormat="1" applyAlignment="1">
      <alignment horizontal="center"/>
    </xf>
    <xf numFmtId="2" fontId="3" fillId="0" borderId="0" xfId="1" applyNumberFormat="1"/>
    <xf numFmtId="0" fontId="3" fillId="0" borderId="0" xfId="1" applyAlignment="1">
      <alignment horizontal="center"/>
    </xf>
    <xf numFmtId="0" fontId="2" fillId="0" borderId="1" xfId="1" applyFont="1" applyBorder="1" applyAlignment="1">
      <alignment horizontal="center" vertical="justify"/>
    </xf>
    <xf numFmtId="0" fontId="2" fillId="0" borderId="1" xfId="1" applyFont="1" applyBorder="1" applyAlignment="1">
      <alignment horizontal="center" vertical="center"/>
    </xf>
    <xf numFmtId="0" fontId="1" fillId="0" borderId="1" xfId="1" applyFont="1" applyBorder="1"/>
    <xf numFmtId="4" fontId="1" fillId="0" borderId="1" xfId="1" applyNumberFormat="1" applyFont="1" applyBorder="1"/>
    <xf numFmtId="0" fontId="1" fillId="0" borderId="1" xfId="1" applyFont="1" applyBorder="1" applyAlignment="1">
      <alignment horizontal="center"/>
    </xf>
    <xf numFmtId="0" fontId="2" fillId="0" borderId="1" xfId="1" applyFont="1" applyBorder="1"/>
    <xf numFmtId="3" fontId="1" fillId="0" borderId="1" xfId="1" applyNumberFormat="1" applyFont="1" applyBorder="1" applyAlignment="1">
      <alignment horizontal="center" vertical="center"/>
    </xf>
    <xf numFmtId="3" fontId="1" fillId="0" borderId="1" xfId="1" applyNumberFormat="1" applyFont="1" applyBorder="1" applyAlignment="1">
      <alignment horizontal="center"/>
    </xf>
    <xf numFmtId="10" fontId="1" fillId="0" borderId="1" xfId="1" applyNumberFormat="1" applyFont="1" applyBorder="1" applyAlignment="1">
      <alignment horizontal="center"/>
    </xf>
    <xf numFmtId="3" fontId="2" fillId="0" borderId="1" xfId="1" applyNumberFormat="1" applyFont="1" applyBorder="1" applyAlignment="1">
      <alignment horizontal="center"/>
    </xf>
    <xf numFmtId="10" fontId="2" fillId="0" borderId="1" xfId="1" applyNumberFormat="1" applyFont="1" applyBorder="1" applyAlignment="1">
      <alignment horizontal="center"/>
    </xf>
    <xf numFmtId="0" fontId="2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/>
    </xf>
    <xf numFmtId="2" fontId="3" fillId="0" borderId="0" xfId="1" applyNumberFormat="1" applyAlignment="1">
      <alignment horizontal="center"/>
    </xf>
    <xf numFmtId="0" fontId="3" fillId="0" borderId="1" xfId="1" applyBorder="1"/>
    <xf numFmtId="2" fontId="3" fillId="0" borderId="1" xfId="1" applyNumberFormat="1" applyBorder="1" applyAlignment="1">
      <alignment horizontal="center"/>
    </xf>
    <xf numFmtId="2" fontId="4" fillId="0" borderId="1" xfId="1" applyNumberFormat="1" applyFont="1" applyBorder="1" applyAlignment="1">
      <alignment horizontal="center"/>
    </xf>
    <xf numFmtId="2" fontId="3" fillId="2" borderId="1" xfId="1" applyNumberFormat="1" applyFill="1" applyBorder="1" applyAlignment="1">
      <alignment horizontal="center"/>
    </xf>
    <xf numFmtId="1" fontId="3" fillId="2" borderId="1" xfId="1" applyNumberFormat="1" applyFill="1" applyBorder="1" applyAlignment="1">
      <alignment horizontal="center"/>
    </xf>
    <xf numFmtId="2" fontId="5" fillId="3" borderId="1" xfId="2" applyNumberFormat="1" applyBorder="1" applyAlignment="1">
      <alignment horizontal="center"/>
    </xf>
    <xf numFmtId="3" fontId="5" fillId="3" borderId="1" xfId="2" applyNumberFormat="1" applyBorder="1" applyAlignment="1">
      <alignment horizontal="center"/>
    </xf>
    <xf numFmtId="10" fontId="5" fillId="3" borderId="1" xfId="2" applyNumberFormat="1" applyBorder="1" applyAlignment="1">
      <alignment horizontal="center"/>
    </xf>
    <xf numFmtId="0" fontId="2" fillId="0" borderId="1" xfId="1" applyFont="1" applyBorder="1" applyAlignment="1">
      <alignment horizontal="center" vertical="center"/>
    </xf>
    <xf numFmtId="0" fontId="1" fillId="0" borderId="0" xfId="1" applyFont="1" applyAlignment="1">
      <alignment horizontal="center"/>
    </xf>
    <xf numFmtId="0" fontId="3" fillId="0" borderId="0" xfId="1" applyAlignment="1">
      <alignment horizontal="center"/>
    </xf>
    <xf numFmtId="2" fontId="3" fillId="0" borderId="0" xfId="1" applyNumberFormat="1" applyAlignment="1">
      <alignment horizontal="center"/>
    </xf>
    <xf numFmtId="0" fontId="4" fillId="0" borderId="1" xfId="1" applyFont="1" applyBorder="1" applyAlignment="1">
      <alignment horizontal="center"/>
    </xf>
    <xf numFmtId="0" fontId="4" fillId="4" borderId="1" xfId="1" applyFont="1" applyFill="1" applyBorder="1" applyAlignment="1">
      <alignment horizontal="center"/>
    </xf>
    <xf numFmtId="0" fontId="4" fillId="0" borderId="13" xfId="1" applyFont="1" applyBorder="1" applyAlignment="1">
      <alignment horizontal="center"/>
    </xf>
    <xf numFmtId="0" fontId="4" fillId="0" borderId="0" xfId="3" applyFont="1" applyAlignment="1">
      <alignment horizontal="center" vertical="center"/>
    </xf>
    <xf numFmtId="0" fontId="4" fillId="0" borderId="0" xfId="3" applyFont="1" applyAlignment="1">
      <alignment horizontal="center" vertical="center"/>
    </xf>
    <xf numFmtId="0" fontId="10" fillId="0" borderId="0" xfId="3"/>
    <xf numFmtId="2" fontId="6" fillId="0" borderId="2" xfId="3" applyNumberFormat="1" applyFont="1" applyBorder="1" applyAlignment="1">
      <alignment horizontal="center" vertical="center"/>
    </xf>
    <xf numFmtId="2" fontId="6" fillId="0" borderId="3" xfId="3" applyNumberFormat="1" applyFont="1" applyBorder="1" applyAlignment="1">
      <alignment horizontal="center" vertical="center" wrapText="1"/>
    </xf>
    <xf numFmtId="2" fontId="6" fillId="0" borderId="3" xfId="3" applyNumberFormat="1" applyFont="1" applyBorder="1" applyAlignment="1">
      <alignment horizontal="center" vertical="center"/>
    </xf>
    <xf numFmtId="2" fontId="6" fillId="0" borderId="4" xfId="3" applyNumberFormat="1" applyFont="1" applyBorder="1" applyAlignment="1">
      <alignment horizontal="center" vertical="center" wrapText="1"/>
    </xf>
    <xf numFmtId="0" fontId="4" fillId="0" borderId="5" xfId="3" applyFont="1" applyBorder="1" applyAlignment="1">
      <alignment horizontal="center" vertical="center"/>
    </xf>
    <xf numFmtId="1" fontId="6" fillId="0" borderId="6" xfId="3" applyNumberFormat="1" applyFont="1" applyBorder="1" applyAlignment="1">
      <alignment horizontal="center" vertical="center"/>
    </xf>
    <xf numFmtId="2" fontId="6" fillId="0" borderId="1" xfId="3" applyNumberFormat="1" applyFont="1" applyBorder="1" applyAlignment="1">
      <alignment horizontal="center" vertical="center"/>
    </xf>
    <xf numFmtId="1" fontId="6" fillId="0" borderId="1" xfId="3" applyNumberFormat="1" applyFont="1" applyBorder="1" applyAlignment="1">
      <alignment horizontal="center" vertical="center"/>
    </xf>
    <xf numFmtId="2" fontId="6" fillId="0" borderId="7" xfId="3" applyNumberFormat="1" applyFont="1" applyBorder="1" applyAlignment="1">
      <alignment horizontal="center" vertical="center"/>
    </xf>
    <xf numFmtId="0" fontId="4" fillId="0" borderId="1" xfId="3" applyFont="1" applyBorder="1" applyAlignment="1">
      <alignment horizontal="center" vertical="center"/>
    </xf>
    <xf numFmtId="1" fontId="10" fillId="0" borderId="0" xfId="3" applyNumberFormat="1" applyAlignment="1">
      <alignment horizontal="center"/>
    </xf>
    <xf numFmtId="1" fontId="6" fillId="0" borderId="8" xfId="3" applyNumberFormat="1" applyFont="1" applyBorder="1" applyAlignment="1">
      <alignment horizontal="center" vertical="center"/>
    </xf>
    <xf numFmtId="2" fontId="6" fillId="0" borderId="9" xfId="3" applyNumberFormat="1" applyFont="1" applyBorder="1" applyAlignment="1">
      <alignment horizontal="center" vertical="center"/>
    </xf>
    <xf numFmtId="2" fontId="6" fillId="0" borderId="9" xfId="3" applyNumberFormat="1" applyFont="1" applyBorder="1" applyAlignment="1">
      <alignment horizontal="center" vertical="center" wrapText="1"/>
    </xf>
    <xf numFmtId="1" fontId="8" fillId="0" borderId="10" xfId="3" applyNumberFormat="1" applyFont="1" applyBorder="1" applyAlignment="1">
      <alignment horizontal="center" vertical="center"/>
    </xf>
    <xf numFmtId="0" fontId="10" fillId="0" borderId="0" xfId="3" applyAlignment="1">
      <alignment horizontal="center" vertical="center"/>
    </xf>
    <xf numFmtId="2" fontId="9" fillId="2" borderId="11" xfId="3" applyNumberFormat="1" applyFont="1" applyFill="1" applyBorder="1" applyAlignment="1">
      <alignment horizontal="center"/>
    </xf>
    <xf numFmtId="1" fontId="4" fillId="0" borderId="0" xfId="3" applyNumberFormat="1" applyFont="1" applyAlignment="1">
      <alignment horizontal="center"/>
    </xf>
    <xf numFmtId="1" fontId="4" fillId="0" borderId="0" xfId="3" applyNumberFormat="1" applyFont="1"/>
    <xf numFmtId="2" fontId="9" fillId="2" borderId="12" xfId="3" applyNumberFormat="1" applyFont="1" applyFill="1" applyBorder="1" applyAlignment="1">
      <alignment horizontal="center"/>
    </xf>
    <xf numFmtId="0" fontId="4" fillId="0" borderId="0" xfId="3" applyFont="1"/>
    <xf numFmtId="0" fontId="4" fillId="4" borderId="0" xfId="3" applyFont="1" applyFill="1" applyAlignment="1">
      <alignment horizontal="center" vertical="center"/>
    </xf>
    <xf numFmtId="0" fontId="3" fillId="0" borderId="0" xfId="3" applyFont="1" applyAlignment="1">
      <alignment horizontal="center"/>
    </xf>
    <xf numFmtId="2" fontId="10" fillId="0" borderId="0" xfId="3" applyNumberFormat="1" applyAlignment="1">
      <alignment horizontal="center"/>
    </xf>
    <xf numFmtId="2" fontId="4" fillId="4" borderId="0" xfId="3" applyNumberFormat="1" applyFont="1" applyFill="1" applyAlignment="1">
      <alignment horizontal="center" vertical="center"/>
    </xf>
    <xf numFmtId="2" fontId="10" fillId="5" borderId="0" xfId="3" applyNumberFormat="1" applyFill="1" applyAlignment="1">
      <alignment horizontal="center"/>
    </xf>
    <xf numFmtId="0" fontId="4" fillId="6" borderId="0" xfId="3" applyFont="1" applyFill="1"/>
    <xf numFmtId="2" fontId="4" fillId="6" borderId="0" xfId="3" applyNumberFormat="1" applyFont="1" applyFill="1" applyAlignment="1">
      <alignment horizontal="center"/>
    </xf>
    <xf numFmtId="2" fontId="9" fillId="2" borderId="0" xfId="3" applyNumberFormat="1" applyFont="1" applyFill="1" applyAlignment="1">
      <alignment horizontal="center"/>
    </xf>
    <xf numFmtId="164" fontId="4" fillId="0" borderId="0" xfId="3" applyNumberFormat="1" applyFont="1" applyAlignment="1">
      <alignment horizontal="center"/>
    </xf>
    <xf numFmtId="164" fontId="10" fillId="0" borderId="0" xfId="3" applyNumberForma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1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14" xfId="1" applyFont="1" applyBorder="1" applyAlignment="1">
      <alignment horizontal="center"/>
    </xf>
    <xf numFmtId="0" fontId="4" fillId="0" borderId="0" xfId="1" applyFont="1"/>
    <xf numFmtId="164" fontId="3" fillId="0" borderId="0" xfId="1" applyNumberFormat="1" applyAlignment="1">
      <alignment horizontal="center"/>
    </xf>
    <xf numFmtId="2" fontId="11" fillId="2" borderId="11" xfId="3" applyNumberFormat="1" applyFont="1" applyFill="1" applyBorder="1" applyAlignment="1">
      <alignment horizontal="center"/>
    </xf>
    <xf numFmtId="164" fontId="4" fillId="0" borderId="0" xfId="1" applyNumberFormat="1" applyFont="1" applyAlignment="1">
      <alignment horizontal="center"/>
    </xf>
    <xf numFmtId="2" fontId="11" fillId="2" borderId="12" xfId="3" applyNumberFormat="1" applyFont="1" applyFill="1" applyBorder="1" applyAlignment="1">
      <alignment horizontal="center"/>
    </xf>
    <xf numFmtId="0" fontId="3" fillId="7" borderId="1" xfId="1" applyFill="1" applyBorder="1"/>
    <xf numFmtId="0" fontId="3" fillId="0" borderId="1" xfId="1" applyBorder="1" applyAlignment="1">
      <alignment horizontal="center"/>
    </xf>
    <xf numFmtId="0" fontId="4" fillId="7" borderId="1" xfId="1" applyFont="1" applyFill="1" applyBorder="1" applyAlignment="1">
      <alignment horizontal="center"/>
    </xf>
    <xf numFmtId="2" fontId="3" fillId="7" borderId="0" xfId="1" applyNumberFormat="1" applyFill="1" applyAlignment="1">
      <alignment horizontal="center"/>
    </xf>
    <xf numFmtId="0" fontId="4" fillId="6" borderId="1" xfId="3" applyFont="1" applyFill="1" applyBorder="1"/>
    <xf numFmtId="2" fontId="4" fillId="6" borderId="0" xfId="1" applyNumberFormat="1" applyFont="1" applyFill="1" applyAlignment="1">
      <alignment horizontal="center"/>
    </xf>
    <xf numFmtId="2" fontId="4" fillId="8" borderId="0" xfId="1" applyNumberFormat="1" applyFont="1" applyFill="1" applyAlignment="1">
      <alignment horizontal="center"/>
    </xf>
  </cellXfs>
  <cellStyles count="4">
    <cellStyle name="20% - Énfasis5" xfId="2" builtinId="46"/>
    <cellStyle name="Normal" xfId="0" builtinId="0"/>
    <cellStyle name="Normal 2" xfId="1" xr:uid="{0DB2DD71-C150-4EB3-A422-47799A598034}"/>
    <cellStyle name="Normal 3" xfId="3" xr:uid="{9A263283-67F0-42A1-AD65-436A5A29CAA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PRODUCCION AGUA PLANTAS 2024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'SEGUNDO TRIMESTRE2 '!$E$6:$E$17</c:f>
              <c:numCache>
                <c:formatCode>#,##0</c:formatCode>
                <c:ptCount val="12"/>
                <c:pt idx="0">
                  <c:v>331766.304</c:v>
                </c:pt>
                <c:pt idx="1">
                  <c:v>359234.016</c:v>
                </c:pt>
                <c:pt idx="2">
                  <c:v>323829.24</c:v>
                </c:pt>
                <c:pt idx="3">
                  <c:v>346873.34399999998</c:v>
                </c:pt>
                <c:pt idx="4">
                  <c:v>341112.44800000003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'SEGUNDO TRIMESTRE2 '!$AF$20:$AF$31</c15:sqref>
                        </c15:formulaRef>
                      </c:ext>
                    </c:extLst>
                    <c:strCache>
                      <c:ptCount val="12"/>
                      <c:pt idx="0">
                        <c:v>ENERO</c:v>
                      </c:pt>
                      <c:pt idx="1">
                        <c:v>FEBRERO</c:v>
                      </c:pt>
                      <c:pt idx="2">
                        <c:v>MARZO</c:v>
                      </c:pt>
                      <c:pt idx="3">
                        <c:v>ABRIL</c:v>
                      </c:pt>
                      <c:pt idx="4">
                        <c:v>MAYO</c:v>
                      </c:pt>
                      <c:pt idx="5">
                        <c:v>JUNIO</c:v>
                      </c:pt>
                      <c:pt idx="6">
                        <c:v>JULIO</c:v>
                      </c:pt>
                      <c:pt idx="7">
                        <c:v>AGOSTO</c:v>
                      </c:pt>
                      <c:pt idx="8">
                        <c:v>SEPTIEMBRE</c:v>
                      </c:pt>
                      <c:pt idx="9">
                        <c:v>OCTUBRE</c:v>
                      </c:pt>
                      <c:pt idx="10">
                        <c:v>NOVIEMBRE</c:v>
                      </c:pt>
                      <c:pt idx="11">
                        <c:v>DICIEMBRE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91E8-4422-B23B-09B8F7EFD6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2084992"/>
        <c:axId val="102087680"/>
      </c:barChart>
      <c:catAx>
        <c:axId val="10208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087680"/>
        <c:crosses val="autoZero"/>
        <c:auto val="1"/>
        <c:lblAlgn val="ctr"/>
        <c:lblOffset val="100"/>
        <c:noMultiLvlLbl val="0"/>
      </c:catAx>
      <c:valAx>
        <c:axId val="1020876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METROS CUBICOS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08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s-CO" sz="2100"/>
              <a:t>CUADAL</a:t>
            </a:r>
            <a:r>
              <a:rPr lang="es-CO" sz="2100" baseline="0"/>
              <a:t> HORARIO PTAP MONTEADENTRO</a:t>
            </a:r>
            <a:endParaRPr lang="es-CO" sz="2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'MAYO-PLANTA MONTEADENTRO'!$B$31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'MAYO-PLANTA MONTEADENTRO'!$A$33:$A$56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'MAYO-PLANTA MONTEADENTRO'!$B$33:$B$56</c:f>
              <c:numCache>
                <c:formatCode>General</c:formatCode>
                <c:ptCount val="24"/>
                <c:pt idx="0">
                  <c:v>49.980000000399841</c:v>
                </c:pt>
                <c:pt idx="1">
                  <c:v>49.980000000399841</c:v>
                </c:pt>
                <c:pt idx="2">
                  <c:v>49.980000000399841</c:v>
                </c:pt>
                <c:pt idx="3">
                  <c:v>49.980000000399841</c:v>
                </c:pt>
                <c:pt idx="4">
                  <c:v>49.980000000399841</c:v>
                </c:pt>
                <c:pt idx="5">
                  <c:v>49.980000000399841</c:v>
                </c:pt>
                <c:pt idx="6">
                  <c:v>49.980000000399841</c:v>
                </c:pt>
                <c:pt idx="7">
                  <c:v>49.000000000392006</c:v>
                </c:pt>
                <c:pt idx="8">
                  <c:v>49.000000000392006</c:v>
                </c:pt>
                <c:pt idx="9">
                  <c:v>49.000000000392006</c:v>
                </c:pt>
                <c:pt idx="10">
                  <c:v>49.000000000392006</c:v>
                </c:pt>
                <c:pt idx="11">
                  <c:v>49.000000000392006</c:v>
                </c:pt>
                <c:pt idx="12">
                  <c:v>49.000000000392006</c:v>
                </c:pt>
                <c:pt idx="13">
                  <c:v>49.000000000392006</c:v>
                </c:pt>
                <c:pt idx="14">
                  <c:v>47.040000000376324</c:v>
                </c:pt>
                <c:pt idx="15">
                  <c:v>47.040000000376324</c:v>
                </c:pt>
                <c:pt idx="16">
                  <c:v>47.040000000376324</c:v>
                </c:pt>
                <c:pt idx="17">
                  <c:v>47.040000000376324</c:v>
                </c:pt>
                <c:pt idx="18">
                  <c:v>47.040000000376324</c:v>
                </c:pt>
                <c:pt idx="19">
                  <c:v>49.980000000399841</c:v>
                </c:pt>
                <c:pt idx="20">
                  <c:v>49.980000000399841</c:v>
                </c:pt>
                <c:pt idx="21">
                  <c:v>48.020000000384165</c:v>
                </c:pt>
                <c:pt idx="22">
                  <c:v>48.020000000384165</c:v>
                </c:pt>
                <c:pt idx="23">
                  <c:v>48.020000000384165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66-47DA-8F64-766C281B73DE}"/>
            </c:ext>
          </c:extLst>
        </c:ser>
        <c:ser>
          <c:idx val="1"/>
          <c:order val="1"/>
          <c:tx>
            <c:strRef>
              <c:f>'MAYO-PLANTA MONTEADENTRO'!$C$31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'MAYO-PLANTA MONTEADENTRO'!$A$33:$A$56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'MAYO-PLANTA MONTEADENTRO'!$C$33:$C$56</c:f>
              <c:numCache>
                <c:formatCode>General</c:formatCode>
                <c:ptCount val="24"/>
                <c:pt idx="0">
                  <c:v>48.020000000384165</c:v>
                </c:pt>
                <c:pt idx="1">
                  <c:v>48.020000000384165</c:v>
                </c:pt>
                <c:pt idx="2">
                  <c:v>48.020000000384165</c:v>
                </c:pt>
                <c:pt idx="3">
                  <c:v>48.020000000384165</c:v>
                </c:pt>
                <c:pt idx="4">
                  <c:v>48.020000000384165</c:v>
                </c:pt>
                <c:pt idx="5">
                  <c:v>48.020000000384165</c:v>
                </c:pt>
                <c:pt idx="6">
                  <c:v>48.020000000384165</c:v>
                </c:pt>
                <c:pt idx="7">
                  <c:v>48.020000000384165</c:v>
                </c:pt>
                <c:pt idx="8">
                  <c:v>48.020000000384165</c:v>
                </c:pt>
                <c:pt idx="9">
                  <c:v>48.020000000384165</c:v>
                </c:pt>
                <c:pt idx="10">
                  <c:v>48.020000000384165</c:v>
                </c:pt>
                <c:pt idx="11">
                  <c:v>48.020000000384165</c:v>
                </c:pt>
                <c:pt idx="12">
                  <c:v>48.020000000384165</c:v>
                </c:pt>
                <c:pt idx="13">
                  <c:v>48.020000000384165</c:v>
                </c:pt>
                <c:pt idx="14">
                  <c:v>49.000000000392006</c:v>
                </c:pt>
                <c:pt idx="15">
                  <c:v>49.000000000392006</c:v>
                </c:pt>
                <c:pt idx="16">
                  <c:v>49.000000000392006</c:v>
                </c:pt>
                <c:pt idx="17">
                  <c:v>49.000000000392006</c:v>
                </c:pt>
                <c:pt idx="18">
                  <c:v>49.000000000392006</c:v>
                </c:pt>
                <c:pt idx="19">
                  <c:v>50.960000000407689</c:v>
                </c:pt>
                <c:pt idx="20">
                  <c:v>50.960000000407689</c:v>
                </c:pt>
                <c:pt idx="21">
                  <c:v>50.960000000407689</c:v>
                </c:pt>
                <c:pt idx="22">
                  <c:v>50.960000000407689</c:v>
                </c:pt>
                <c:pt idx="23">
                  <c:v>50.960000000407689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66-47DA-8F64-766C281B73DE}"/>
            </c:ext>
          </c:extLst>
        </c:ser>
        <c:ser>
          <c:idx val="2"/>
          <c:order val="2"/>
          <c:tx>
            <c:strRef>
              <c:f>'MAYO-PLANTA MONTEADENTRO'!$D$31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'MAYO-PLANTA MONTEADENTRO'!$A$33:$A$56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'MAYO-PLANTA MONTEADENTRO'!$D$33:$D$56</c:f>
              <c:numCache>
                <c:formatCode>General</c:formatCode>
                <c:ptCount val="24"/>
                <c:pt idx="0">
                  <c:v>50.960000000407689</c:v>
                </c:pt>
                <c:pt idx="1">
                  <c:v>50.960000000407689</c:v>
                </c:pt>
                <c:pt idx="2">
                  <c:v>49.000000000392006</c:v>
                </c:pt>
                <c:pt idx="3">
                  <c:v>49.000000000392006</c:v>
                </c:pt>
                <c:pt idx="4">
                  <c:v>49.000000000392006</c:v>
                </c:pt>
                <c:pt idx="5">
                  <c:v>49.000000000392006</c:v>
                </c:pt>
                <c:pt idx="6">
                  <c:v>49.000000000392006</c:v>
                </c:pt>
                <c:pt idx="7">
                  <c:v>46.060000000368483</c:v>
                </c:pt>
                <c:pt idx="8">
                  <c:v>46.060000000368483</c:v>
                </c:pt>
                <c:pt idx="9">
                  <c:v>46.060000000368483</c:v>
                </c:pt>
                <c:pt idx="10">
                  <c:v>46.060000000368483</c:v>
                </c:pt>
                <c:pt idx="11">
                  <c:v>46.060000000368483</c:v>
                </c:pt>
                <c:pt idx="12">
                  <c:v>46.060000000368483</c:v>
                </c:pt>
                <c:pt idx="13">
                  <c:v>46.060000000368483</c:v>
                </c:pt>
                <c:pt idx="14">
                  <c:v>47.040000000376324</c:v>
                </c:pt>
                <c:pt idx="15">
                  <c:v>47.040000000376324</c:v>
                </c:pt>
                <c:pt idx="16">
                  <c:v>47.040000000376324</c:v>
                </c:pt>
                <c:pt idx="17">
                  <c:v>47.040000000376324</c:v>
                </c:pt>
                <c:pt idx="18">
                  <c:v>47.040000000376324</c:v>
                </c:pt>
                <c:pt idx="19">
                  <c:v>49.000000000392006</c:v>
                </c:pt>
                <c:pt idx="20">
                  <c:v>49.000000000392006</c:v>
                </c:pt>
                <c:pt idx="21">
                  <c:v>49.000000000392006</c:v>
                </c:pt>
                <c:pt idx="22">
                  <c:v>49.000000000392006</c:v>
                </c:pt>
                <c:pt idx="23">
                  <c:v>49.000000000392006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66-47DA-8F64-766C281B73DE}"/>
            </c:ext>
          </c:extLst>
        </c:ser>
        <c:ser>
          <c:idx val="3"/>
          <c:order val="3"/>
          <c:tx>
            <c:strRef>
              <c:f>'MAYO-PLANTA MONTEADENTRO'!$E$31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'MAYO-PLANTA MONTEADENTRO'!$A$33:$A$56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'MAYO-PLANTA MONTEADENTRO'!$E$33:$E$56</c:f>
              <c:numCache>
                <c:formatCode>General</c:formatCode>
                <c:ptCount val="24"/>
                <c:pt idx="0">
                  <c:v>49.980000000399841</c:v>
                </c:pt>
                <c:pt idx="1">
                  <c:v>49.980000000399841</c:v>
                </c:pt>
                <c:pt idx="2">
                  <c:v>49.980000000399841</c:v>
                </c:pt>
                <c:pt idx="3">
                  <c:v>49.980000000399841</c:v>
                </c:pt>
                <c:pt idx="4">
                  <c:v>49.980000000399841</c:v>
                </c:pt>
                <c:pt idx="5">
                  <c:v>49.980000000399841</c:v>
                </c:pt>
                <c:pt idx="6">
                  <c:v>49.980000000399841</c:v>
                </c:pt>
                <c:pt idx="7">
                  <c:v>45.080000000360634</c:v>
                </c:pt>
                <c:pt idx="8">
                  <c:v>45.080000000360634</c:v>
                </c:pt>
                <c:pt idx="9">
                  <c:v>45.080000000360634</c:v>
                </c:pt>
                <c:pt idx="10">
                  <c:v>48.020000000384165</c:v>
                </c:pt>
                <c:pt idx="11">
                  <c:v>48.020000000384165</c:v>
                </c:pt>
                <c:pt idx="12">
                  <c:v>48.020000000384165</c:v>
                </c:pt>
                <c:pt idx="13">
                  <c:v>48.020000000384165</c:v>
                </c:pt>
                <c:pt idx="14">
                  <c:v>46.060000000368483</c:v>
                </c:pt>
                <c:pt idx="15">
                  <c:v>46.060000000368483</c:v>
                </c:pt>
                <c:pt idx="16">
                  <c:v>46.060000000368483</c:v>
                </c:pt>
                <c:pt idx="17">
                  <c:v>46.060000000368483</c:v>
                </c:pt>
                <c:pt idx="18">
                  <c:v>46.060000000368483</c:v>
                </c:pt>
                <c:pt idx="19">
                  <c:v>46.060000000368483</c:v>
                </c:pt>
                <c:pt idx="20">
                  <c:v>46.060000000368483</c:v>
                </c:pt>
                <c:pt idx="21">
                  <c:v>46.060000000368483</c:v>
                </c:pt>
                <c:pt idx="22">
                  <c:v>46.060000000368483</c:v>
                </c:pt>
                <c:pt idx="23">
                  <c:v>46.060000000368483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66-47DA-8F64-766C281B73DE}"/>
            </c:ext>
          </c:extLst>
        </c:ser>
        <c:ser>
          <c:idx val="4"/>
          <c:order val="4"/>
          <c:tx>
            <c:strRef>
              <c:f>'MAYO-PLANTA MONTEADENTRO'!$F$31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'MAYO-PLANTA MONTEADENTRO'!$A$33:$A$56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'MAYO-PLANTA MONTEADENTRO'!$F$33:$F$56</c:f>
              <c:numCache>
                <c:formatCode>General</c:formatCode>
                <c:ptCount val="24"/>
                <c:pt idx="0">
                  <c:v>46.060000000368483</c:v>
                </c:pt>
                <c:pt idx="1">
                  <c:v>46.060000000368483</c:v>
                </c:pt>
                <c:pt idx="2">
                  <c:v>46.060000000368483</c:v>
                </c:pt>
                <c:pt idx="3">
                  <c:v>46.060000000368483</c:v>
                </c:pt>
                <c:pt idx="4">
                  <c:v>46.060000000368483</c:v>
                </c:pt>
                <c:pt idx="5">
                  <c:v>46.060000000368483</c:v>
                </c:pt>
                <c:pt idx="6">
                  <c:v>46.060000000368483</c:v>
                </c:pt>
                <c:pt idx="7">
                  <c:v>47.040000000376324</c:v>
                </c:pt>
                <c:pt idx="8">
                  <c:v>47.040000000376324</c:v>
                </c:pt>
                <c:pt idx="9">
                  <c:v>47.040000000376324</c:v>
                </c:pt>
                <c:pt idx="10">
                  <c:v>47.040000000376324</c:v>
                </c:pt>
                <c:pt idx="11">
                  <c:v>47.040000000376324</c:v>
                </c:pt>
                <c:pt idx="12">
                  <c:v>46.060000000368483</c:v>
                </c:pt>
                <c:pt idx="13">
                  <c:v>46.060000000368483</c:v>
                </c:pt>
                <c:pt idx="14">
                  <c:v>41.160000000329283</c:v>
                </c:pt>
                <c:pt idx="15">
                  <c:v>41.160000000329283</c:v>
                </c:pt>
                <c:pt idx="16">
                  <c:v>47.040000000376324</c:v>
                </c:pt>
                <c:pt idx="17">
                  <c:v>47.040000000376324</c:v>
                </c:pt>
                <c:pt idx="18">
                  <c:v>47.040000000376324</c:v>
                </c:pt>
                <c:pt idx="19">
                  <c:v>47.040000000376324</c:v>
                </c:pt>
                <c:pt idx="20">
                  <c:v>46.060000000368483</c:v>
                </c:pt>
                <c:pt idx="21">
                  <c:v>46.060000000368483</c:v>
                </c:pt>
                <c:pt idx="22">
                  <c:v>46.060000000368483</c:v>
                </c:pt>
                <c:pt idx="23">
                  <c:v>46.060000000368483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66-47DA-8F64-766C281B73DE}"/>
            </c:ext>
          </c:extLst>
        </c:ser>
        <c:ser>
          <c:idx val="5"/>
          <c:order val="5"/>
          <c:tx>
            <c:strRef>
              <c:f>'MAYO-PLANTA MONTEADENTRO'!$G$31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'MAYO-PLANTA MONTEADENTRO'!$A$33:$A$56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'MAYO-PLANTA MONTEADENTRO'!$G$33:$G$56</c:f>
              <c:numCache>
                <c:formatCode>General</c:formatCode>
                <c:ptCount val="24"/>
                <c:pt idx="0">
                  <c:v>46.060000000368483</c:v>
                </c:pt>
                <c:pt idx="1">
                  <c:v>46.060000000368483</c:v>
                </c:pt>
                <c:pt idx="2">
                  <c:v>46.060000000368483</c:v>
                </c:pt>
                <c:pt idx="3">
                  <c:v>46.060000000368483</c:v>
                </c:pt>
                <c:pt idx="4">
                  <c:v>46.060000000368483</c:v>
                </c:pt>
                <c:pt idx="5">
                  <c:v>46.060000000368483</c:v>
                </c:pt>
                <c:pt idx="6">
                  <c:v>46.060000000368483</c:v>
                </c:pt>
                <c:pt idx="7">
                  <c:v>46.060000000368483</c:v>
                </c:pt>
                <c:pt idx="8">
                  <c:v>46.060000000368483</c:v>
                </c:pt>
                <c:pt idx="9">
                  <c:v>46.060000000368483</c:v>
                </c:pt>
                <c:pt idx="10">
                  <c:v>46.060000000368483</c:v>
                </c:pt>
                <c:pt idx="11">
                  <c:v>46.060000000368483</c:v>
                </c:pt>
                <c:pt idx="12">
                  <c:v>46.060000000368483</c:v>
                </c:pt>
                <c:pt idx="13">
                  <c:v>46.060000000368483</c:v>
                </c:pt>
                <c:pt idx="14">
                  <c:v>46.060000000368483</c:v>
                </c:pt>
                <c:pt idx="15">
                  <c:v>46.060000000368483</c:v>
                </c:pt>
                <c:pt idx="16">
                  <c:v>46.060000000368483</c:v>
                </c:pt>
                <c:pt idx="17">
                  <c:v>46.060000000368483</c:v>
                </c:pt>
                <c:pt idx="18">
                  <c:v>46.060000000368483</c:v>
                </c:pt>
                <c:pt idx="19">
                  <c:v>47.040000000376324</c:v>
                </c:pt>
                <c:pt idx="20">
                  <c:v>47.040000000376324</c:v>
                </c:pt>
                <c:pt idx="21">
                  <c:v>47.040000000376324</c:v>
                </c:pt>
                <c:pt idx="22">
                  <c:v>47.040000000376324</c:v>
                </c:pt>
                <c:pt idx="23">
                  <c:v>47.040000000376324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66-47DA-8F64-766C281B73DE}"/>
            </c:ext>
          </c:extLst>
        </c:ser>
        <c:ser>
          <c:idx val="6"/>
          <c:order val="6"/>
          <c:tx>
            <c:strRef>
              <c:f>'MAYO-PLANTA MONTEADENTRO'!$H$31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'MAYO-PLANTA MONTEADENTRO'!$A$33:$A$56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'MAYO-PLANTA MONTEADENTRO'!$H$33:$H$56</c:f>
              <c:numCache>
                <c:formatCode>General</c:formatCode>
                <c:ptCount val="24"/>
                <c:pt idx="0">
                  <c:v>41.160000000329283</c:v>
                </c:pt>
                <c:pt idx="1">
                  <c:v>41.160000000329283</c:v>
                </c:pt>
                <c:pt idx="2">
                  <c:v>41.160000000329283</c:v>
                </c:pt>
                <c:pt idx="3">
                  <c:v>47.040000000376324</c:v>
                </c:pt>
                <c:pt idx="4">
                  <c:v>47.040000000376324</c:v>
                </c:pt>
                <c:pt idx="5">
                  <c:v>47.040000000376324</c:v>
                </c:pt>
                <c:pt idx="6">
                  <c:v>47.040000000376324</c:v>
                </c:pt>
                <c:pt idx="7">
                  <c:v>48.020000000384165</c:v>
                </c:pt>
                <c:pt idx="8">
                  <c:v>48.020000000384165</c:v>
                </c:pt>
                <c:pt idx="9">
                  <c:v>48.020000000384165</c:v>
                </c:pt>
                <c:pt idx="10">
                  <c:v>48.020000000384165</c:v>
                </c:pt>
                <c:pt idx="11">
                  <c:v>48.020000000384165</c:v>
                </c:pt>
                <c:pt idx="12">
                  <c:v>48.020000000384165</c:v>
                </c:pt>
                <c:pt idx="13">
                  <c:v>48.020000000384165</c:v>
                </c:pt>
                <c:pt idx="14">
                  <c:v>47.040000000376324</c:v>
                </c:pt>
                <c:pt idx="15">
                  <c:v>47.040000000376324</c:v>
                </c:pt>
                <c:pt idx="16">
                  <c:v>47.040000000376324</c:v>
                </c:pt>
                <c:pt idx="17">
                  <c:v>47.040000000376324</c:v>
                </c:pt>
                <c:pt idx="18">
                  <c:v>47.040000000376324</c:v>
                </c:pt>
                <c:pt idx="19">
                  <c:v>46.060000000368483</c:v>
                </c:pt>
                <c:pt idx="20">
                  <c:v>46.060000000368483</c:v>
                </c:pt>
                <c:pt idx="21">
                  <c:v>46.060000000368483</c:v>
                </c:pt>
                <c:pt idx="22">
                  <c:v>46.060000000368483</c:v>
                </c:pt>
                <c:pt idx="23">
                  <c:v>46.060000000368483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D66-47DA-8F64-766C281B73DE}"/>
            </c:ext>
          </c:extLst>
        </c:ser>
        <c:ser>
          <c:idx val="7"/>
          <c:order val="7"/>
          <c:tx>
            <c:strRef>
              <c:f>'MAYO-PLANTA MONTEADENTRO'!$I$31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'MAYO-PLANTA MONTEADENTRO'!$A$33:$A$56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'MAYO-PLANTA MONTEADENTRO'!$I$33:$I$56</c:f>
              <c:numCache>
                <c:formatCode>General</c:formatCode>
                <c:ptCount val="24"/>
                <c:pt idx="0">
                  <c:v>46.060000000368483</c:v>
                </c:pt>
                <c:pt idx="1">
                  <c:v>46.060000000368483</c:v>
                </c:pt>
                <c:pt idx="2">
                  <c:v>46.060000000368483</c:v>
                </c:pt>
                <c:pt idx="3">
                  <c:v>46.060000000368483</c:v>
                </c:pt>
                <c:pt idx="4">
                  <c:v>46.060000000368483</c:v>
                </c:pt>
                <c:pt idx="5">
                  <c:v>46.060000000368483</c:v>
                </c:pt>
                <c:pt idx="6">
                  <c:v>46.060000000368483</c:v>
                </c:pt>
                <c:pt idx="7">
                  <c:v>47.040000000376324</c:v>
                </c:pt>
                <c:pt idx="8">
                  <c:v>31.360000000250881</c:v>
                </c:pt>
                <c:pt idx="9">
                  <c:v>27.44000000021952</c:v>
                </c:pt>
                <c:pt idx="10">
                  <c:v>47.040000000376324</c:v>
                </c:pt>
                <c:pt idx="11">
                  <c:v>47.040000000376324</c:v>
                </c:pt>
                <c:pt idx="12">
                  <c:v>47.040000000376324</c:v>
                </c:pt>
                <c:pt idx="13">
                  <c:v>47.040000000376324</c:v>
                </c:pt>
                <c:pt idx="14">
                  <c:v>46.060000000368483</c:v>
                </c:pt>
                <c:pt idx="15">
                  <c:v>46.060000000368483</c:v>
                </c:pt>
                <c:pt idx="16">
                  <c:v>46.060000000368483</c:v>
                </c:pt>
                <c:pt idx="17">
                  <c:v>46.060000000368483</c:v>
                </c:pt>
                <c:pt idx="18">
                  <c:v>46.060000000368483</c:v>
                </c:pt>
                <c:pt idx="19">
                  <c:v>47.040000000376324</c:v>
                </c:pt>
                <c:pt idx="20">
                  <c:v>47.040000000376324</c:v>
                </c:pt>
                <c:pt idx="21">
                  <c:v>47.040000000376324</c:v>
                </c:pt>
                <c:pt idx="22">
                  <c:v>47.040000000376324</c:v>
                </c:pt>
                <c:pt idx="23">
                  <c:v>47.040000000376324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D66-47DA-8F64-766C281B73DE}"/>
            </c:ext>
          </c:extLst>
        </c:ser>
        <c:ser>
          <c:idx val="8"/>
          <c:order val="8"/>
          <c:tx>
            <c:strRef>
              <c:f>'MAYO-PLANTA MONTEADENTRO'!$J$31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'MAYO-PLANTA MONTEADENTRO'!$A$33:$A$56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'MAYO-PLANTA MONTEADENTRO'!$J$33:$J$56</c:f>
              <c:numCache>
                <c:formatCode>General</c:formatCode>
                <c:ptCount val="24"/>
                <c:pt idx="0">
                  <c:v>47.040000000376324</c:v>
                </c:pt>
                <c:pt idx="1">
                  <c:v>47.040000000376324</c:v>
                </c:pt>
                <c:pt idx="2">
                  <c:v>47.040000000376324</c:v>
                </c:pt>
                <c:pt idx="3">
                  <c:v>47.040000000376324</c:v>
                </c:pt>
                <c:pt idx="4">
                  <c:v>47.040000000376324</c:v>
                </c:pt>
                <c:pt idx="5">
                  <c:v>47.040000000376324</c:v>
                </c:pt>
                <c:pt idx="6">
                  <c:v>47.040000000376324</c:v>
                </c:pt>
                <c:pt idx="7">
                  <c:v>46.060000000368483</c:v>
                </c:pt>
                <c:pt idx="8">
                  <c:v>46.060000000368483</c:v>
                </c:pt>
                <c:pt idx="9">
                  <c:v>46.060000000368483</c:v>
                </c:pt>
                <c:pt idx="10">
                  <c:v>46.060000000368483</c:v>
                </c:pt>
                <c:pt idx="11">
                  <c:v>46.060000000368483</c:v>
                </c:pt>
                <c:pt idx="12">
                  <c:v>47.040000000376324</c:v>
                </c:pt>
                <c:pt idx="13">
                  <c:v>47.040000000376324</c:v>
                </c:pt>
                <c:pt idx="14">
                  <c:v>50.960000000407689</c:v>
                </c:pt>
                <c:pt idx="15">
                  <c:v>50.960000000407689</c:v>
                </c:pt>
                <c:pt idx="16">
                  <c:v>49.000000000392006</c:v>
                </c:pt>
                <c:pt idx="17">
                  <c:v>49.000000000392006</c:v>
                </c:pt>
                <c:pt idx="18">
                  <c:v>49.000000000392006</c:v>
                </c:pt>
                <c:pt idx="19">
                  <c:v>48.020000000384165</c:v>
                </c:pt>
                <c:pt idx="20">
                  <c:v>48.020000000384165</c:v>
                </c:pt>
                <c:pt idx="21">
                  <c:v>48.020000000384165</c:v>
                </c:pt>
                <c:pt idx="22">
                  <c:v>48.020000000384165</c:v>
                </c:pt>
                <c:pt idx="23">
                  <c:v>48.020000000384165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D66-47DA-8F64-766C281B73DE}"/>
            </c:ext>
          </c:extLst>
        </c:ser>
        <c:ser>
          <c:idx val="9"/>
          <c:order val="9"/>
          <c:tx>
            <c:strRef>
              <c:f>'MAYO-PLANTA MONTEADENTRO'!$K$31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'MAYO-PLANTA MONTEADENTRO'!$A$33:$A$56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'MAYO-PLANTA MONTEADENTRO'!$K$33:$K$56</c:f>
              <c:numCache>
                <c:formatCode>General</c:formatCode>
                <c:ptCount val="24"/>
                <c:pt idx="0">
                  <c:v>48.020000000384165</c:v>
                </c:pt>
                <c:pt idx="1">
                  <c:v>48.020000000384165</c:v>
                </c:pt>
                <c:pt idx="2">
                  <c:v>48.020000000384165</c:v>
                </c:pt>
                <c:pt idx="3">
                  <c:v>48.020000000384165</c:v>
                </c:pt>
                <c:pt idx="4">
                  <c:v>48.020000000384165</c:v>
                </c:pt>
                <c:pt idx="5">
                  <c:v>48.020000000384165</c:v>
                </c:pt>
                <c:pt idx="6">
                  <c:v>48.020000000384165</c:v>
                </c:pt>
                <c:pt idx="7">
                  <c:v>47.040000000376324</c:v>
                </c:pt>
                <c:pt idx="8">
                  <c:v>47.040000000376324</c:v>
                </c:pt>
                <c:pt idx="9">
                  <c:v>47.040000000376324</c:v>
                </c:pt>
                <c:pt idx="10">
                  <c:v>47.040000000376324</c:v>
                </c:pt>
                <c:pt idx="11">
                  <c:v>47.040000000376324</c:v>
                </c:pt>
                <c:pt idx="12">
                  <c:v>47.040000000376324</c:v>
                </c:pt>
                <c:pt idx="13">
                  <c:v>47.040000000376324</c:v>
                </c:pt>
                <c:pt idx="14">
                  <c:v>47.040000000376324</c:v>
                </c:pt>
                <c:pt idx="15">
                  <c:v>47.040000000376324</c:v>
                </c:pt>
                <c:pt idx="16">
                  <c:v>47.040000000376324</c:v>
                </c:pt>
                <c:pt idx="17">
                  <c:v>47.040000000376324</c:v>
                </c:pt>
                <c:pt idx="18">
                  <c:v>47.040000000376324</c:v>
                </c:pt>
                <c:pt idx="19">
                  <c:v>47.040000000376324</c:v>
                </c:pt>
                <c:pt idx="20">
                  <c:v>47.040000000376324</c:v>
                </c:pt>
                <c:pt idx="21">
                  <c:v>35.280000000282243</c:v>
                </c:pt>
                <c:pt idx="22">
                  <c:v>35.280000000282243</c:v>
                </c:pt>
                <c:pt idx="23">
                  <c:v>35.280000000282243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D66-47DA-8F64-766C281B73DE}"/>
            </c:ext>
          </c:extLst>
        </c:ser>
        <c:ser>
          <c:idx val="10"/>
          <c:order val="10"/>
          <c:tx>
            <c:strRef>
              <c:f>'MAYO-PLANTA MONTEADENTRO'!$L$31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'MAYO-PLANTA MONTEADENTRO'!$A$33:$A$56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'MAYO-PLANTA MONTEADENTRO'!$L$33:$L$56</c:f>
              <c:numCache>
                <c:formatCode>General</c:formatCode>
                <c:ptCount val="24"/>
                <c:pt idx="0">
                  <c:v>35.280000000282243</c:v>
                </c:pt>
                <c:pt idx="1">
                  <c:v>47.040000000376324</c:v>
                </c:pt>
                <c:pt idx="2">
                  <c:v>47.040000000376324</c:v>
                </c:pt>
                <c:pt idx="3">
                  <c:v>47.040000000376324</c:v>
                </c:pt>
                <c:pt idx="4">
                  <c:v>47.040000000376324</c:v>
                </c:pt>
                <c:pt idx="5">
                  <c:v>47.040000000376324</c:v>
                </c:pt>
                <c:pt idx="6">
                  <c:v>47.040000000376324</c:v>
                </c:pt>
                <c:pt idx="7">
                  <c:v>47.040000000376324</c:v>
                </c:pt>
                <c:pt idx="8">
                  <c:v>48.020000000384165</c:v>
                </c:pt>
                <c:pt idx="9">
                  <c:v>48.020000000384165</c:v>
                </c:pt>
                <c:pt idx="10">
                  <c:v>48.020000000384165</c:v>
                </c:pt>
                <c:pt idx="11">
                  <c:v>48.020000000384165</c:v>
                </c:pt>
                <c:pt idx="12">
                  <c:v>48.020000000384165</c:v>
                </c:pt>
                <c:pt idx="13">
                  <c:v>47.040000000376324</c:v>
                </c:pt>
                <c:pt idx="14">
                  <c:v>47.040000000376324</c:v>
                </c:pt>
                <c:pt idx="15">
                  <c:v>47.040000000376324</c:v>
                </c:pt>
                <c:pt idx="16">
                  <c:v>47.040000000376324</c:v>
                </c:pt>
                <c:pt idx="17">
                  <c:v>47.040000000376324</c:v>
                </c:pt>
                <c:pt idx="18">
                  <c:v>47.040000000376324</c:v>
                </c:pt>
                <c:pt idx="19">
                  <c:v>46.060000000368483</c:v>
                </c:pt>
                <c:pt idx="20">
                  <c:v>46.060000000368483</c:v>
                </c:pt>
                <c:pt idx="21">
                  <c:v>46.060000000368483</c:v>
                </c:pt>
                <c:pt idx="22">
                  <c:v>46.060000000368483</c:v>
                </c:pt>
                <c:pt idx="23">
                  <c:v>46.060000000368483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D66-47DA-8F64-766C281B73DE}"/>
            </c:ext>
          </c:extLst>
        </c:ser>
        <c:ser>
          <c:idx val="11"/>
          <c:order val="11"/>
          <c:tx>
            <c:strRef>
              <c:f>'MAYO-PLANTA MONTEADENTRO'!$M$31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'MAYO-PLANTA MONTEADENTRO'!$A$33:$A$56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'MAYO-PLANTA MONTEADENTRO'!$M$33:$M$56</c:f>
              <c:numCache>
                <c:formatCode>General</c:formatCode>
                <c:ptCount val="24"/>
                <c:pt idx="0">
                  <c:v>47.040000000376324</c:v>
                </c:pt>
                <c:pt idx="1">
                  <c:v>47.040000000376324</c:v>
                </c:pt>
                <c:pt idx="2">
                  <c:v>47.040000000376324</c:v>
                </c:pt>
                <c:pt idx="3">
                  <c:v>47.040000000376324</c:v>
                </c:pt>
                <c:pt idx="4">
                  <c:v>47.040000000376324</c:v>
                </c:pt>
                <c:pt idx="5">
                  <c:v>47.040000000376324</c:v>
                </c:pt>
                <c:pt idx="6">
                  <c:v>47.040000000376324</c:v>
                </c:pt>
                <c:pt idx="7">
                  <c:v>45.080000000360634</c:v>
                </c:pt>
                <c:pt idx="8">
                  <c:v>45.080000000360634</c:v>
                </c:pt>
                <c:pt idx="9">
                  <c:v>45.080000000360634</c:v>
                </c:pt>
                <c:pt idx="10">
                  <c:v>48.020000000384165</c:v>
                </c:pt>
                <c:pt idx="11">
                  <c:v>48.020000000384165</c:v>
                </c:pt>
                <c:pt idx="12">
                  <c:v>48.020000000384165</c:v>
                </c:pt>
                <c:pt idx="13">
                  <c:v>48.020000000384165</c:v>
                </c:pt>
                <c:pt idx="14">
                  <c:v>46.060000000368483</c:v>
                </c:pt>
                <c:pt idx="15">
                  <c:v>46.060000000368483</c:v>
                </c:pt>
                <c:pt idx="16">
                  <c:v>46.060000000368483</c:v>
                </c:pt>
                <c:pt idx="17">
                  <c:v>46.060000000368483</c:v>
                </c:pt>
                <c:pt idx="18">
                  <c:v>46.060000000368483</c:v>
                </c:pt>
                <c:pt idx="19">
                  <c:v>46.060000000368483</c:v>
                </c:pt>
                <c:pt idx="20">
                  <c:v>46.060000000368483</c:v>
                </c:pt>
                <c:pt idx="21">
                  <c:v>46.060000000368483</c:v>
                </c:pt>
                <c:pt idx="22">
                  <c:v>46.060000000368483</c:v>
                </c:pt>
                <c:pt idx="23">
                  <c:v>49.980000000399841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D66-47DA-8F64-766C281B73DE}"/>
            </c:ext>
          </c:extLst>
        </c:ser>
        <c:ser>
          <c:idx val="12"/>
          <c:order val="12"/>
          <c:tx>
            <c:strRef>
              <c:f>'MAYO-PLANTA MONTEADENTRO'!$N$31</c:f>
              <c:strCache>
                <c:ptCount val="1"/>
                <c:pt idx="0">
                  <c:v>13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'MAYO-PLANTA MONTEADENTRO'!$A$33:$A$56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'MAYO-PLANTA MONTEADENTRO'!$N$33:$N$56</c:f>
              <c:numCache>
                <c:formatCode>General</c:formatCode>
                <c:ptCount val="24"/>
                <c:pt idx="0">
                  <c:v>49.980000000399841</c:v>
                </c:pt>
                <c:pt idx="1">
                  <c:v>49.980000000399841</c:v>
                </c:pt>
                <c:pt idx="2">
                  <c:v>49.980000000399841</c:v>
                </c:pt>
                <c:pt idx="3">
                  <c:v>49.980000000399841</c:v>
                </c:pt>
                <c:pt idx="4">
                  <c:v>49.980000000399841</c:v>
                </c:pt>
                <c:pt idx="5">
                  <c:v>49.980000000399841</c:v>
                </c:pt>
                <c:pt idx="6">
                  <c:v>49.980000000399841</c:v>
                </c:pt>
                <c:pt idx="7">
                  <c:v>47.040000000376324</c:v>
                </c:pt>
                <c:pt idx="8">
                  <c:v>47.040000000376324</c:v>
                </c:pt>
                <c:pt idx="9">
                  <c:v>47.040000000376324</c:v>
                </c:pt>
                <c:pt idx="10">
                  <c:v>47.040000000376324</c:v>
                </c:pt>
                <c:pt idx="11">
                  <c:v>47.040000000376324</c:v>
                </c:pt>
                <c:pt idx="12">
                  <c:v>47.040000000376324</c:v>
                </c:pt>
                <c:pt idx="13">
                  <c:v>47.040000000376324</c:v>
                </c:pt>
                <c:pt idx="14">
                  <c:v>50.960000000407689</c:v>
                </c:pt>
                <c:pt idx="15">
                  <c:v>50.960000000407689</c:v>
                </c:pt>
                <c:pt idx="16">
                  <c:v>41.160000000329283</c:v>
                </c:pt>
                <c:pt idx="17">
                  <c:v>48.020000000384165</c:v>
                </c:pt>
                <c:pt idx="18">
                  <c:v>48.020000000384165</c:v>
                </c:pt>
                <c:pt idx="19">
                  <c:v>48.020000000384165</c:v>
                </c:pt>
                <c:pt idx="20">
                  <c:v>48.020000000384165</c:v>
                </c:pt>
                <c:pt idx="21">
                  <c:v>48.020000000384165</c:v>
                </c:pt>
                <c:pt idx="22">
                  <c:v>46.060000000368483</c:v>
                </c:pt>
                <c:pt idx="23">
                  <c:v>46.060000000368483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D66-47DA-8F64-766C281B73DE}"/>
            </c:ext>
          </c:extLst>
        </c:ser>
        <c:ser>
          <c:idx val="13"/>
          <c:order val="13"/>
          <c:tx>
            <c:strRef>
              <c:f>'MAYO-PLANTA MONTEADENTRO'!$O$31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'MAYO-PLANTA MONTEADENTRO'!$A$33:$A$56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'MAYO-PLANTA MONTEADENTRO'!$O$33:$O$56</c:f>
              <c:numCache>
                <c:formatCode>General</c:formatCode>
                <c:ptCount val="24"/>
                <c:pt idx="0">
                  <c:v>44.1000000003528</c:v>
                </c:pt>
                <c:pt idx="1">
                  <c:v>44.1000000003528</c:v>
                </c:pt>
                <c:pt idx="2">
                  <c:v>44.1000000003528</c:v>
                </c:pt>
                <c:pt idx="3">
                  <c:v>44.1000000003528</c:v>
                </c:pt>
                <c:pt idx="4">
                  <c:v>44.1000000003528</c:v>
                </c:pt>
                <c:pt idx="5">
                  <c:v>44.1000000003528</c:v>
                </c:pt>
                <c:pt idx="6">
                  <c:v>44.1000000003528</c:v>
                </c:pt>
                <c:pt idx="7">
                  <c:v>45.080000000360634</c:v>
                </c:pt>
                <c:pt idx="8">
                  <c:v>45.080000000360634</c:v>
                </c:pt>
                <c:pt idx="9">
                  <c:v>45.080000000360634</c:v>
                </c:pt>
                <c:pt idx="10">
                  <c:v>45.080000000360634</c:v>
                </c:pt>
                <c:pt idx="11">
                  <c:v>45.080000000360634</c:v>
                </c:pt>
                <c:pt idx="12">
                  <c:v>45.080000000360634</c:v>
                </c:pt>
                <c:pt idx="13">
                  <c:v>45.080000000360634</c:v>
                </c:pt>
                <c:pt idx="14">
                  <c:v>44.1000000003528</c:v>
                </c:pt>
                <c:pt idx="15">
                  <c:v>44.1000000003528</c:v>
                </c:pt>
                <c:pt idx="16">
                  <c:v>44.1000000003528</c:v>
                </c:pt>
                <c:pt idx="17">
                  <c:v>44.1000000003528</c:v>
                </c:pt>
                <c:pt idx="18">
                  <c:v>44.1000000003528</c:v>
                </c:pt>
                <c:pt idx="19">
                  <c:v>45.080000000360634</c:v>
                </c:pt>
                <c:pt idx="20">
                  <c:v>45.080000000360634</c:v>
                </c:pt>
                <c:pt idx="21">
                  <c:v>45.080000000360634</c:v>
                </c:pt>
                <c:pt idx="22">
                  <c:v>45.080000000360634</c:v>
                </c:pt>
                <c:pt idx="23">
                  <c:v>45.080000000360634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D66-47DA-8F64-766C281B73DE}"/>
            </c:ext>
          </c:extLst>
        </c:ser>
        <c:ser>
          <c:idx val="14"/>
          <c:order val="14"/>
          <c:tx>
            <c:strRef>
              <c:f>'MAYO-PLANTA MONTEADENTRO'!$P$31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'MAYO-PLANTA MONTEADENTRO'!$A$33:$A$56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'MAYO-PLANTA MONTEADENTRO'!$P$33:$P$56</c:f>
              <c:numCache>
                <c:formatCode>General</c:formatCode>
                <c:ptCount val="24"/>
                <c:pt idx="0">
                  <c:v>47.040000000376324</c:v>
                </c:pt>
                <c:pt idx="1">
                  <c:v>47.040000000376324</c:v>
                </c:pt>
                <c:pt idx="2">
                  <c:v>47.040000000376324</c:v>
                </c:pt>
                <c:pt idx="3">
                  <c:v>47.040000000376324</c:v>
                </c:pt>
                <c:pt idx="4">
                  <c:v>47.040000000376324</c:v>
                </c:pt>
                <c:pt idx="5">
                  <c:v>46.060000000368483</c:v>
                </c:pt>
                <c:pt idx="6">
                  <c:v>46.060000000368483</c:v>
                </c:pt>
                <c:pt idx="7">
                  <c:v>44.1000000003528</c:v>
                </c:pt>
                <c:pt idx="8">
                  <c:v>44.1000000003528</c:v>
                </c:pt>
                <c:pt idx="9">
                  <c:v>44.1000000003528</c:v>
                </c:pt>
                <c:pt idx="10">
                  <c:v>44.1000000003528</c:v>
                </c:pt>
                <c:pt idx="11">
                  <c:v>44.1000000003528</c:v>
                </c:pt>
                <c:pt idx="12">
                  <c:v>44.1000000003528</c:v>
                </c:pt>
                <c:pt idx="13">
                  <c:v>44.1000000003528</c:v>
                </c:pt>
                <c:pt idx="14">
                  <c:v>44.1000000003528</c:v>
                </c:pt>
                <c:pt idx="15">
                  <c:v>44.1000000003528</c:v>
                </c:pt>
                <c:pt idx="16">
                  <c:v>44.1000000003528</c:v>
                </c:pt>
                <c:pt idx="17">
                  <c:v>44.1000000003528</c:v>
                </c:pt>
                <c:pt idx="18">
                  <c:v>44.1000000003528</c:v>
                </c:pt>
                <c:pt idx="19">
                  <c:v>46.060000000368483</c:v>
                </c:pt>
                <c:pt idx="20">
                  <c:v>46.060000000368483</c:v>
                </c:pt>
                <c:pt idx="21">
                  <c:v>46.060000000368483</c:v>
                </c:pt>
                <c:pt idx="22">
                  <c:v>46.060000000368483</c:v>
                </c:pt>
                <c:pt idx="23">
                  <c:v>46.060000000368483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D66-47DA-8F64-766C281B73DE}"/>
            </c:ext>
          </c:extLst>
        </c:ser>
        <c:ser>
          <c:idx val="15"/>
          <c:order val="15"/>
          <c:tx>
            <c:strRef>
              <c:f>'MAYO-PLANTA MONTEADENTRO'!$Q$31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'MAYO-PLANTA MONTEADENTRO'!$A$33:$A$56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'MAYO-PLANTA MONTEADENTRO'!$Q$33:$Q$56</c:f>
              <c:numCache>
                <c:formatCode>General</c:formatCode>
                <c:ptCount val="24"/>
                <c:pt idx="0">
                  <c:v>46.060000000368483</c:v>
                </c:pt>
                <c:pt idx="1">
                  <c:v>46.060000000368483</c:v>
                </c:pt>
                <c:pt idx="2">
                  <c:v>46.060000000368483</c:v>
                </c:pt>
                <c:pt idx="3">
                  <c:v>46.060000000368483</c:v>
                </c:pt>
                <c:pt idx="4">
                  <c:v>46.060000000368483</c:v>
                </c:pt>
                <c:pt idx="5">
                  <c:v>46.060000000368483</c:v>
                </c:pt>
                <c:pt idx="6">
                  <c:v>46.060000000368483</c:v>
                </c:pt>
                <c:pt idx="7">
                  <c:v>47.040000000376324</c:v>
                </c:pt>
                <c:pt idx="8">
                  <c:v>47.040000000376324</c:v>
                </c:pt>
                <c:pt idx="9">
                  <c:v>47.040000000376324</c:v>
                </c:pt>
                <c:pt idx="10">
                  <c:v>47.040000000376324</c:v>
                </c:pt>
                <c:pt idx="11">
                  <c:v>47.040000000376324</c:v>
                </c:pt>
                <c:pt idx="12">
                  <c:v>47.040000000376324</c:v>
                </c:pt>
                <c:pt idx="13">
                  <c:v>47.040000000376324</c:v>
                </c:pt>
                <c:pt idx="14">
                  <c:v>45.080000000360634</c:v>
                </c:pt>
                <c:pt idx="15">
                  <c:v>45.080000000360634</c:v>
                </c:pt>
                <c:pt idx="16">
                  <c:v>45.080000000360634</c:v>
                </c:pt>
                <c:pt idx="17">
                  <c:v>45.080000000360634</c:v>
                </c:pt>
                <c:pt idx="18">
                  <c:v>45.080000000360634</c:v>
                </c:pt>
                <c:pt idx="19">
                  <c:v>45.080000000360634</c:v>
                </c:pt>
                <c:pt idx="20">
                  <c:v>45.080000000360634</c:v>
                </c:pt>
                <c:pt idx="21">
                  <c:v>45.080000000360634</c:v>
                </c:pt>
                <c:pt idx="22">
                  <c:v>45.080000000360634</c:v>
                </c:pt>
                <c:pt idx="23">
                  <c:v>45.080000000360634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D66-47DA-8F64-766C281B73DE}"/>
            </c:ext>
          </c:extLst>
        </c:ser>
        <c:ser>
          <c:idx val="16"/>
          <c:order val="16"/>
          <c:tx>
            <c:strRef>
              <c:f>'MAYO-PLANTA MONTEADENTRO'!$R$31</c:f>
              <c:strCache>
                <c:ptCount val="1"/>
                <c:pt idx="0">
                  <c:v>17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'MAYO-PLANTA MONTEADENTRO'!$A$33:$A$56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'MAYO-PLANTA MONTEADENTRO'!$R$33:$R$56</c:f>
              <c:numCache>
                <c:formatCode>General</c:formatCode>
                <c:ptCount val="24"/>
                <c:pt idx="0">
                  <c:v>45.080000000360634</c:v>
                </c:pt>
                <c:pt idx="1">
                  <c:v>45.080000000360634</c:v>
                </c:pt>
                <c:pt idx="2">
                  <c:v>45.080000000360634</c:v>
                </c:pt>
                <c:pt idx="3">
                  <c:v>45.080000000360634</c:v>
                </c:pt>
                <c:pt idx="4">
                  <c:v>45.080000000360634</c:v>
                </c:pt>
                <c:pt idx="5">
                  <c:v>45.080000000360634</c:v>
                </c:pt>
                <c:pt idx="6">
                  <c:v>45.080000000360634</c:v>
                </c:pt>
                <c:pt idx="7">
                  <c:v>44.1000000003528</c:v>
                </c:pt>
                <c:pt idx="8">
                  <c:v>44.1000000003528</c:v>
                </c:pt>
                <c:pt idx="9">
                  <c:v>44.1000000003528</c:v>
                </c:pt>
                <c:pt idx="10">
                  <c:v>44.1000000003528</c:v>
                </c:pt>
                <c:pt idx="11">
                  <c:v>44.1000000003528</c:v>
                </c:pt>
                <c:pt idx="12">
                  <c:v>44.1000000003528</c:v>
                </c:pt>
                <c:pt idx="13">
                  <c:v>44.1000000003528</c:v>
                </c:pt>
                <c:pt idx="14">
                  <c:v>46.060000000368483</c:v>
                </c:pt>
                <c:pt idx="15">
                  <c:v>46.060000000368483</c:v>
                </c:pt>
                <c:pt idx="16">
                  <c:v>46.060000000368483</c:v>
                </c:pt>
                <c:pt idx="17">
                  <c:v>46.060000000368483</c:v>
                </c:pt>
                <c:pt idx="18">
                  <c:v>46.060000000368483</c:v>
                </c:pt>
                <c:pt idx="19">
                  <c:v>45.080000000360634</c:v>
                </c:pt>
                <c:pt idx="20">
                  <c:v>45.080000000360634</c:v>
                </c:pt>
                <c:pt idx="21">
                  <c:v>45.080000000360634</c:v>
                </c:pt>
                <c:pt idx="22">
                  <c:v>45.080000000360634</c:v>
                </c:pt>
                <c:pt idx="23">
                  <c:v>45.080000000360634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D66-47DA-8F64-766C281B73DE}"/>
            </c:ext>
          </c:extLst>
        </c:ser>
        <c:ser>
          <c:idx val="17"/>
          <c:order val="17"/>
          <c:tx>
            <c:strRef>
              <c:f>'MAYO-PLANTA MONTEADENTRO'!$S$31</c:f>
              <c:strCache>
                <c:ptCount val="1"/>
                <c:pt idx="0">
                  <c:v>18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'MAYO-PLANTA MONTEADENTRO'!$A$33:$A$56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'MAYO-PLANTA MONTEADENTRO'!$S$33:$S$56</c:f>
              <c:numCache>
                <c:formatCode>General</c:formatCode>
                <c:ptCount val="24"/>
                <c:pt idx="0">
                  <c:v>45.080000000360634</c:v>
                </c:pt>
                <c:pt idx="1">
                  <c:v>45.080000000360634</c:v>
                </c:pt>
                <c:pt idx="2">
                  <c:v>45.080000000360634</c:v>
                </c:pt>
                <c:pt idx="3">
                  <c:v>45.080000000360634</c:v>
                </c:pt>
                <c:pt idx="4">
                  <c:v>45.080000000360634</c:v>
                </c:pt>
                <c:pt idx="5">
                  <c:v>45.080000000360634</c:v>
                </c:pt>
                <c:pt idx="6">
                  <c:v>45.080000000360634</c:v>
                </c:pt>
                <c:pt idx="7">
                  <c:v>45.080000000360634</c:v>
                </c:pt>
                <c:pt idx="8">
                  <c:v>45.080000000360634</c:v>
                </c:pt>
                <c:pt idx="9">
                  <c:v>45.080000000360634</c:v>
                </c:pt>
                <c:pt idx="10">
                  <c:v>45.080000000360634</c:v>
                </c:pt>
                <c:pt idx="11">
                  <c:v>45.080000000360634</c:v>
                </c:pt>
                <c:pt idx="12">
                  <c:v>45.080000000360634</c:v>
                </c:pt>
                <c:pt idx="13">
                  <c:v>45.080000000360634</c:v>
                </c:pt>
                <c:pt idx="14">
                  <c:v>47.040000000376324</c:v>
                </c:pt>
                <c:pt idx="15">
                  <c:v>47.040000000376324</c:v>
                </c:pt>
                <c:pt idx="16">
                  <c:v>47.040000000376324</c:v>
                </c:pt>
                <c:pt idx="17">
                  <c:v>47.040000000376324</c:v>
                </c:pt>
                <c:pt idx="18">
                  <c:v>47.040000000376324</c:v>
                </c:pt>
                <c:pt idx="19">
                  <c:v>47.040000000376324</c:v>
                </c:pt>
                <c:pt idx="20">
                  <c:v>47.040000000376324</c:v>
                </c:pt>
                <c:pt idx="21">
                  <c:v>47.040000000376324</c:v>
                </c:pt>
                <c:pt idx="22">
                  <c:v>47.040000000376324</c:v>
                </c:pt>
                <c:pt idx="23">
                  <c:v>47.040000000376324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D66-47DA-8F64-766C281B73DE}"/>
            </c:ext>
          </c:extLst>
        </c:ser>
        <c:ser>
          <c:idx val="18"/>
          <c:order val="18"/>
          <c:tx>
            <c:strRef>
              <c:f>'MAYO-PLANTA MONTEADENTRO'!$T$31</c:f>
              <c:strCache>
                <c:ptCount val="1"/>
                <c:pt idx="0">
                  <c:v>19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'MAYO-PLANTA MONTEADENTRO'!$A$33:$A$56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'MAYO-PLANTA MONTEADENTRO'!$T$33:$T$56</c:f>
              <c:numCache>
                <c:formatCode>General</c:formatCode>
                <c:ptCount val="24"/>
                <c:pt idx="0">
                  <c:v>44.1000000003528</c:v>
                </c:pt>
                <c:pt idx="1">
                  <c:v>44.1000000003528</c:v>
                </c:pt>
                <c:pt idx="2">
                  <c:v>44.1000000003528</c:v>
                </c:pt>
                <c:pt idx="3">
                  <c:v>44.1000000003528</c:v>
                </c:pt>
                <c:pt idx="4">
                  <c:v>44.1000000003528</c:v>
                </c:pt>
                <c:pt idx="5">
                  <c:v>44.1000000003528</c:v>
                </c:pt>
                <c:pt idx="6">
                  <c:v>44.1000000003528</c:v>
                </c:pt>
                <c:pt idx="7">
                  <c:v>43.120000000344959</c:v>
                </c:pt>
                <c:pt idx="8">
                  <c:v>43.120000000344959</c:v>
                </c:pt>
                <c:pt idx="9">
                  <c:v>43.120000000344959</c:v>
                </c:pt>
                <c:pt idx="10">
                  <c:v>43.120000000344959</c:v>
                </c:pt>
                <c:pt idx="11">
                  <c:v>43.120000000344959</c:v>
                </c:pt>
                <c:pt idx="12">
                  <c:v>43.120000000344959</c:v>
                </c:pt>
                <c:pt idx="13">
                  <c:v>43.120000000344959</c:v>
                </c:pt>
                <c:pt idx="14">
                  <c:v>43.120000000344959</c:v>
                </c:pt>
                <c:pt idx="15">
                  <c:v>43.120000000344959</c:v>
                </c:pt>
                <c:pt idx="16">
                  <c:v>43.120000000344959</c:v>
                </c:pt>
                <c:pt idx="17">
                  <c:v>43.120000000344959</c:v>
                </c:pt>
                <c:pt idx="18">
                  <c:v>43.120000000344959</c:v>
                </c:pt>
                <c:pt idx="19">
                  <c:v>45.080000000360634</c:v>
                </c:pt>
                <c:pt idx="20">
                  <c:v>45.080000000360634</c:v>
                </c:pt>
                <c:pt idx="21">
                  <c:v>45.080000000360634</c:v>
                </c:pt>
                <c:pt idx="22">
                  <c:v>47.040000000376324</c:v>
                </c:pt>
                <c:pt idx="23">
                  <c:v>47.040000000376324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D66-47DA-8F64-766C281B73DE}"/>
            </c:ext>
          </c:extLst>
        </c:ser>
        <c:ser>
          <c:idx val="19"/>
          <c:order val="19"/>
          <c:tx>
            <c:strRef>
              <c:f>'MAYO-PLANTA MONTEADENTRO'!$U$31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'MAYO-PLANTA MONTEADENTRO'!$A$33:$A$56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'MAYO-PLANTA MONTEADENTRO'!$U$33:$U$56</c:f>
              <c:numCache>
                <c:formatCode>General</c:formatCode>
                <c:ptCount val="24"/>
                <c:pt idx="0">
                  <c:v>47.040000000376324</c:v>
                </c:pt>
                <c:pt idx="1">
                  <c:v>47.040000000376324</c:v>
                </c:pt>
                <c:pt idx="2">
                  <c:v>47.040000000376324</c:v>
                </c:pt>
                <c:pt idx="3">
                  <c:v>47.040000000376324</c:v>
                </c:pt>
                <c:pt idx="4">
                  <c:v>45.080000000360634</c:v>
                </c:pt>
                <c:pt idx="5">
                  <c:v>45.080000000360634</c:v>
                </c:pt>
                <c:pt idx="6">
                  <c:v>45.080000000360634</c:v>
                </c:pt>
                <c:pt idx="7">
                  <c:v>45.080000000360634</c:v>
                </c:pt>
                <c:pt idx="8">
                  <c:v>45.080000000360634</c:v>
                </c:pt>
                <c:pt idx="9">
                  <c:v>45.080000000360634</c:v>
                </c:pt>
                <c:pt idx="10">
                  <c:v>46.060000000368483</c:v>
                </c:pt>
                <c:pt idx="11">
                  <c:v>46.060000000368483</c:v>
                </c:pt>
                <c:pt idx="12">
                  <c:v>46.060000000368483</c:v>
                </c:pt>
                <c:pt idx="13">
                  <c:v>46.060000000368483</c:v>
                </c:pt>
                <c:pt idx="14">
                  <c:v>46.060000000368483</c:v>
                </c:pt>
                <c:pt idx="15">
                  <c:v>46.060000000368483</c:v>
                </c:pt>
                <c:pt idx="16">
                  <c:v>46.060000000368483</c:v>
                </c:pt>
                <c:pt idx="17">
                  <c:v>46.060000000368483</c:v>
                </c:pt>
                <c:pt idx="18">
                  <c:v>46.060000000368483</c:v>
                </c:pt>
                <c:pt idx="19">
                  <c:v>46.060000000368483</c:v>
                </c:pt>
                <c:pt idx="20">
                  <c:v>46.060000000368483</c:v>
                </c:pt>
                <c:pt idx="21">
                  <c:v>46.060000000368483</c:v>
                </c:pt>
                <c:pt idx="22">
                  <c:v>46.060000000368483</c:v>
                </c:pt>
                <c:pt idx="23">
                  <c:v>46.060000000368483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D66-47DA-8F64-766C281B73DE}"/>
            </c:ext>
          </c:extLst>
        </c:ser>
        <c:ser>
          <c:idx val="20"/>
          <c:order val="20"/>
          <c:tx>
            <c:strRef>
              <c:f>'MAYO-PLANTA MONTEADENTRO'!$V$31</c:f>
              <c:strCache>
                <c:ptCount val="1"/>
                <c:pt idx="0">
                  <c:v>21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'MAYO-PLANTA MONTEADENTRO'!$A$33:$A$56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'MAYO-PLANTA MONTEADENTRO'!$V$33:$V$56</c:f>
              <c:numCache>
                <c:formatCode>General</c:formatCode>
                <c:ptCount val="24"/>
                <c:pt idx="0">
                  <c:v>46.060000000368483</c:v>
                </c:pt>
                <c:pt idx="1">
                  <c:v>46.060000000368483</c:v>
                </c:pt>
                <c:pt idx="2">
                  <c:v>46.060000000368483</c:v>
                </c:pt>
                <c:pt idx="3">
                  <c:v>46.060000000368483</c:v>
                </c:pt>
                <c:pt idx="4">
                  <c:v>50.960000000407689</c:v>
                </c:pt>
                <c:pt idx="5">
                  <c:v>50.960000000407689</c:v>
                </c:pt>
                <c:pt idx="6">
                  <c:v>50.960000000407689</c:v>
                </c:pt>
                <c:pt idx="7">
                  <c:v>50.960000000407689</c:v>
                </c:pt>
                <c:pt idx="8">
                  <c:v>50.960000000407689</c:v>
                </c:pt>
                <c:pt idx="9">
                  <c:v>50.960000000407689</c:v>
                </c:pt>
                <c:pt idx="10">
                  <c:v>50.960000000407689</c:v>
                </c:pt>
                <c:pt idx="11">
                  <c:v>50.960000000407689</c:v>
                </c:pt>
                <c:pt idx="12">
                  <c:v>51.940000000415523</c:v>
                </c:pt>
                <c:pt idx="13">
                  <c:v>51.940000000415523</c:v>
                </c:pt>
                <c:pt idx="14">
                  <c:v>52.920000000423364</c:v>
                </c:pt>
                <c:pt idx="15">
                  <c:v>52.920000000423364</c:v>
                </c:pt>
                <c:pt idx="16">
                  <c:v>52.920000000423364</c:v>
                </c:pt>
                <c:pt idx="17">
                  <c:v>52.920000000423364</c:v>
                </c:pt>
                <c:pt idx="18">
                  <c:v>52.920000000423364</c:v>
                </c:pt>
                <c:pt idx="19">
                  <c:v>51.940000000415523</c:v>
                </c:pt>
                <c:pt idx="20">
                  <c:v>51.940000000415523</c:v>
                </c:pt>
                <c:pt idx="21">
                  <c:v>51.940000000415523</c:v>
                </c:pt>
                <c:pt idx="22">
                  <c:v>51.940000000415523</c:v>
                </c:pt>
                <c:pt idx="23">
                  <c:v>51.940000000415523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D66-47DA-8F64-766C281B73DE}"/>
            </c:ext>
          </c:extLst>
        </c:ser>
        <c:ser>
          <c:idx val="21"/>
          <c:order val="21"/>
          <c:tx>
            <c:strRef>
              <c:f>'MAYO-PLANTA MONTEADENTRO'!$W$31</c:f>
              <c:strCache>
                <c:ptCount val="1"/>
                <c:pt idx="0">
                  <c:v>22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'MAYO-PLANTA MONTEADENTRO'!$A$33:$A$56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'MAYO-PLANTA MONTEADENTRO'!$W$33:$W$56</c:f>
              <c:numCache>
                <c:formatCode>General</c:formatCode>
                <c:ptCount val="24"/>
                <c:pt idx="0">
                  <c:v>51.940000000415523</c:v>
                </c:pt>
                <c:pt idx="1">
                  <c:v>51.940000000415523</c:v>
                </c:pt>
                <c:pt idx="2">
                  <c:v>51.940000000415523</c:v>
                </c:pt>
                <c:pt idx="3">
                  <c:v>51.940000000415523</c:v>
                </c:pt>
                <c:pt idx="4">
                  <c:v>51.940000000415523</c:v>
                </c:pt>
                <c:pt idx="5">
                  <c:v>49.980000000399841</c:v>
                </c:pt>
                <c:pt idx="6">
                  <c:v>49.980000000399841</c:v>
                </c:pt>
                <c:pt idx="7">
                  <c:v>48.020000000384165</c:v>
                </c:pt>
                <c:pt idx="8">
                  <c:v>46.060000000368483</c:v>
                </c:pt>
                <c:pt idx="9">
                  <c:v>46.060000000368483</c:v>
                </c:pt>
                <c:pt idx="10">
                  <c:v>49.980000000399841</c:v>
                </c:pt>
                <c:pt idx="11">
                  <c:v>49.980000000399841</c:v>
                </c:pt>
                <c:pt idx="12">
                  <c:v>49.980000000399841</c:v>
                </c:pt>
                <c:pt idx="13">
                  <c:v>49.980000000399841</c:v>
                </c:pt>
                <c:pt idx="14">
                  <c:v>50.960000000407689</c:v>
                </c:pt>
                <c:pt idx="15">
                  <c:v>50.960000000407689</c:v>
                </c:pt>
                <c:pt idx="16">
                  <c:v>50.960000000407689</c:v>
                </c:pt>
                <c:pt idx="17">
                  <c:v>50.960000000407689</c:v>
                </c:pt>
                <c:pt idx="18">
                  <c:v>50.960000000407689</c:v>
                </c:pt>
                <c:pt idx="19">
                  <c:v>52.920000000423364</c:v>
                </c:pt>
                <c:pt idx="20">
                  <c:v>52.920000000423364</c:v>
                </c:pt>
                <c:pt idx="21">
                  <c:v>52.920000000423364</c:v>
                </c:pt>
                <c:pt idx="22">
                  <c:v>52.920000000423364</c:v>
                </c:pt>
                <c:pt idx="23">
                  <c:v>52.920000000423364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D66-47DA-8F64-766C281B73DE}"/>
            </c:ext>
          </c:extLst>
        </c:ser>
        <c:ser>
          <c:idx val="22"/>
          <c:order val="22"/>
          <c:tx>
            <c:strRef>
              <c:f>'MAYO-PLANTA MONTEADENTRO'!$X$31</c:f>
              <c:strCache>
                <c:ptCount val="1"/>
                <c:pt idx="0">
                  <c:v>23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'MAYO-PLANTA MONTEADENTRO'!$A$33:$A$56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'MAYO-PLANTA MONTEADENTRO'!$X$33:$X$56</c:f>
              <c:numCache>
                <c:formatCode>General</c:formatCode>
                <c:ptCount val="24"/>
                <c:pt idx="0">
                  <c:v>50.960000000407689</c:v>
                </c:pt>
                <c:pt idx="1">
                  <c:v>50.960000000407689</c:v>
                </c:pt>
                <c:pt idx="2">
                  <c:v>50.960000000407689</c:v>
                </c:pt>
                <c:pt idx="3">
                  <c:v>50.960000000407689</c:v>
                </c:pt>
                <c:pt idx="4">
                  <c:v>50.960000000407689</c:v>
                </c:pt>
                <c:pt idx="5">
                  <c:v>50.960000000407689</c:v>
                </c:pt>
                <c:pt idx="6">
                  <c:v>50.960000000407689</c:v>
                </c:pt>
                <c:pt idx="7">
                  <c:v>0</c:v>
                </c:pt>
                <c:pt idx="8">
                  <c:v>0</c:v>
                </c:pt>
                <c:pt idx="9">
                  <c:v>42.140000000337125</c:v>
                </c:pt>
                <c:pt idx="10">
                  <c:v>42.140000000337125</c:v>
                </c:pt>
                <c:pt idx="11">
                  <c:v>42.140000000337125</c:v>
                </c:pt>
                <c:pt idx="12">
                  <c:v>48.020000000384165</c:v>
                </c:pt>
                <c:pt idx="13">
                  <c:v>48.020000000384165</c:v>
                </c:pt>
                <c:pt idx="14">
                  <c:v>47.040000000376324</c:v>
                </c:pt>
                <c:pt idx="15">
                  <c:v>47.040000000376324</c:v>
                </c:pt>
                <c:pt idx="16">
                  <c:v>47.040000000376324</c:v>
                </c:pt>
                <c:pt idx="17">
                  <c:v>47.040000000376324</c:v>
                </c:pt>
                <c:pt idx="18">
                  <c:v>47.040000000376324</c:v>
                </c:pt>
                <c:pt idx="19">
                  <c:v>48.020000000384165</c:v>
                </c:pt>
                <c:pt idx="20">
                  <c:v>48.020000000384165</c:v>
                </c:pt>
                <c:pt idx="21">
                  <c:v>48.020000000384165</c:v>
                </c:pt>
                <c:pt idx="22">
                  <c:v>48.020000000384165</c:v>
                </c:pt>
                <c:pt idx="23">
                  <c:v>48.020000000384165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DD66-47DA-8F64-766C281B73DE}"/>
            </c:ext>
          </c:extLst>
        </c:ser>
        <c:ser>
          <c:idx val="23"/>
          <c:order val="23"/>
          <c:tx>
            <c:strRef>
              <c:f>'MAYO-PLANTA MONTEADENTRO'!$Y$31</c:f>
              <c:strCache>
                <c:ptCount val="1"/>
                <c:pt idx="0">
                  <c:v>24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'MAYO-PLANTA MONTEADENTRO'!$A$33:$A$56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'MAYO-PLANTA MONTEADENTRO'!$Y$33:$Y$56</c:f>
              <c:numCache>
                <c:formatCode>General</c:formatCode>
                <c:ptCount val="24"/>
                <c:pt idx="0">
                  <c:v>47.040000000376324</c:v>
                </c:pt>
                <c:pt idx="1">
                  <c:v>47.040000000376324</c:v>
                </c:pt>
                <c:pt idx="2">
                  <c:v>47.040000000376324</c:v>
                </c:pt>
                <c:pt idx="3">
                  <c:v>47.040000000376324</c:v>
                </c:pt>
                <c:pt idx="4">
                  <c:v>47.040000000376324</c:v>
                </c:pt>
                <c:pt idx="5">
                  <c:v>47.040000000376324</c:v>
                </c:pt>
                <c:pt idx="6">
                  <c:v>47.040000000376324</c:v>
                </c:pt>
                <c:pt idx="7">
                  <c:v>45.080000000360634</c:v>
                </c:pt>
                <c:pt idx="8">
                  <c:v>45.080000000360634</c:v>
                </c:pt>
                <c:pt idx="9">
                  <c:v>50.960000000407689</c:v>
                </c:pt>
                <c:pt idx="10">
                  <c:v>50.960000000407689</c:v>
                </c:pt>
                <c:pt idx="11">
                  <c:v>50.960000000407689</c:v>
                </c:pt>
                <c:pt idx="12">
                  <c:v>4.9000000000392001</c:v>
                </c:pt>
                <c:pt idx="13">
                  <c:v>49.000000000392006</c:v>
                </c:pt>
                <c:pt idx="14">
                  <c:v>46.060000000368483</c:v>
                </c:pt>
                <c:pt idx="15">
                  <c:v>46.060000000368483</c:v>
                </c:pt>
                <c:pt idx="16">
                  <c:v>46.060000000368483</c:v>
                </c:pt>
                <c:pt idx="17">
                  <c:v>46.060000000368483</c:v>
                </c:pt>
                <c:pt idx="18">
                  <c:v>46.060000000368483</c:v>
                </c:pt>
                <c:pt idx="19">
                  <c:v>46.060000000368483</c:v>
                </c:pt>
                <c:pt idx="20">
                  <c:v>46.060000000368483</c:v>
                </c:pt>
                <c:pt idx="21">
                  <c:v>46.060000000368483</c:v>
                </c:pt>
                <c:pt idx="22">
                  <c:v>46.060000000368483</c:v>
                </c:pt>
                <c:pt idx="23">
                  <c:v>46.060000000368483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D66-47DA-8F64-766C281B73DE}"/>
            </c:ext>
          </c:extLst>
        </c:ser>
        <c:ser>
          <c:idx val="24"/>
          <c:order val="24"/>
          <c:tx>
            <c:strRef>
              <c:f>'MAYO-PLANTA MONTEADENTRO'!$Z$31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'MAYO-PLANTA MONTEADENTRO'!$A$33:$A$56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'MAYO-PLANTA MONTEADENTRO'!$Z$33:$Z$56</c:f>
              <c:numCache>
                <c:formatCode>General</c:formatCode>
                <c:ptCount val="24"/>
                <c:pt idx="0">
                  <c:v>46.060000000368483</c:v>
                </c:pt>
                <c:pt idx="1">
                  <c:v>46.060000000368483</c:v>
                </c:pt>
                <c:pt idx="2">
                  <c:v>46.060000000368483</c:v>
                </c:pt>
                <c:pt idx="3">
                  <c:v>46.060000000368483</c:v>
                </c:pt>
                <c:pt idx="4">
                  <c:v>46.060000000368483</c:v>
                </c:pt>
                <c:pt idx="5">
                  <c:v>46.060000000368483</c:v>
                </c:pt>
                <c:pt idx="6">
                  <c:v>46.060000000368483</c:v>
                </c:pt>
                <c:pt idx="7">
                  <c:v>46.060000000368483</c:v>
                </c:pt>
                <c:pt idx="8">
                  <c:v>46.060000000368483</c:v>
                </c:pt>
                <c:pt idx="9">
                  <c:v>46.060000000368483</c:v>
                </c:pt>
                <c:pt idx="10">
                  <c:v>46.060000000368483</c:v>
                </c:pt>
                <c:pt idx="11">
                  <c:v>46.060000000368483</c:v>
                </c:pt>
                <c:pt idx="12">
                  <c:v>46.060000000368483</c:v>
                </c:pt>
                <c:pt idx="13">
                  <c:v>46.060000000368483</c:v>
                </c:pt>
                <c:pt idx="14">
                  <c:v>47.040000000376324</c:v>
                </c:pt>
                <c:pt idx="15">
                  <c:v>47.040000000376324</c:v>
                </c:pt>
                <c:pt idx="16">
                  <c:v>47.040000000376324</c:v>
                </c:pt>
                <c:pt idx="17">
                  <c:v>47.040000000376324</c:v>
                </c:pt>
                <c:pt idx="18">
                  <c:v>47.040000000376324</c:v>
                </c:pt>
                <c:pt idx="19">
                  <c:v>44.1000000003528</c:v>
                </c:pt>
                <c:pt idx="20">
                  <c:v>44.1000000003528</c:v>
                </c:pt>
                <c:pt idx="21">
                  <c:v>44.1000000003528</c:v>
                </c:pt>
                <c:pt idx="22">
                  <c:v>44.1000000003528</c:v>
                </c:pt>
                <c:pt idx="23">
                  <c:v>44.1000000003528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DD66-47DA-8F64-766C281B73DE}"/>
            </c:ext>
          </c:extLst>
        </c:ser>
        <c:ser>
          <c:idx val="25"/>
          <c:order val="25"/>
          <c:tx>
            <c:strRef>
              <c:f>'MAYO-PLANTA MONTEADENTRO'!$AA$31</c:f>
              <c:strCache>
                <c:ptCount val="1"/>
                <c:pt idx="0">
                  <c:v>26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'MAYO-PLANTA MONTEADENTRO'!$A$33:$A$56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'MAYO-PLANTA MONTEADENTRO'!$AA$33:$AA$56</c:f>
              <c:numCache>
                <c:formatCode>General</c:formatCode>
                <c:ptCount val="24"/>
                <c:pt idx="0">
                  <c:v>44.1000000003528</c:v>
                </c:pt>
                <c:pt idx="1">
                  <c:v>44.1000000003528</c:v>
                </c:pt>
                <c:pt idx="2">
                  <c:v>44.1000000003528</c:v>
                </c:pt>
                <c:pt idx="3">
                  <c:v>44.1000000003528</c:v>
                </c:pt>
                <c:pt idx="4">
                  <c:v>44.1000000003528</c:v>
                </c:pt>
                <c:pt idx="5">
                  <c:v>44.1000000003528</c:v>
                </c:pt>
                <c:pt idx="6">
                  <c:v>44.1000000003528</c:v>
                </c:pt>
                <c:pt idx="7">
                  <c:v>44.1000000003528</c:v>
                </c:pt>
                <c:pt idx="8">
                  <c:v>44.1000000003528</c:v>
                </c:pt>
                <c:pt idx="9">
                  <c:v>44.1000000003528</c:v>
                </c:pt>
                <c:pt idx="10">
                  <c:v>44.1000000003528</c:v>
                </c:pt>
                <c:pt idx="11">
                  <c:v>44.1000000003528</c:v>
                </c:pt>
                <c:pt idx="12">
                  <c:v>44.1000000003528</c:v>
                </c:pt>
                <c:pt idx="13">
                  <c:v>44.1000000003528</c:v>
                </c:pt>
                <c:pt idx="14">
                  <c:v>44.1000000003528</c:v>
                </c:pt>
                <c:pt idx="15">
                  <c:v>44.1000000003528</c:v>
                </c:pt>
                <c:pt idx="16">
                  <c:v>44.1000000003528</c:v>
                </c:pt>
                <c:pt idx="17">
                  <c:v>44.1000000003528</c:v>
                </c:pt>
                <c:pt idx="18">
                  <c:v>44.1000000003528</c:v>
                </c:pt>
                <c:pt idx="19">
                  <c:v>44.1000000003528</c:v>
                </c:pt>
                <c:pt idx="20">
                  <c:v>44.1000000003528</c:v>
                </c:pt>
                <c:pt idx="21">
                  <c:v>44.1000000003528</c:v>
                </c:pt>
                <c:pt idx="22">
                  <c:v>44.1000000003528</c:v>
                </c:pt>
                <c:pt idx="23">
                  <c:v>44.1000000003528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D66-47DA-8F64-766C281B73DE}"/>
            </c:ext>
          </c:extLst>
        </c:ser>
        <c:ser>
          <c:idx val="26"/>
          <c:order val="26"/>
          <c:tx>
            <c:strRef>
              <c:f>'MAYO-PLANTA MONTEADENTRO'!$AB$31</c:f>
              <c:strCache>
                <c:ptCount val="1"/>
                <c:pt idx="0">
                  <c:v>27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'MAYO-PLANTA MONTEADENTRO'!$A$33:$A$56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'MAYO-PLANTA MONTEADENTRO'!$AB$33:$AB$56</c:f>
              <c:numCache>
                <c:formatCode>General</c:formatCode>
                <c:ptCount val="24"/>
                <c:pt idx="0">
                  <c:v>47.040000000376324</c:v>
                </c:pt>
                <c:pt idx="1">
                  <c:v>47.040000000376324</c:v>
                </c:pt>
                <c:pt idx="2">
                  <c:v>47.040000000376324</c:v>
                </c:pt>
                <c:pt idx="3">
                  <c:v>46.060000000368483</c:v>
                </c:pt>
                <c:pt idx="4">
                  <c:v>46.060000000368483</c:v>
                </c:pt>
                <c:pt idx="5">
                  <c:v>46.060000000368483</c:v>
                </c:pt>
                <c:pt idx="6">
                  <c:v>46.060000000368483</c:v>
                </c:pt>
                <c:pt idx="7">
                  <c:v>0</c:v>
                </c:pt>
                <c:pt idx="8">
                  <c:v>45.080000000360634</c:v>
                </c:pt>
                <c:pt idx="9">
                  <c:v>45.080000000360634</c:v>
                </c:pt>
                <c:pt idx="10">
                  <c:v>45.080000000360634</c:v>
                </c:pt>
                <c:pt idx="11">
                  <c:v>45.080000000360634</c:v>
                </c:pt>
                <c:pt idx="12">
                  <c:v>48.020000000384165</c:v>
                </c:pt>
                <c:pt idx="13">
                  <c:v>48.020000000384165</c:v>
                </c:pt>
                <c:pt idx="14">
                  <c:v>48.020000000384165</c:v>
                </c:pt>
                <c:pt idx="15">
                  <c:v>48.020000000384165</c:v>
                </c:pt>
                <c:pt idx="16">
                  <c:v>48.020000000384165</c:v>
                </c:pt>
                <c:pt idx="17">
                  <c:v>48.020000000384165</c:v>
                </c:pt>
                <c:pt idx="18">
                  <c:v>48.020000000384165</c:v>
                </c:pt>
                <c:pt idx="19">
                  <c:v>48.020000000384165</c:v>
                </c:pt>
                <c:pt idx="20">
                  <c:v>48.020000000384165</c:v>
                </c:pt>
                <c:pt idx="21">
                  <c:v>48.020000000384165</c:v>
                </c:pt>
                <c:pt idx="22">
                  <c:v>48.020000000384165</c:v>
                </c:pt>
                <c:pt idx="23">
                  <c:v>48.020000000384165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DD66-47DA-8F64-766C281B73DE}"/>
            </c:ext>
          </c:extLst>
        </c:ser>
        <c:ser>
          <c:idx val="27"/>
          <c:order val="27"/>
          <c:tx>
            <c:strRef>
              <c:f>'MAYO-PLANTA MONTEADENTRO'!$AC$31</c:f>
              <c:strCache>
                <c:ptCount val="1"/>
                <c:pt idx="0">
                  <c:v>28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'MAYO-PLANTA MONTEADENTRO'!$A$33:$A$56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'MAYO-PLANTA MONTEADENTRO'!$AC$33:$AC$56</c:f>
              <c:numCache>
                <c:formatCode>General</c:formatCode>
                <c:ptCount val="24"/>
                <c:pt idx="0">
                  <c:v>46.060000000368483</c:v>
                </c:pt>
                <c:pt idx="1">
                  <c:v>46.060000000368483</c:v>
                </c:pt>
                <c:pt idx="2">
                  <c:v>46.060000000368483</c:v>
                </c:pt>
                <c:pt idx="3">
                  <c:v>46.060000000368483</c:v>
                </c:pt>
                <c:pt idx="4">
                  <c:v>46.060000000368483</c:v>
                </c:pt>
                <c:pt idx="5">
                  <c:v>46.060000000368483</c:v>
                </c:pt>
                <c:pt idx="6">
                  <c:v>46.060000000368483</c:v>
                </c:pt>
                <c:pt idx="7">
                  <c:v>45.080000000360634</c:v>
                </c:pt>
                <c:pt idx="8">
                  <c:v>45.080000000360634</c:v>
                </c:pt>
                <c:pt idx="9">
                  <c:v>45.080000000360634</c:v>
                </c:pt>
                <c:pt idx="10">
                  <c:v>47.040000000376324</c:v>
                </c:pt>
                <c:pt idx="11">
                  <c:v>47.040000000376324</c:v>
                </c:pt>
                <c:pt idx="12">
                  <c:v>47.040000000376324</c:v>
                </c:pt>
                <c:pt idx="13">
                  <c:v>47.040000000376324</c:v>
                </c:pt>
                <c:pt idx="14">
                  <c:v>46.060000000368483</c:v>
                </c:pt>
                <c:pt idx="15">
                  <c:v>46.060000000368483</c:v>
                </c:pt>
                <c:pt idx="16">
                  <c:v>46.060000000368483</c:v>
                </c:pt>
                <c:pt idx="17">
                  <c:v>46.060000000368483</c:v>
                </c:pt>
                <c:pt idx="18">
                  <c:v>46.060000000368483</c:v>
                </c:pt>
                <c:pt idx="19">
                  <c:v>46.060000000368483</c:v>
                </c:pt>
                <c:pt idx="20">
                  <c:v>46.060000000368483</c:v>
                </c:pt>
                <c:pt idx="21">
                  <c:v>46.060000000368483</c:v>
                </c:pt>
                <c:pt idx="22">
                  <c:v>46.060000000368483</c:v>
                </c:pt>
                <c:pt idx="23">
                  <c:v>46.060000000368483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DD66-47DA-8F64-766C281B73DE}"/>
            </c:ext>
          </c:extLst>
        </c:ser>
        <c:ser>
          <c:idx val="28"/>
          <c:order val="28"/>
          <c:tx>
            <c:strRef>
              <c:f>'MAYO-PLANTA MONTEADENTRO'!$AD$31</c:f>
              <c:strCache>
                <c:ptCount val="1"/>
                <c:pt idx="0">
                  <c:v>29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'MAYO-PLANTA MONTEADENTRO'!$A$33:$A$56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'MAYO-PLANTA MONTEADENTRO'!$AD$33:$AD$56</c:f>
              <c:numCache>
                <c:formatCode>General</c:formatCode>
                <c:ptCount val="24"/>
                <c:pt idx="0">
                  <c:v>46.060000000368483</c:v>
                </c:pt>
                <c:pt idx="1">
                  <c:v>46.060000000368483</c:v>
                </c:pt>
                <c:pt idx="2">
                  <c:v>46.060000000368483</c:v>
                </c:pt>
                <c:pt idx="3">
                  <c:v>46.060000000368483</c:v>
                </c:pt>
                <c:pt idx="4">
                  <c:v>48.020000000384165</c:v>
                </c:pt>
                <c:pt idx="5">
                  <c:v>48.020000000384165</c:v>
                </c:pt>
                <c:pt idx="6">
                  <c:v>48.020000000384165</c:v>
                </c:pt>
                <c:pt idx="7">
                  <c:v>48.020000000384165</c:v>
                </c:pt>
                <c:pt idx="8">
                  <c:v>48.020000000384165</c:v>
                </c:pt>
                <c:pt idx="9">
                  <c:v>47.040000000376324</c:v>
                </c:pt>
                <c:pt idx="10">
                  <c:v>47.040000000376324</c:v>
                </c:pt>
                <c:pt idx="11">
                  <c:v>47.040000000376324</c:v>
                </c:pt>
                <c:pt idx="12">
                  <c:v>47.040000000376324</c:v>
                </c:pt>
                <c:pt idx="13">
                  <c:v>47.040000000376324</c:v>
                </c:pt>
                <c:pt idx="14">
                  <c:v>49.000000000392006</c:v>
                </c:pt>
                <c:pt idx="15">
                  <c:v>47.040000000376324</c:v>
                </c:pt>
                <c:pt idx="16">
                  <c:v>47.040000000376324</c:v>
                </c:pt>
                <c:pt idx="17">
                  <c:v>47.040000000376324</c:v>
                </c:pt>
                <c:pt idx="18">
                  <c:v>47.040000000376324</c:v>
                </c:pt>
                <c:pt idx="19">
                  <c:v>48.020000000384165</c:v>
                </c:pt>
                <c:pt idx="20">
                  <c:v>48.020000000384165</c:v>
                </c:pt>
                <c:pt idx="21">
                  <c:v>48.020000000384165</c:v>
                </c:pt>
                <c:pt idx="22">
                  <c:v>48.020000000384165</c:v>
                </c:pt>
                <c:pt idx="23">
                  <c:v>48.020000000384165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DD66-47DA-8F64-766C281B73DE}"/>
            </c:ext>
          </c:extLst>
        </c:ser>
        <c:ser>
          <c:idx val="29"/>
          <c:order val="29"/>
          <c:tx>
            <c:strRef>
              <c:f>'MAYO-PLANTA MONTEADENTRO'!$AE$31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'MAYO-PLANTA MONTEADENTRO'!$A$33:$A$56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'MAYO-PLANTA MONTEADENTRO'!$AE$33:$AE$56</c:f>
              <c:numCache>
                <c:formatCode>General</c:formatCode>
                <c:ptCount val="24"/>
                <c:pt idx="0">
                  <c:v>48.020000000384165</c:v>
                </c:pt>
                <c:pt idx="1">
                  <c:v>48.020000000384165</c:v>
                </c:pt>
                <c:pt idx="2">
                  <c:v>48.020000000384165</c:v>
                </c:pt>
                <c:pt idx="3">
                  <c:v>48.020000000384165</c:v>
                </c:pt>
                <c:pt idx="4">
                  <c:v>48.020000000384165</c:v>
                </c:pt>
                <c:pt idx="5">
                  <c:v>48.020000000384165</c:v>
                </c:pt>
                <c:pt idx="6">
                  <c:v>48.020000000384165</c:v>
                </c:pt>
                <c:pt idx="7">
                  <c:v>48.020000000384165</c:v>
                </c:pt>
                <c:pt idx="8">
                  <c:v>48.020000000384165</c:v>
                </c:pt>
                <c:pt idx="9">
                  <c:v>48.020000000384165</c:v>
                </c:pt>
                <c:pt idx="10">
                  <c:v>47.040000000376324</c:v>
                </c:pt>
                <c:pt idx="11">
                  <c:v>47.040000000376324</c:v>
                </c:pt>
                <c:pt idx="12">
                  <c:v>47.040000000376324</c:v>
                </c:pt>
                <c:pt idx="13">
                  <c:v>47.040000000376324</c:v>
                </c:pt>
                <c:pt idx="14">
                  <c:v>47.040000000376324</c:v>
                </c:pt>
                <c:pt idx="15">
                  <c:v>48.020000000384165</c:v>
                </c:pt>
                <c:pt idx="16">
                  <c:v>48.020000000384165</c:v>
                </c:pt>
                <c:pt idx="17">
                  <c:v>48.020000000384165</c:v>
                </c:pt>
                <c:pt idx="18">
                  <c:v>48.020000000384165</c:v>
                </c:pt>
                <c:pt idx="19">
                  <c:v>47.040000000376324</c:v>
                </c:pt>
                <c:pt idx="20">
                  <c:v>47.040000000376324</c:v>
                </c:pt>
                <c:pt idx="21">
                  <c:v>47.040000000376324</c:v>
                </c:pt>
                <c:pt idx="22">
                  <c:v>47.040000000376324</c:v>
                </c:pt>
                <c:pt idx="23">
                  <c:v>47.040000000376324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DD66-47DA-8F64-766C281B73DE}"/>
            </c:ext>
          </c:extLst>
        </c:ser>
        <c:ser>
          <c:idx val="30"/>
          <c:order val="30"/>
          <c:tx>
            <c:strRef>
              <c:f>'MAYO-PLANTA MONTEADENTRO'!$AF$31</c:f>
              <c:strCache>
                <c:ptCount val="1"/>
                <c:pt idx="0">
                  <c:v>31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'MAYO-PLANTA MONTEADENTRO'!$A$33:$A$56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'MAYO-PLANTA MONTEADENTRO'!$AF$33:$AF$56</c:f>
              <c:numCache>
                <c:formatCode>General</c:formatCode>
                <c:ptCount val="24"/>
                <c:pt idx="0">
                  <c:v>49.000000000392006</c:v>
                </c:pt>
                <c:pt idx="1">
                  <c:v>49.000000000392006</c:v>
                </c:pt>
                <c:pt idx="2">
                  <c:v>49.000000000392006</c:v>
                </c:pt>
                <c:pt idx="3">
                  <c:v>49.000000000392006</c:v>
                </c:pt>
                <c:pt idx="4">
                  <c:v>47.040000000376324</c:v>
                </c:pt>
                <c:pt idx="5">
                  <c:v>47.040000000376324</c:v>
                </c:pt>
                <c:pt idx="6">
                  <c:v>47.040000000376324</c:v>
                </c:pt>
                <c:pt idx="7">
                  <c:v>46.060000000368483</c:v>
                </c:pt>
                <c:pt idx="8">
                  <c:v>46.060000000368483</c:v>
                </c:pt>
                <c:pt idx="9">
                  <c:v>46.060000000368483</c:v>
                </c:pt>
                <c:pt idx="10">
                  <c:v>46.060000000368483</c:v>
                </c:pt>
                <c:pt idx="11">
                  <c:v>46.060000000368483</c:v>
                </c:pt>
                <c:pt idx="12">
                  <c:v>46.060000000368483</c:v>
                </c:pt>
                <c:pt idx="13">
                  <c:v>46.060000000368483</c:v>
                </c:pt>
                <c:pt idx="14">
                  <c:v>47.040000000376324</c:v>
                </c:pt>
                <c:pt idx="15">
                  <c:v>47.040000000376324</c:v>
                </c:pt>
                <c:pt idx="16">
                  <c:v>47.040000000376324</c:v>
                </c:pt>
                <c:pt idx="17">
                  <c:v>47.040000000376324</c:v>
                </c:pt>
                <c:pt idx="18">
                  <c:v>47.040000000376324</c:v>
                </c:pt>
                <c:pt idx="19">
                  <c:v>48.020000000384165</c:v>
                </c:pt>
                <c:pt idx="20">
                  <c:v>48.020000000384165</c:v>
                </c:pt>
                <c:pt idx="21">
                  <c:v>48.020000000384165</c:v>
                </c:pt>
                <c:pt idx="22">
                  <c:v>48.020000000384165</c:v>
                </c:pt>
                <c:pt idx="23">
                  <c:v>48.020000000384165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DD66-47DA-8F64-766C281B7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697520"/>
        <c:axId val="1605699600"/>
      </c:scatterChart>
      <c:valAx>
        <c:axId val="1605697520"/>
        <c:scaling>
          <c:orientation val="minMax"/>
          <c:max val="2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O" sz="1800"/>
                  <a:t>Hora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O"/>
          </a:p>
        </c:txPr>
        <c:crossAx val="1605699600"/>
        <c:crosses val="autoZero"/>
        <c:crossBetween val="midCat"/>
        <c:majorUnit val="1"/>
        <c:minorUnit val="1"/>
      </c:valAx>
      <c:valAx>
        <c:axId val="160569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O" sz="1800"/>
                  <a:t>Caudal (L/s)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O"/>
          </a:p>
        </c:txPr>
        <c:crossAx val="160569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4" b="0" i="0" u="none" strike="noStrike" kern="1200" cap="none" spc="2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44"/>
              <a:t>CAUDAL PROMEDIO DIARIO</a:t>
            </a:r>
            <a:r>
              <a:rPr lang="en-US" sz="1444" baseline="0"/>
              <a:t> PTAP MONTEADENTRO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4" b="0" i="0" u="none" strike="noStrike" kern="1200" cap="none" spc="2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'MAYO-PLANTA MONTEADENTRO'!$AG$31</c:f>
              <c:strCache>
                <c:ptCount val="1"/>
                <c:pt idx="0">
                  <c:v>Promedio hora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'MAYO-PLANTA MONTEADENTRO'!$AG$33:$AG$56</c:f>
              <c:numCache>
                <c:formatCode>0.00</c:formatCode>
                <c:ptCount val="24"/>
                <c:pt idx="0">
                  <c:v>46.660645161663609</c:v>
                </c:pt>
                <c:pt idx="1">
                  <c:v>47.040000000376324</c:v>
                </c:pt>
                <c:pt idx="2">
                  <c:v>46.976774193924207</c:v>
                </c:pt>
                <c:pt idx="3">
                  <c:v>47.13483871005451</c:v>
                </c:pt>
                <c:pt idx="4">
                  <c:v>47.229677419732695</c:v>
                </c:pt>
                <c:pt idx="5">
                  <c:v>47.13483871005451</c:v>
                </c:pt>
                <c:pt idx="6">
                  <c:v>47.13483871005451</c:v>
                </c:pt>
                <c:pt idx="7">
                  <c:v>43.341290322927378</c:v>
                </c:pt>
                <c:pt idx="8">
                  <c:v>44.258064516483103</c:v>
                </c:pt>
                <c:pt idx="9">
                  <c:v>45.649032258429713</c:v>
                </c:pt>
                <c:pt idx="10">
                  <c:v>46.660645161663602</c:v>
                </c:pt>
                <c:pt idx="11">
                  <c:v>46.660645161663602</c:v>
                </c:pt>
                <c:pt idx="12">
                  <c:v>45.490967742299418</c:v>
                </c:pt>
                <c:pt idx="13">
                  <c:v>46.881935484246029</c:v>
                </c:pt>
                <c:pt idx="14">
                  <c:v>46.850322581019967</c:v>
                </c:pt>
                <c:pt idx="15">
                  <c:v>46.818709677793912</c:v>
                </c:pt>
                <c:pt idx="16">
                  <c:v>46.629032258437555</c:v>
                </c:pt>
                <c:pt idx="17">
                  <c:v>46.850322581019967</c:v>
                </c:pt>
                <c:pt idx="18">
                  <c:v>46.850322581019967</c:v>
                </c:pt>
                <c:pt idx="19">
                  <c:v>47.166451613280579</c:v>
                </c:pt>
                <c:pt idx="20">
                  <c:v>47.134838710054524</c:v>
                </c:pt>
                <c:pt idx="21">
                  <c:v>46.692258064889693</c:v>
                </c:pt>
                <c:pt idx="22">
                  <c:v>46.692258064889685</c:v>
                </c:pt>
                <c:pt idx="23">
                  <c:v>46.818709677793926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57-4969-B907-F9C347D80F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05697520"/>
        <c:axId val="1605699600"/>
      </c:barChart>
      <c:catAx>
        <c:axId val="160569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O" sz="1200"/>
                  <a:t>Hora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2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O"/>
          </a:p>
        </c:txPr>
        <c:crossAx val="1605699600"/>
        <c:crosses val="autoZero"/>
        <c:auto val="1"/>
        <c:lblAlgn val="ctr"/>
        <c:lblOffset val="100"/>
        <c:noMultiLvlLbl val="0"/>
      </c:catAx>
      <c:valAx>
        <c:axId val="1605699600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minorGridlines>
          <c:spPr>
            <a:ln>
              <a:solidFill>
                <a:schemeClr val="dk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O" sz="1200"/>
                  <a:t>Caudal (L/s)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2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O"/>
          </a:p>
        </c:txPr>
        <c:crossAx val="160569752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4" b="0" i="0" u="none" strike="noStrike" kern="1200" cap="none" spc="2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44"/>
              <a:t>PATRON HORARIO ABASTECIMIENTO PTAP MONTEADENTRO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4" b="0" i="0" u="none" strike="noStrike" kern="1200" cap="none" spc="2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'MAYO-PLANTA MONTEADENTRO'!$AG$31</c:f>
              <c:strCache>
                <c:ptCount val="1"/>
                <c:pt idx="0">
                  <c:v>Promedio hora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'[1]MAYO-PLANTA CARIONGO'!$A$33:$A$56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'MAYO-PLANTA MONTEADENTRO'!$AH$33:$AH$56</c:f>
              <c:numCache>
                <c:formatCode>0.00</c:formatCode>
                <c:ptCount val="24"/>
                <c:pt idx="0">
                  <c:v>1.0027741606748568</c:v>
                </c:pt>
                <c:pt idx="1">
                  <c:v>1.0109267961274979</c:v>
                </c:pt>
                <c:pt idx="2">
                  <c:v>1.0095680235520579</c:v>
                </c:pt>
                <c:pt idx="3">
                  <c:v>1.0129649549906583</c:v>
                </c:pt>
                <c:pt idx="4">
                  <c:v>1.0150031138538189</c:v>
                </c:pt>
                <c:pt idx="5">
                  <c:v>1.0129649549906583</c:v>
                </c:pt>
                <c:pt idx="6">
                  <c:v>1.0129649549906583</c:v>
                </c:pt>
                <c:pt idx="7">
                  <c:v>0.93143860046424709</c:v>
                </c:pt>
                <c:pt idx="8">
                  <c:v>0.95114080280812985</c:v>
                </c:pt>
                <c:pt idx="9">
                  <c:v>0.98103379946781388</c:v>
                </c:pt>
                <c:pt idx="10">
                  <c:v>1.0027741606748566</c:v>
                </c:pt>
                <c:pt idx="11">
                  <c:v>1.0027741606748566</c:v>
                </c:pt>
                <c:pt idx="12">
                  <c:v>0.97763686802921346</c:v>
                </c:pt>
                <c:pt idx="13">
                  <c:v>1.0075298646888975</c:v>
                </c:pt>
                <c:pt idx="14">
                  <c:v>1.0068504784011774</c:v>
                </c:pt>
                <c:pt idx="15">
                  <c:v>1.0061710921134575</c:v>
                </c:pt>
                <c:pt idx="16">
                  <c:v>1.0020947743871367</c:v>
                </c:pt>
                <c:pt idx="17">
                  <c:v>1.0068504784011774</c:v>
                </c:pt>
                <c:pt idx="18">
                  <c:v>1.0068504784011774</c:v>
                </c:pt>
                <c:pt idx="19">
                  <c:v>1.0136443412783787</c:v>
                </c:pt>
                <c:pt idx="20">
                  <c:v>1.0129649549906588</c:v>
                </c:pt>
                <c:pt idx="21">
                  <c:v>1.0034535469625774</c:v>
                </c:pt>
                <c:pt idx="22">
                  <c:v>1.0034535469625772</c:v>
                </c:pt>
                <c:pt idx="23">
                  <c:v>1.0061710921134577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0A-4611-8B25-F4444C0317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05697520"/>
        <c:axId val="1605699600"/>
      </c:barChart>
      <c:catAx>
        <c:axId val="160569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O" sz="1200"/>
                  <a:t>Hora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2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O"/>
          </a:p>
        </c:txPr>
        <c:crossAx val="1605699600"/>
        <c:crosses val="autoZero"/>
        <c:auto val="1"/>
        <c:lblAlgn val="ctr"/>
        <c:lblOffset val="100"/>
        <c:noMultiLvlLbl val="0"/>
      </c:catAx>
      <c:valAx>
        <c:axId val="1605699600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minorGridlines>
          <c:spPr>
            <a:ln>
              <a:solidFill>
                <a:schemeClr val="dk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O" sz="1200"/>
                  <a:t>Factor de mayoración (k1*k2)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2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O"/>
          </a:p>
        </c:txPr>
        <c:crossAx val="160569752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 b="1">
                <a:solidFill>
                  <a:sysClr val="windowText" lastClr="000000"/>
                </a:solidFill>
              </a:rPr>
              <a:t>CAUDAL</a:t>
            </a:r>
            <a:r>
              <a:rPr lang="es-CO" b="1" baseline="0">
                <a:solidFill>
                  <a:sysClr val="windowText" lastClr="000000"/>
                </a:solidFill>
              </a:rPr>
              <a:t> ABASTECIDO PAMPLONA 2024</a:t>
            </a:r>
            <a:endParaRPr lang="es-CO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'SEGUNDO TRIMESTRE2 '!$L$3:$L$4</c:f>
              <c:strCache>
                <c:ptCount val="2"/>
                <c:pt idx="0">
                  <c:v>CAUDAL CARIONGO</c:v>
                </c:pt>
                <c:pt idx="1">
                  <c:v>L/S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'SEGUNDO TRIMESTRE2 '!$B$5:$B$10</c15:sqref>
                  </c15:fullRef>
                </c:ext>
              </c:extLst>
              <c:f>'SEGUNDO TRIMESTRE2 '!$B$6:$B$10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'SEGUNDO TRIMESTRE2 '!$L$5:$L$10</c15:sqref>
                  </c15:fullRef>
                </c:ext>
              </c:extLst>
              <c:f>'SEGUNDO TRIMESTRE2 '!$L$6:$L$10</c:f>
              <c:numCache>
                <c:formatCode>0.00</c:formatCode>
                <c:ptCount val="5"/>
                <c:pt idx="0">
                  <c:v>82.923984468339313</c:v>
                </c:pt>
                <c:pt idx="1">
                  <c:v>101.00782247765007</c:v>
                </c:pt>
                <c:pt idx="2">
                  <c:v>87.354091995221012</c:v>
                </c:pt>
                <c:pt idx="3">
                  <c:v>96.375617283950604</c:v>
                </c:pt>
                <c:pt idx="4">
                  <c:v>85.295997610513751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B9-4DD4-ACAA-A5BE49C5A3EF}"/>
            </c:ext>
          </c:extLst>
        </c:ser>
        <c:ser>
          <c:idx val="1"/>
          <c:order val="1"/>
          <c:tx>
            <c:strRef>
              <c:f>'SEGUNDO TRIMESTRE2 '!$M$3:$M$4</c:f>
              <c:strCache>
                <c:ptCount val="2"/>
                <c:pt idx="0">
                  <c:v>CAUDAL MONTEAD.</c:v>
                </c:pt>
                <c:pt idx="1">
                  <c:v>L/S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'SEGUNDO TRIMESTRE2 '!$B$5:$B$10</c15:sqref>
                  </c15:fullRef>
                </c:ext>
              </c:extLst>
              <c:f>'SEGUNDO TRIMESTRE2 '!$B$6:$B$10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'SEGUNDO TRIMESTRE2 '!$M$5:$M$10</c15:sqref>
                  </c15:fullRef>
                </c:ext>
              </c:extLst>
              <c:f>'SEGUNDO TRIMESTRE2 '!$M$6:$M$10</c:f>
              <c:numCache>
                <c:formatCode>0.00</c:formatCode>
                <c:ptCount val="5"/>
                <c:pt idx="0">
                  <c:v>40.943363201911595</c:v>
                </c:pt>
                <c:pt idx="1">
                  <c:v>42.364629629629626</c:v>
                </c:pt>
                <c:pt idx="2">
                  <c:v>33.549895459976106</c:v>
                </c:pt>
                <c:pt idx="3">
                  <c:v>37.448975308641977</c:v>
                </c:pt>
                <c:pt idx="4">
                  <c:v>42.060800477897253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B9-4DD4-ACAA-A5BE49C5A3EF}"/>
            </c:ext>
          </c:extLst>
        </c:ser>
        <c:ser>
          <c:idx val="2"/>
          <c:order val="2"/>
          <c:tx>
            <c:strRef>
              <c:f>'SEGUNDO TRIMESTRE2 '!$N$3:$N$4</c:f>
              <c:strCache>
                <c:ptCount val="2"/>
                <c:pt idx="0">
                  <c:v>CAUDAL TOTAL</c:v>
                </c:pt>
                <c:pt idx="1">
                  <c:v>L/S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'SEGUNDO TRIMESTRE2 '!$B$5:$B$10</c15:sqref>
                  </c15:fullRef>
                </c:ext>
              </c:extLst>
              <c:f>'SEGUNDO TRIMESTRE2 '!$B$6:$B$10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'SEGUNDO TRIMESTRE2 '!$N$5:$N$10</c15:sqref>
                  </c15:fullRef>
                </c:ext>
              </c:extLst>
              <c:f>'SEGUNDO TRIMESTRE2 '!$N$6:$N$10</c:f>
              <c:numCache>
                <c:formatCode>0.00</c:formatCode>
                <c:ptCount val="5"/>
                <c:pt idx="0">
                  <c:v>123.86734767025089</c:v>
                </c:pt>
                <c:pt idx="1">
                  <c:v>143.37245210727968</c:v>
                </c:pt>
                <c:pt idx="2">
                  <c:v>120.90398745519714</c:v>
                </c:pt>
                <c:pt idx="3">
                  <c:v>133.82459259259258</c:v>
                </c:pt>
                <c:pt idx="4">
                  <c:v>127.35679808841101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B9-4DD4-ACAA-A5BE49C5A3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77267984"/>
        <c:axId val="1377264656"/>
      </c:barChart>
      <c:catAx>
        <c:axId val="1377267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="1">
                    <a:solidFill>
                      <a:sysClr val="windowText" lastClr="000000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7264656"/>
        <c:crosses val="autoZero"/>
        <c:auto val="1"/>
        <c:lblAlgn val="ctr"/>
        <c:lblOffset val="100"/>
        <c:noMultiLvlLbl val="0"/>
      </c:catAx>
      <c:valAx>
        <c:axId val="137726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="1">
                    <a:solidFill>
                      <a:sysClr val="windowText" lastClr="000000"/>
                    </a:solidFill>
                  </a:rPr>
                  <a:t>CAUDAL</a:t>
                </a:r>
                <a:r>
                  <a:rPr lang="es-CO" b="1" baseline="0">
                    <a:solidFill>
                      <a:sysClr val="windowText" lastClr="000000"/>
                    </a:solidFill>
                  </a:rPr>
                  <a:t> (L/S)</a:t>
                </a:r>
                <a:endParaRPr lang="es-CO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726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 b="1">
                <a:solidFill>
                  <a:sysClr val="windowText" lastClr="000000"/>
                </a:solidFill>
              </a:rPr>
              <a:t>CAUDAL</a:t>
            </a:r>
            <a:r>
              <a:rPr lang="es-CO" b="1" baseline="0">
                <a:solidFill>
                  <a:sysClr val="windowText" lastClr="000000"/>
                </a:solidFill>
              </a:rPr>
              <a:t> ABASTECIDO PAMPLONA 2024</a:t>
            </a:r>
            <a:endParaRPr lang="es-CO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'SEGUNDO TRIMESTRE2 '!$L$3:$L$4</c:f>
              <c:strCache>
                <c:ptCount val="2"/>
                <c:pt idx="0">
                  <c:v>CAUDAL CARIONGO</c:v>
                </c:pt>
                <c:pt idx="1">
                  <c:v>L/S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'SEGUNDO TRIMESTRE2 '!$B$5:$B$10</c:f>
              <c:strCache>
                <c:ptCount val="6"/>
                <c:pt idx="1">
                  <c:v>ENERO</c:v>
                </c:pt>
                <c:pt idx="2">
                  <c:v>FEBRERO</c:v>
                </c:pt>
                <c:pt idx="3">
                  <c:v>MARZO</c:v>
                </c:pt>
                <c:pt idx="4">
                  <c:v>ABRIL</c:v>
                </c:pt>
                <c:pt idx="5">
                  <c:v>MAYO</c:v>
                </c:pt>
              </c:strCache>
            </c:strRef>
          </c:cat>
          <c:val>
            <c:numRef>
              <c:f>'SEGUNDO TRIMESTRE2 '!$R$5:$R$10</c:f>
              <c:numCache>
                <c:formatCode>0.00</c:formatCode>
                <c:ptCount val="6"/>
                <c:pt idx="1">
                  <c:v>82.923984468339313</c:v>
                </c:pt>
                <c:pt idx="2">
                  <c:v>101.00782247765007</c:v>
                </c:pt>
                <c:pt idx="3">
                  <c:v>87.354091995221012</c:v>
                </c:pt>
                <c:pt idx="4">
                  <c:v>96.375617283950604</c:v>
                </c:pt>
                <c:pt idx="5">
                  <c:v>93.780000000000015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5D-4005-A298-8AD9129BC887}"/>
            </c:ext>
          </c:extLst>
        </c:ser>
        <c:ser>
          <c:idx val="1"/>
          <c:order val="1"/>
          <c:tx>
            <c:strRef>
              <c:f>'SEGUNDO TRIMESTRE2 '!$M$3:$M$4</c:f>
              <c:strCache>
                <c:ptCount val="2"/>
                <c:pt idx="0">
                  <c:v>CAUDAL MONTEAD.</c:v>
                </c:pt>
                <c:pt idx="1">
                  <c:v>L/S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'SEGUNDO TRIMESTRE2 '!$B$5:$B$10</c:f>
              <c:strCache>
                <c:ptCount val="6"/>
                <c:pt idx="1">
                  <c:v>ENERO</c:v>
                </c:pt>
                <c:pt idx="2">
                  <c:v>FEBRERO</c:v>
                </c:pt>
                <c:pt idx="3">
                  <c:v>MARZO</c:v>
                </c:pt>
                <c:pt idx="4">
                  <c:v>ABRIL</c:v>
                </c:pt>
                <c:pt idx="5">
                  <c:v>MAYO</c:v>
                </c:pt>
              </c:strCache>
            </c:strRef>
          </c:cat>
          <c:val>
            <c:numRef>
              <c:f>'SEGUNDO TRIMESTRE2 '!$S$5:$S$10</c:f>
              <c:numCache>
                <c:formatCode>0.00</c:formatCode>
                <c:ptCount val="6"/>
                <c:pt idx="1">
                  <c:v>40.943363201911595</c:v>
                </c:pt>
                <c:pt idx="2">
                  <c:v>42.364629629629626</c:v>
                </c:pt>
                <c:pt idx="3">
                  <c:v>33.549895459976106</c:v>
                </c:pt>
                <c:pt idx="4">
                  <c:v>37.448975308641977</c:v>
                </c:pt>
                <c:pt idx="5">
                  <c:v>46.244395743265244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5D-4005-A298-8AD9129BC887}"/>
            </c:ext>
          </c:extLst>
        </c:ser>
        <c:ser>
          <c:idx val="2"/>
          <c:order val="2"/>
          <c:tx>
            <c:strRef>
              <c:f>'SEGUNDO TRIMESTRE2 '!$N$3:$N$4</c:f>
              <c:strCache>
                <c:ptCount val="2"/>
                <c:pt idx="0">
                  <c:v>CAUDAL TOTAL</c:v>
                </c:pt>
                <c:pt idx="1">
                  <c:v>L/S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'SEGUNDO TRIMESTRE2 '!$B$5:$B$10</c:f>
              <c:strCache>
                <c:ptCount val="6"/>
                <c:pt idx="1">
                  <c:v>ENERO</c:v>
                </c:pt>
                <c:pt idx="2">
                  <c:v>FEBRERO</c:v>
                </c:pt>
                <c:pt idx="3">
                  <c:v>MARZO</c:v>
                </c:pt>
                <c:pt idx="4">
                  <c:v>ABRIL</c:v>
                </c:pt>
                <c:pt idx="5">
                  <c:v>MAYO</c:v>
                </c:pt>
              </c:strCache>
            </c:strRef>
          </c:cat>
          <c:val>
            <c:numRef>
              <c:f>'SEGUNDO TRIMESTRE2 '!$T$5:$T$10</c:f>
              <c:numCache>
                <c:formatCode>0.00</c:formatCode>
                <c:ptCount val="6"/>
                <c:pt idx="1">
                  <c:v>123.86734767025089</c:v>
                </c:pt>
                <c:pt idx="2">
                  <c:v>143.37245210727968</c:v>
                </c:pt>
                <c:pt idx="3">
                  <c:v>120.90398745519714</c:v>
                </c:pt>
                <c:pt idx="4">
                  <c:v>133.82459259259258</c:v>
                </c:pt>
                <c:pt idx="5">
                  <c:v>140.02439574326527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5D-4005-A298-8AD9129BC8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77267984"/>
        <c:axId val="1377264656"/>
      </c:barChart>
      <c:catAx>
        <c:axId val="1377267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="1">
                    <a:solidFill>
                      <a:sysClr val="windowText" lastClr="000000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7264656"/>
        <c:crosses val="autoZero"/>
        <c:auto val="1"/>
        <c:lblAlgn val="ctr"/>
        <c:lblOffset val="100"/>
        <c:noMultiLvlLbl val="0"/>
      </c:catAx>
      <c:valAx>
        <c:axId val="137726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="1">
                    <a:solidFill>
                      <a:sysClr val="windowText" lastClr="000000"/>
                    </a:solidFill>
                  </a:rPr>
                  <a:t>CAUDAL</a:t>
                </a:r>
                <a:r>
                  <a:rPr lang="es-CO" b="1" baseline="0">
                    <a:solidFill>
                      <a:sysClr val="windowText" lastClr="000000"/>
                    </a:solidFill>
                  </a:rPr>
                  <a:t> (L/S)</a:t>
                </a:r>
                <a:endParaRPr lang="es-CO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726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PRODUCCION AGUA PLANTAS 2024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'SEGUNDO TRIMESTRE2  AJUSTADO'!$E$6:$E$17</c:f>
              <c:numCache>
                <c:formatCode>#,##0</c:formatCode>
                <c:ptCount val="12"/>
                <c:pt idx="0">
                  <c:v>331766.304</c:v>
                </c:pt>
                <c:pt idx="1">
                  <c:v>359234.016</c:v>
                </c:pt>
                <c:pt idx="2">
                  <c:v>323829.24</c:v>
                </c:pt>
                <c:pt idx="3">
                  <c:v>346873.34399999998</c:v>
                </c:pt>
                <c:pt idx="4">
                  <c:v>375806.30400000059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'SEGUNDO TRIMESTRE2  AJUSTADO'!$AF$20:$AF$31</c15:sqref>
                        </c15:formulaRef>
                      </c:ext>
                    </c:extLst>
                    <c:strCache>
                      <c:ptCount val="12"/>
                      <c:pt idx="0">
                        <c:v>ENERO</c:v>
                      </c:pt>
                      <c:pt idx="1">
                        <c:v>FEBRERO</c:v>
                      </c:pt>
                      <c:pt idx="2">
                        <c:v>MARZO</c:v>
                      </c:pt>
                      <c:pt idx="3">
                        <c:v>ABRIL</c:v>
                      </c:pt>
                      <c:pt idx="4">
                        <c:v>MAYO</c:v>
                      </c:pt>
                      <c:pt idx="5">
                        <c:v>JUNIO</c:v>
                      </c:pt>
                      <c:pt idx="6">
                        <c:v>JULIO</c:v>
                      </c:pt>
                      <c:pt idx="7">
                        <c:v>AGOSTO</c:v>
                      </c:pt>
                      <c:pt idx="8">
                        <c:v>SEPTIEMBRE</c:v>
                      </c:pt>
                      <c:pt idx="9">
                        <c:v>OCTUBRE</c:v>
                      </c:pt>
                      <c:pt idx="10">
                        <c:v>NOVIEMBRE</c:v>
                      </c:pt>
                      <c:pt idx="11">
                        <c:v>DICIEMBRE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CD0-48D4-BDC0-5475BF1EE7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2084992"/>
        <c:axId val="102087680"/>
      </c:barChart>
      <c:catAx>
        <c:axId val="10208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087680"/>
        <c:crosses val="autoZero"/>
        <c:auto val="1"/>
        <c:lblAlgn val="ctr"/>
        <c:lblOffset val="100"/>
        <c:noMultiLvlLbl val="0"/>
      </c:catAx>
      <c:valAx>
        <c:axId val="1020876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METROS CUBICOS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08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 b="1">
                <a:solidFill>
                  <a:sysClr val="windowText" lastClr="000000"/>
                </a:solidFill>
              </a:rPr>
              <a:t>CAUDAL</a:t>
            </a:r>
            <a:r>
              <a:rPr lang="es-CO" b="1" baseline="0">
                <a:solidFill>
                  <a:sysClr val="windowText" lastClr="000000"/>
                </a:solidFill>
              </a:rPr>
              <a:t> ABASTECIDO PAMPLONA 2024</a:t>
            </a:r>
            <a:endParaRPr lang="es-CO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'SEGUNDO TRIMESTRE2  AJUSTADO'!$L$3:$L$4</c:f>
              <c:strCache>
                <c:ptCount val="2"/>
                <c:pt idx="0">
                  <c:v>CAUDAL CARIONGO</c:v>
                </c:pt>
                <c:pt idx="1">
                  <c:v>L/S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'SEGUNDO TRIMESTRE2  AJUSTADO'!$B$5:$B$10</c15:sqref>
                  </c15:fullRef>
                </c:ext>
              </c:extLst>
              <c:f>'SEGUNDO TRIMESTRE2  AJUSTADO'!$B$6:$B$10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'SEGUNDO TRIMESTRE2  AJUSTADO'!$L$5:$L$10</c15:sqref>
                  </c15:fullRef>
                </c:ext>
              </c:extLst>
              <c:f>'SEGUNDO TRIMESTRE2  AJUSTADO'!$L$6:$L$10</c:f>
              <c:numCache>
                <c:formatCode>0.00</c:formatCode>
                <c:ptCount val="5"/>
                <c:pt idx="0">
                  <c:v>82.923984468339313</c:v>
                </c:pt>
                <c:pt idx="1">
                  <c:v>101.00782247765007</c:v>
                </c:pt>
                <c:pt idx="2">
                  <c:v>87.354091995221012</c:v>
                </c:pt>
                <c:pt idx="3">
                  <c:v>96.375617283950604</c:v>
                </c:pt>
                <c:pt idx="4">
                  <c:v>93.780000000000229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9-4B6C-BAD0-18E511C12D7B}"/>
            </c:ext>
          </c:extLst>
        </c:ser>
        <c:ser>
          <c:idx val="1"/>
          <c:order val="1"/>
          <c:tx>
            <c:strRef>
              <c:f>'SEGUNDO TRIMESTRE2  AJUSTADO'!$M$3:$M$4</c:f>
              <c:strCache>
                <c:ptCount val="2"/>
                <c:pt idx="0">
                  <c:v>CAUDAL MONTEAD.</c:v>
                </c:pt>
                <c:pt idx="1">
                  <c:v>L/S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'SEGUNDO TRIMESTRE2  AJUSTADO'!$B$5:$B$10</c15:sqref>
                  </c15:fullRef>
                </c:ext>
              </c:extLst>
              <c:f>'SEGUNDO TRIMESTRE2  AJUSTADO'!$B$6:$B$10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'SEGUNDO TRIMESTRE2  AJUSTADO'!$M$5:$M$10</c15:sqref>
                  </c15:fullRef>
                </c:ext>
              </c:extLst>
              <c:f>'SEGUNDO TRIMESTRE2  AJUSTADO'!$M$6:$M$10</c:f>
              <c:numCache>
                <c:formatCode>0.00</c:formatCode>
                <c:ptCount val="5"/>
                <c:pt idx="0">
                  <c:v>40.943363201911595</c:v>
                </c:pt>
                <c:pt idx="1">
                  <c:v>42.364629629629626</c:v>
                </c:pt>
                <c:pt idx="2">
                  <c:v>33.549895459976106</c:v>
                </c:pt>
                <c:pt idx="3">
                  <c:v>37.448975308641977</c:v>
                </c:pt>
                <c:pt idx="4">
                  <c:v>46.53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C9-4B6C-BAD0-18E511C12D7B}"/>
            </c:ext>
          </c:extLst>
        </c:ser>
        <c:ser>
          <c:idx val="2"/>
          <c:order val="2"/>
          <c:tx>
            <c:strRef>
              <c:f>'SEGUNDO TRIMESTRE2  AJUSTADO'!$N$3:$N$4</c:f>
              <c:strCache>
                <c:ptCount val="2"/>
                <c:pt idx="0">
                  <c:v>CAUDAL TOTAL</c:v>
                </c:pt>
                <c:pt idx="1">
                  <c:v>L/S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'SEGUNDO TRIMESTRE2  AJUSTADO'!$B$5:$B$10</c15:sqref>
                  </c15:fullRef>
                </c:ext>
              </c:extLst>
              <c:f>'SEGUNDO TRIMESTRE2  AJUSTADO'!$B$6:$B$10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'SEGUNDO TRIMESTRE2  AJUSTADO'!$N$5:$N$10</c15:sqref>
                  </c15:fullRef>
                </c:ext>
              </c:extLst>
              <c:f>'SEGUNDO TRIMESTRE2  AJUSTADO'!$N$6:$N$10</c:f>
              <c:numCache>
                <c:formatCode>0.00</c:formatCode>
                <c:ptCount val="5"/>
                <c:pt idx="0">
                  <c:v>123.86734767025089</c:v>
                </c:pt>
                <c:pt idx="1">
                  <c:v>143.37245210727968</c:v>
                </c:pt>
                <c:pt idx="2">
                  <c:v>120.90398745519714</c:v>
                </c:pt>
                <c:pt idx="3">
                  <c:v>133.82459259259258</c:v>
                </c:pt>
                <c:pt idx="4">
                  <c:v>140.31000000000023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C9-4B6C-BAD0-18E511C12D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77267984"/>
        <c:axId val="1377264656"/>
      </c:barChart>
      <c:catAx>
        <c:axId val="1377267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="1">
                    <a:solidFill>
                      <a:sysClr val="windowText" lastClr="000000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7264656"/>
        <c:crosses val="autoZero"/>
        <c:auto val="1"/>
        <c:lblAlgn val="ctr"/>
        <c:lblOffset val="100"/>
        <c:noMultiLvlLbl val="0"/>
      </c:catAx>
      <c:valAx>
        <c:axId val="137726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="1">
                    <a:solidFill>
                      <a:sysClr val="windowText" lastClr="000000"/>
                    </a:solidFill>
                  </a:rPr>
                  <a:t>CAUDAL</a:t>
                </a:r>
                <a:r>
                  <a:rPr lang="es-CO" b="1" baseline="0">
                    <a:solidFill>
                      <a:sysClr val="windowText" lastClr="000000"/>
                    </a:solidFill>
                  </a:rPr>
                  <a:t> (L/S)</a:t>
                </a:r>
                <a:endParaRPr lang="es-CO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726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 b="1">
                <a:solidFill>
                  <a:sysClr val="windowText" lastClr="000000"/>
                </a:solidFill>
              </a:rPr>
              <a:t>CAUDAL</a:t>
            </a:r>
            <a:r>
              <a:rPr lang="es-CO" b="1" baseline="0">
                <a:solidFill>
                  <a:sysClr val="windowText" lastClr="000000"/>
                </a:solidFill>
              </a:rPr>
              <a:t> ABASTECIDO PAMPLONA 2024</a:t>
            </a:r>
            <a:endParaRPr lang="es-CO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'SEGUNDO TRIMESTRE2  AJUSTADO'!$L$3:$L$4</c:f>
              <c:strCache>
                <c:ptCount val="2"/>
                <c:pt idx="0">
                  <c:v>CAUDAL CARIONGO</c:v>
                </c:pt>
                <c:pt idx="1">
                  <c:v>L/S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'SEGUNDO TRIMESTRE2  AJUSTADO'!$B$5:$B$10</c:f>
              <c:strCache>
                <c:ptCount val="6"/>
                <c:pt idx="1">
                  <c:v>ENERO</c:v>
                </c:pt>
                <c:pt idx="2">
                  <c:v>FEBRERO</c:v>
                </c:pt>
                <c:pt idx="3">
                  <c:v>MARZO</c:v>
                </c:pt>
                <c:pt idx="4">
                  <c:v>ABRIL</c:v>
                </c:pt>
                <c:pt idx="5">
                  <c:v>MAYO</c:v>
                </c:pt>
              </c:strCache>
            </c:strRef>
          </c:cat>
          <c:val>
            <c:numRef>
              <c:f>'SEGUNDO TRIMESTRE2  AJUSTADO'!$R$5:$R$10</c:f>
              <c:numCache>
                <c:formatCode>0.00</c:formatCode>
                <c:ptCount val="6"/>
                <c:pt idx="1">
                  <c:v>82.923984468339313</c:v>
                </c:pt>
                <c:pt idx="2">
                  <c:v>101.00782247765007</c:v>
                </c:pt>
                <c:pt idx="3">
                  <c:v>87.354091995221012</c:v>
                </c:pt>
                <c:pt idx="4">
                  <c:v>96.375617283950604</c:v>
                </c:pt>
                <c:pt idx="5">
                  <c:v>86.42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8-4778-9FEB-84B56E8D5838}"/>
            </c:ext>
          </c:extLst>
        </c:ser>
        <c:ser>
          <c:idx val="1"/>
          <c:order val="1"/>
          <c:tx>
            <c:strRef>
              <c:f>'SEGUNDO TRIMESTRE2  AJUSTADO'!$M$3:$M$4</c:f>
              <c:strCache>
                <c:ptCount val="2"/>
                <c:pt idx="0">
                  <c:v>CAUDAL MONTEAD.</c:v>
                </c:pt>
                <c:pt idx="1">
                  <c:v>L/S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'SEGUNDO TRIMESTRE2  AJUSTADO'!$B$5:$B$10</c:f>
              <c:strCache>
                <c:ptCount val="6"/>
                <c:pt idx="1">
                  <c:v>ENERO</c:v>
                </c:pt>
                <c:pt idx="2">
                  <c:v>FEBRERO</c:v>
                </c:pt>
                <c:pt idx="3">
                  <c:v>MARZO</c:v>
                </c:pt>
                <c:pt idx="4">
                  <c:v>ABRIL</c:v>
                </c:pt>
                <c:pt idx="5">
                  <c:v>MAYO</c:v>
                </c:pt>
              </c:strCache>
            </c:strRef>
          </c:cat>
          <c:val>
            <c:numRef>
              <c:f>'SEGUNDO TRIMESTRE2  AJUSTADO'!$S$5:$S$10</c:f>
              <c:numCache>
                <c:formatCode>0.00</c:formatCode>
                <c:ptCount val="6"/>
                <c:pt idx="1">
                  <c:v>40.943363201911595</c:v>
                </c:pt>
                <c:pt idx="2">
                  <c:v>42.364629629629626</c:v>
                </c:pt>
                <c:pt idx="3">
                  <c:v>33.549895459976106</c:v>
                </c:pt>
                <c:pt idx="4">
                  <c:v>37.448975308641977</c:v>
                </c:pt>
                <c:pt idx="5">
                  <c:v>42.06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8-4778-9FEB-84B56E8D5838}"/>
            </c:ext>
          </c:extLst>
        </c:ser>
        <c:ser>
          <c:idx val="2"/>
          <c:order val="2"/>
          <c:tx>
            <c:strRef>
              <c:f>'SEGUNDO TRIMESTRE2  AJUSTADO'!$N$3:$N$4</c:f>
              <c:strCache>
                <c:ptCount val="2"/>
                <c:pt idx="0">
                  <c:v>CAUDAL TOTAL</c:v>
                </c:pt>
                <c:pt idx="1">
                  <c:v>L/S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'SEGUNDO TRIMESTRE2  AJUSTADO'!$B$5:$B$10</c:f>
              <c:strCache>
                <c:ptCount val="6"/>
                <c:pt idx="1">
                  <c:v>ENERO</c:v>
                </c:pt>
                <c:pt idx="2">
                  <c:v>FEBRERO</c:v>
                </c:pt>
                <c:pt idx="3">
                  <c:v>MARZO</c:v>
                </c:pt>
                <c:pt idx="4">
                  <c:v>ABRIL</c:v>
                </c:pt>
                <c:pt idx="5">
                  <c:v>MAYO</c:v>
                </c:pt>
              </c:strCache>
            </c:strRef>
          </c:cat>
          <c:val>
            <c:numRef>
              <c:f>'SEGUNDO TRIMESTRE2  AJUSTADO'!$T$5:$T$10</c:f>
              <c:numCache>
                <c:formatCode>0.00</c:formatCode>
                <c:ptCount val="6"/>
                <c:pt idx="1">
                  <c:v>123.86734767025089</c:v>
                </c:pt>
                <c:pt idx="2">
                  <c:v>143.37245210727968</c:v>
                </c:pt>
                <c:pt idx="3">
                  <c:v>120.90398745519714</c:v>
                </c:pt>
                <c:pt idx="4">
                  <c:v>133.82459259259258</c:v>
                </c:pt>
                <c:pt idx="5">
                  <c:v>128.48000000000002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8-4778-9FEB-84B56E8D58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77267984"/>
        <c:axId val="1377264656"/>
      </c:barChart>
      <c:catAx>
        <c:axId val="1377267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="1">
                    <a:solidFill>
                      <a:sysClr val="windowText" lastClr="000000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7264656"/>
        <c:crosses val="autoZero"/>
        <c:auto val="1"/>
        <c:lblAlgn val="ctr"/>
        <c:lblOffset val="100"/>
        <c:noMultiLvlLbl val="0"/>
      </c:catAx>
      <c:valAx>
        <c:axId val="137726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="1">
                    <a:solidFill>
                      <a:sysClr val="windowText" lastClr="000000"/>
                    </a:solidFill>
                  </a:rPr>
                  <a:t>CAUDAL</a:t>
                </a:r>
                <a:r>
                  <a:rPr lang="es-CO" b="1" baseline="0">
                    <a:solidFill>
                      <a:sysClr val="windowText" lastClr="000000"/>
                    </a:solidFill>
                  </a:rPr>
                  <a:t> (L/S)</a:t>
                </a:r>
                <a:endParaRPr lang="es-CO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726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s-CO"/>
              <a:t>CAUDAL HORARIO PTAP CARIONGO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'MAYO-PLANTA CARIONGO'!$B$31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'MAYO-PLANTA CARIONGO'!$A$33:$A$56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'MAYO-PLANTA CARIONGO'!$B$33:$B$56</c:f>
              <c:numCache>
                <c:formatCode>0.00</c:formatCode>
                <c:ptCount val="24"/>
                <c:pt idx="0">
                  <c:v>42.000000000000036</c:v>
                </c:pt>
                <c:pt idx="1">
                  <c:v>42.000000000000036</c:v>
                </c:pt>
                <c:pt idx="2">
                  <c:v>42.000000000000036</c:v>
                </c:pt>
                <c:pt idx="3">
                  <c:v>42.000000000000036</c:v>
                </c:pt>
                <c:pt idx="4">
                  <c:v>42.000000000000036</c:v>
                </c:pt>
                <c:pt idx="5">
                  <c:v>42.000000000000036</c:v>
                </c:pt>
                <c:pt idx="6">
                  <c:v>106.0000000000001</c:v>
                </c:pt>
                <c:pt idx="7">
                  <c:v>122.0000000000001</c:v>
                </c:pt>
                <c:pt idx="8">
                  <c:v>134.00000000000011</c:v>
                </c:pt>
                <c:pt idx="9">
                  <c:v>130.00000000000011</c:v>
                </c:pt>
                <c:pt idx="10">
                  <c:v>130.00000000000011</c:v>
                </c:pt>
                <c:pt idx="11">
                  <c:v>126.00000000000011</c:v>
                </c:pt>
                <c:pt idx="12">
                  <c:v>118.0000000000001</c:v>
                </c:pt>
                <c:pt idx="13">
                  <c:v>120.0000000000001</c:v>
                </c:pt>
                <c:pt idx="14">
                  <c:v>112.00000000000009</c:v>
                </c:pt>
                <c:pt idx="15">
                  <c:v>108.0000000000001</c:v>
                </c:pt>
                <c:pt idx="16">
                  <c:v>104.0000000000001</c:v>
                </c:pt>
                <c:pt idx="17">
                  <c:v>104.0000000000001</c:v>
                </c:pt>
                <c:pt idx="18">
                  <c:v>100.00000000000009</c:v>
                </c:pt>
                <c:pt idx="19">
                  <c:v>104.0000000000001</c:v>
                </c:pt>
                <c:pt idx="20">
                  <c:v>96.000000000000085</c:v>
                </c:pt>
                <c:pt idx="21">
                  <c:v>96.000000000000085</c:v>
                </c:pt>
                <c:pt idx="22">
                  <c:v>100.00000000000009</c:v>
                </c:pt>
                <c:pt idx="23">
                  <c:v>60.00000000000005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58-4415-A562-07FE7D5F3AC9}"/>
            </c:ext>
          </c:extLst>
        </c:ser>
        <c:ser>
          <c:idx val="1"/>
          <c:order val="1"/>
          <c:tx>
            <c:strRef>
              <c:f>'MAYO-PLANTA CARIONGO'!$C$31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'MAYO-PLANTA CARIONGO'!$A$33:$A$56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'MAYO-PLANTA CARIONGO'!$C$33:$C$56</c:f>
              <c:numCache>
                <c:formatCode>0.00</c:formatCode>
                <c:ptCount val="24"/>
                <c:pt idx="0">
                  <c:v>56.000000000000057</c:v>
                </c:pt>
                <c:pt idx="1">
                  <c:v>56.000000000000057</c:v>
                </c:pt>
                <c:pt idx="2">
                  <c:v>56.000000000000057</c:v>
                </c:pt>
                <c:pt idx="3">
                  <c:v>56.000000000000057</c:v>
                </c:pt>
                <c:pt idx="4">
                  <c:v>56.000000000000057</c:v>
                </c:pt>
                <c:pt idx="5">
                  <c:v>56.000000000000057</c:v>
                </c:pt>
                <c:pt idx="6">
                  <c:v>112.00000000000009</c:v>
                </c:pt>
                <c:pt idx="7">
                  <c:v>124.0000000000001</c:v>
                </c:pt>
                <c:pt idx="8">
                  <c:v>100.00000000000009</c:v>
                </c:pt>
                <c:pt idx="9">
                  <c:v>104.0000000000001</c:v>
                </c:pt>
                <c:pt idx="10">
                  <c:v>122.0000000000001</c:v>
                </c:pt>
                <c:pt idx="11">
                  <c:v>118.0000000000001</c:v>
                </c:pt>
                <c:pt idx="12">
                  <c:v>110.0000000000001</c:v>
                </c:pt>
                <c:pt idx="13">
                  <c:v>94.000000000000085</c:v>
                </c:pt>
                <c:pt idx="14">
                  <c:v>96.000000000000085</c:v>
                </c:pt>
                <c:pt idx="15">
                  <c:v>104.0000000000001</c:v>
                </c:pt>
                <c:pt idx="16">
                  <c:v>72.000000000000057</c:v>
                </c:pt>
                <c:pt idx="17">
                  <c:v>76.000000000000071</c:v>
                </c:pt>
                <c:pt idx="18">
                  <c:v>60.00000000000005</c:v>
                </c:pt>
                <c:pt idx="19">
                  <c:v>60.00000000000005</c:v>
                </c:pt>
                <c:pt idx="20">
                  <c:v>60.00000000000005</c:v>
                </c:pt>
                <c:pt idx="21">
                  <c:v>46.000000000000043</c:v>
                </c:pt>
                <c:pt idx="22">
                  <c:v>46.000000000000043</c:v>
                </c:pt>
                <c:pt idx="23">
                  <c:v>46.000000000000043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58-4415-A562-07FE7D5F3AC9}"/>
            </c:ext>
          </c:extLst>
        </c:ser>
        <c:ser>
          <c:idx val="2"/>
          <c:order val="2"/>
          <c:tx>
            <c:strRef>
              <c:f>'MAYO-PLANTA CARIONGO'!$D$31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'MAYO-PLANTA CARIONGO'!$A$33:$A$56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'MAYO-PLANTA CARIONGO'!$D$33:$D$56</c:f>
              <c:numCache>
                <c:formatCode>0.00</c:formatCode>
                <c:ptCount val="24"/>
                <c:pt idx="0">
                  <c:v>42.000000000000036</c:v>
                </c:pt>
                <c:pt idx="1">
                  <c:v>42.000000000000036</c:v>
                </c:pt>
                <c:pt idx="2">
                  <c:v>42.000000000000036</c:v>
                </c:pt>
                <c:pt idx="3">
                  <c:v>42.000000000000036</c:v>
                </c:pt>
                <c:pt idx="4">
                  <c:v>46.000000000000043</c:v>
                </c:pt>
                <c:pt idx="5">
                  <c:v>46.000000000000043</c:v>
                </c:pt>
                <c:pt idx="6">
                  <c:v>132.00000000000011</c:v>
                </c:pt>
                <c:pt idx="7">
                  <c:v>132.00000000000011</c:v>
                </c:pt>
                <c:pt idx="8">
                  <c:v>132.00000000000011</c:v>
                </c:pt>
                <c:pt idx="9">
                  <c:v>132.00000000000011</c:v>
                </c:pt>
                <c:pt idx="10">
                  <c:v>136.00000000000011</c:v>
                </c:pt>
                <c:pt idx="11">
                  <c:v>132.00000000000011</c:v>
                </c:pt>
                <c:pt idx="12">
                  <c:v>132.00000000000011</c:v>
                </c:pt>
                <c:pt idx="13">
                  <c:v>104.0000000000001</c:v>
                </c:pt>
                <c:pt idx="14">
                  <c:v>96.000000000000085</c:v>
                </c:pt>
                <c:pt idx="15">
                  <c:v>96.000000000000085</c:v>
                </c:pt>
                <c:pt idx="16">
                  <c:v>90.000000000000071</c:v>
                </c:pt>
                <c:pt idx="17">
                  <c:v>60.00000000000005</c:v>
                </c:pt>
                <c:pt idx="18">
                  <c:v>60.00000000000005</c:v>
                </c:pt>
                <c:pt idx="19">
                  <c:v>60.00000000000005</c:v>
                </c:pt>
                <c:pt idx="20">
                  <c:v>56.000000000000057</c:v>
                </c:pt>
                <c:pt idx="21">
                  <c:v>56.000000000000057</c:v>
                </c:pt>
                <c:pt idx="22">
                  <c:v>56.000000000000057</c:v>
                </c:pt>
                <c:pt idx="23">
                  <c:v>56.000000000000057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58-4415-A562-07FE7D5F3AC9}"/>
            </c:ext>
          </c:extLst>
        </c:ser>
        <c:ser>
          <c:idx val="3"/>
          <c:order val="3"/>
          <c:tx>
            <c:strRef>
              <c:f>'MAYO-PLANTA CARIONGO'!$E$31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'MAYO-PLANTA CARIONGO'!$A$33:$A$56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'MAYO-PLANTA CARIONGO'!$E$33:$E$56</c:f>
              <c:numCache>
                <c:formatCode>0.00</c:formatCode>
                <c:ptCount val="24"/>
                <c:pt idx="0">
                  <c:v>52.000000000000043</c:v>
                </c:pt>
                <c:pt idx="1">
                  <c:v>52.000000000000043</c:v>
                </c:pt>
                <c:pt idx="2">
                  <c:v>52.000000000000043</c:v>
                </c:pt>
                <c:pt idx="3">
                  <c:v>52.000000000000043</c:v>
                </c:pt>
                <c:pt idx="4">
                  <c:v>52.000000000000043</c:v>
                </c:pt>
                <c:pt idx="5">
                  <c:v>52.000000000000043</c:v>
                </c:pt>
                <c:pt idx="6">
                  <c:v>106.0000000000001</c:v>
                </c:pt>
                <c:pt idx="7">
                  <c:v>122.0000000000001</c:v>
                </c:pt>
                <c:pt idx="8">
                  <c:v>122.0000000000001</c:v>
                </c:pt>
                <c:pt idx="9">
                  <c:v>122.0000000000001</c:v>
                </c:pt>
                <c:pt idx="10">
                  <c:v>132.00000000000011</c:v>
                </c:pt>
                <c:pt idx="11">
                  <c:v>132.00000000000011</c:v>
                </c:pt>
                <c:pt idx="12">
                  <c:v>128.00000000000011</c:v>
                </c:pt>
                <c:pt idx="13">
                  <c:v>128.00000000000011</c:v>
                </c:pt>
                <c:pt idx="14">
                  <c:v>120.0000000000001</c:v>
                </c:pt>
                <c:pt idx="15">
                  <c:v>112.00000000000009</c:v>
                </c:pt>
                <c:pt idx="16">
                  <c:v>112.00000000000009</c:v>
                </c:pt>
                <c:pt idx="17">
                  <c:v>108.0000000000001</c:v>
                </c:pt>
                <c:pt idx="18">
                  <c:v>112.00000000000009</c:v>
                </c:pt>
                <c:pt idx="19">
                  <c:v>104.0000000000001</c:v>
                </c:pt>
                <c:pt idx="20">
                  <c:v>104.0000000000001</c:v>
                </c:pt>
                <c:pt idx="21">
                  <c:v>104.0000000000001</c:v>
                </c:pt>
                <c:pt idx="22">
                  <c:v>92.000000000000071</c:v>
                </c:pt>
                <c:pt idx="23">
                  <c:v>60.00000000000005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58-4415-A562-07FE7D5F3AC9}"/>
            </c:ext>
          </c:extLst>
        </c:ser>
        <c:ser>
          <c:idx val="4"/>
          <c:order val="4"/>
          <c:tx>
            <c:strRef>
              <c:f>'MAYO-PLANTA CARIONGO'!$F$31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'MAYO-PLANTA CARIONGO'!$A$33:$A$56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'MAYO-PLANTA CARIONGO'!$F$33:$F$56</c:f>
              <c:numCache>
                <c:formatCode>0.00</c:formatCode>
                <c:ptCount val="24"/>
                <c:pt idx="0">
                  <c:v>56.000000000000057</c:v>
                </c:pt>
                <c:pt idx="1">
                  <c:v>56.000000000000057</c:v>
                </c:pt>
                <c:pt idx="2">
                  <c:v>56.000000000000057</c:v>
                </c:pt>
                <c:pt idx="3">
                  <c:v>56.000000000000057</c:v>
                </c:pt>
                <c:pt idx="4">
                  <c:v>56.000000000000057</c:v>
                </c:pt>
                <c:pt idx="5">
                  <c:v>56.000000000000057</c:v>
                </c:pt>
                <c:pt idx="6">
                  <c:v>80.000000000000071</c:v>
                </c:pt>
                <c:pt idx="7">
                  <c:v>92.000000000000071</c:v>
                </c:pt>
                <c:pt idx="8">
                  <c:v>96.000000000000085</c:v>
                </c:pt>
                <c:pt idx="9">
                  <c:v>124.00000000000011</c:v>
                </c:pt>
                <c:pt idx="10">
                  <c:v>152.00000000000014</c:v>
                </c:pt>
                <c:pt idx="11">
                  <c:v>140.00000000000011</c:v>
                </c:pt>
                <c:pt idx="12">
                  <c:v>132.00000000000011</c:v>
                </c:pt>
                <c:pt idx="13">
                  <c:v>120.0000000000001</c:v>
                </c:pt>
                <c:pt idx="14">
                  <c:v>120.0000000000001</c:v>
                </c:pt>
                <c:pt idx="15">
                  <c:v>120.0000000000001</c:v>
                </c:pt>
                <c:pt idx="16">
                  <c:v>108.0000000000001</c:v>
                </c:pt>
                <c:pt idx="17">
                  <c:v>96.000000000000085</c:v>
                </c:pt>
                <c:pt idx="18">
                  <c:v>100.00000000000009</c:v>
                </c:pt>
                <c:pt idx="19">
                  <c:v>96.000000000000085</c:v>
                </c:pt>
                <c:pt idx="20">
                  <c:v>88.000000000000071</c:v>
                </c:pt>
                <c:pt idx="21">
                  <c:v>60.00000000000005</c:v>
                </c:pt>
                <c:pt idx="22">
                  <c:v>60.00000000000005</c:v>
                </c:pt>
                <c:pt idx="23">
                  <c:v>56.000000000000057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58-4415-A562-07FE7D5F3AC9}"/>
            </c:ext>
          </c:extLst>
        </c:ser>
        <c:ser>
          <c:idx val="5"/>
          <c:order val="5"/>
          <c:tx>
            <c:strRef>
              <c:f>'MAYO-PLANTA CARIONGO'!$G$31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'MAYO-PLANTA CARIONGO'!$A$33:$A$56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'MAYO-PLANTA CARIONGO'!$G$33:$G$56</c:f>
              <c:numCache>
                <c:formatCode>0.00</c:formatCode>
                <c:ptCount val="24"/>
                <c:pt idx="0">
                  <c:v>56.000000000000057</c:v>
                </c:pt>
                <c:pt idx="1">
                  <c:v>52.000000000000043</c:v>
                </c:pt>
                <c:pt idx="2">
                  <c:v>52.000000000000043</c:v>
                </c:pt>
                <c:pt idx="3">
                  <c:v>52.000000000000043</c:v>
                </c:pt>
                <c:pt idx="4">
                  <c:v>56.000000000000057</c:v>
                </c:pt>
                <c:pt idx="5">
                  <c:v>56.000000000000057</c:v>
                </c:pt>
                <c:pt idx="6">
                  <c:v>122.0000000000001</c:v>
                </c:pt>
                <c:pt idx="7">
                  <c:v>126.00000000000011</c:v>
                </c:pt>
                <c:pt idx="8">
                  <c:v>126.00000000000011</c:v>
                </c:pt>
                <c:pt idx="9">
                  <c:v>140.00000000000011</c:v>
                </c:pt>
                <c:pt idx="10">
                  <c:v>132.00000000000011</c:v>
                </c:pt>
                <c:pt idx="11">
                  <c:v>132.00000000000011</c:v>
                </c:pt>
                <c:pt idx="12">
                  <c:v>104.0000000000001</c:v>
                </c:pt>
                <c:pt idx="13">
                  <c:v>108.0000000000001</c:v>
                </c:pt>
                <c:pt idx="14">
                  <c:v>100.00000000000009</c:v>
                </c:pt>
                <c:pt idx="15">
                  <c:v>100.00000000000009</c:v>
                </c:pt>
                <c:pt idx="16">
                  <c:v>74.000000000000071</c:v>
                </c:pt>
                <c:pt idx="17">
                  <c:v>78.000000000000071</c:v>
                </c:pt>
                <c:pt idx="18">
                  <c:v>68.000000000000057</c:v>
                </c:pt>
                <c:pt idx="19">
                  <c:v>68.000000000000057</c:v>
                </c:pt>
                <c:pt idx="20">
                  <c:v>82.000000000000071</c:v>
                </c:pt>
                <c:pt idx="21">
                  <c:v>66.000000000000057</c:v>
                </c:pt>
                <c:pt idx="22">
                  <c:v>70.000000000000057</c:v>
                </c:pt>
                <c:pt idx="23">
                  <c:v>70.000000000000057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A58-4415-A562-07FE7D5F3AC9}"/>
            </c:ext>
          </c:extLst>
        </c:ser>
        <c:ser>
          <c:idx val="6"/>
          <c:order val="6"/>
          <c:tx>
            <c:strRef>
              <c:f>'MAYO-PLANTA CARIONGO'!$H$31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'MAYO-PLANTA CARIONGO'!$A$33:$A$56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'MAYO-PLANTA CARIONGO'!$H$33:$H$56</c:f>
              <c:numCache>
                <c:formatCode>0.00</c:formatCode>
                <c:ptCount val="24"/>
                <c:pt idx="0">
                  <c:v>52.000000000000043</c:v>
                </c:pt>
                <c:pt idx="1">
                  <c:v>52.000000000000043</c:v>
                </c:pt>
                <c:pt idx="2">
                  <c:v>52.000000000000043</c:v>
                </c:pt>
                <c:pt idx="3">
                  <c:v>52.000000000000043</c:v>
                </c:pt>
                <c:pt idx="4">
                  <c:v>48.000000000000043</c:v>
                </c:pt>
                <c:pt idx="5">
                  <c:v>48.000000000000043</c:v>
                </c:pt>
                <c:pt idx="6">
                  <c:v>100.00000000000009</c:v>
                </c:pt>
                <c:pt idx="7">
                  <c:v>116.0000000000001</c:v>
                </c:pt>
                <c:pt idx="8">
                  <c:v>128.00000000000011</c:v>
                </c:pt>
                <c:pt idx="9">
                  <c:v>120.0000000000001</c:v>
                </c:pt>
                <c:pt idx="10">
                  <c:v>32.000000000000028</c:v>
                </c:pt>
                <c:pt idx="11">
                  <c:v>0</c:v>
                </c:pt>
                <c:pt idx="12">
                  <c:v>0</c:v>
                </c:pt>
                <c:pt idx="13">
                  <c:v>140.00000000000011</c:v>
                </c:pt>
                <c:pt idx="14">
                  <c:v>140.00000000000011</c:v>
                </c:pt>
                <c:pt idx="15">
                  <c:v>140.00000000000011</c:v>
                </c:pt>
                <c:pt idx="16">
                  <c:v>112.00000000000009</c:v>
                </c:pt>
                <c:pt idx="17">
                  <c:v>112.00000000000009</c:v>
                </c:pt>
                <c:pt idx="18">
                  <c:v>92.000000000000071</c:v>
                </c:pt>
                <c:pt idx="19">
                  <c:v>96.000000000000085</c:v>
                </c:pt>
                <c:pt idx="20">
                  <c:v>104.0000000000001</c:v>
                </c:pt>
                <c:pt idx="21">
                  <c:v>100.00000000000009</c:v>
                </c:pt>
                <c:pt idx="22">
                  <c:v>108.0000000000001</c:v>
                </c:pt>
                <c:pt idx="23">
                  <c:v>104.0000000000001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A58-4415-A562-07FE7D5F3AC9}"/>
            </c:ext>
          </c:extLst>
        </c:ser>
        <c:ser>
          <c:idx val="7"/>
          <c:order val="7"/>
          <c:tx>
            <c:strRef>
              <c:f>'MAYO-PLANTA CARIONGO'!$I$31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'MAYO-PLANTA CARIONGO'!$A$33:$A$56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'MAYO-PLANTA CARIONGO'!$I$33:$I$56</c:f>
              <c:numCache>
                <c:formatCode>0.00</c:formatCode>
                <c:ptCount val="24"/>
                <c:pt idx="0">
                  <c:v>56.000000000000057</c:v>
                </c:pt>
                <c:pt idx="1">
                  <c:v>56.000000000000057</c:v>
                </c:pt>
                <c:pt idx="2">
                  <c:v>56.000000000000057</c:v>
                </c:pt>
                <c:pt idx="3">
                  <c:v>56.000000000000057</c:v>
                </c:pt>
                <c:pt idx="4">
                  <c:v>56.000000000000057</c:v>
                </c:pt>
                <c:pt idx="5">
                  <c:v>56.000000000000057</c:v>
                </c:pt>
                <c:pt idx="6">
                  <c:v>132.00000000000011</c:v>
                </c:pt>
                <c:pt idx="7">
                  <c:v>124.0000000000001</c:v>
                </c:pt>
                <c:pt idx="8">
                  <c:v>136.00000000000011</c:v>
                </c:pt>
                <c:pt idx="9">
                  <c:v>128.00000000000011</c:v>
                </c:pt>
                <c:pt idx="10">
                  <c:v>128.00000000000011</c:v>
                </c:pt>
                <c:pt idx="11">
                  <c:v>132.00000000000011</c:v>
                </c:pt>
                <c:pt idx="12">
                  <c:v>124.00000000000011</c:v>
                </c:pt>
                <c:pt idx="13">
                  <c:v>120.0000000000001</c:v>
                </c:pt>
                <c:pt idx="14">
                  <c:v>120.0000000000001</c:v>
                </c:pt>
                <c:pt idx="15">
                  <c:v>100.00000000000009</c:v>
                </c:pt>
                <c:pt idx="16">
                  <c:v>104.0000000000001</c:v>
                </c:pt>
                <c:pt idx="17">
                  <c:v>80.000000000000071</c:v>
                </c:pt>
                <c:pt idx="18">
                  <c:v>76.000000000000071</c:v>
                </c:pt>
                <c:pt idx="19">
                  <c:v>76.000000000000071</c:v>
                </c:pt>
                <c:pt idx="20">
                  <c:v>60.00000000000005</c:v>
                </c:pt>
                <c:pt idx="21">
                  <c:v>60.00000000000005</c:v>
                </c:pt>
                <c:pt idx="22">
                  <c:v>46.000000000000043</c:v>
                </c:pt>
                <c:pt idx="23">
                  <c:v>46.000000000000043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A58-4415-A562-07FE7D5F3AC9}"/>
            </c:ext>
          </c:extLst>
        </c:ser>
        <c:ser>
          <c:idx val="8"/>
          <c:order val="8"/>
          <c:tx>
            <c:strRef>
              <c:f>'MAYO-PLANTA CARIONGO'!$J$31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'MAYO-PLANTA CARIONGO'!$A$33:$A$56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'MAYO-PLANTA CARIONGO'!$J$33:$J$56</c:f>
              <c:numCache>
                <c:formatCode>0.00</c:formatCode>
                <c:ptCount val="24"/>
                <c:pt idx="0">
                  <c:v>46.000000000000043</c:v>
                </c:pt>
                <c:pt idx="1">
                  <c:v>42.000000000000036</c:v>
                </c:pt>
                <c:pt idx="2">
                  <c:v>42.000000000000036</c:v>
                </c:pt>
                <c:pt idx="3">
                  <c:v>42.000000000000036</c:v>
                </c:pt>
                <c:pt idx="4">
                  <c:v>46.000000000000043</c:v>
                </c:pt>
                <c:pt idx="5">
                  <c:v>54.000000000000057</c:v>
                </c:pt>
                <c:pt idx="6">
                  <c:v>132.00000000000011</c:v>
                </c:pt>
                <c:pt idx="7">
                  <c:v>128.00000000000011</c:v>
                </c:pt>
                <c:pt idx="8">
                  <c:v>128.00000000000011</c:v>
                </c:pt>
                <c:pt idx="9">
                  <c:v>128.00000000000011</c:v>
                </c:pt>
                <c:pt idx="10">
                  <c:v>136.00000000000011</c:v>
                </c:pt>
                <c:pt idx="11">
                  <c:v>128.00000000000011</c:v>
                </c:pt>
                <c:pt idx="12">
                  <c:v>132.00000000000011</c:v>
                </c:pt>
                <c:pt idx="13">
                  <c:v>100.00000000000009</c:v>
                </c:pt>
                <c:pt idx="14">
                  <c:v>100.00000000000009</c:v>
                </c:pt>
                <c:pt idx="15">
                  <c:v>100.00000000000009</c:v>
                </c:pt>
                <c:pt idx="16">
                  <c:v>104.0000000000001</c:v>
                </c:pt>
                <c:pt idx="17">
                  <c:v>70.000000000000057</c:v>
                </c:pt>
                <c:pt idx="18">
                  <c:v>54.000000000000057</c:v>
                </c:pt>
                <c:pt idx="19">
                  <c:v>58.00000000000005</c:v>
                </c:pt>
                <c:pt idx="20">
                  <c:v>58.00000000000005</c:v>
                </c:pt>
                <c:pt idx="21">
                  <c:v>58.00000000000005</c:v>
                </c:pt>
                <c:pt idx="22">
                  <c:v>56.000000000000057</c:v>
                </c:pt>
                <c:pt idx="23">
                  <c:v>56.000000000000057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A58-4415-A562-07FE7D5F3AC9}"/>
            </c:ext>
          </c:extLst>
        </c:ser>
        <c:ser>
          <c:idx val="9"/>
          <c:order val="9"/>
          <c:tx>
            <c:strRef>
              <c:f>'MAYO-PLANTA CARIONGO'!$K$31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'MAYO-PLANTA CARIONGO'!$A$33:$A$56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'MAYO-PLANTA CARIONGO'!$K$33:$K$56</c:f>
              <c:numCache>
                <c:formatCode>0.00</c:formatCode>
                <c:ptCount val="24"/>
                <c:pt idx="0">
                  <c:v>42.000000000000036</c:v>
                </c:pt>
                <c:pt idx="1">
                  <c:v>42.000000000000036</c:v>
                </c:pt>
                <c:pt idx="2">
                  <c:v>42.000000000000036</c:v>
                </c:pt>
                <c:pt idx="3">
                  <c:v>42.000000000000036</c:v>
                </c:pt>
                <c:pt idx="4">
                  <c:v>42.000000000000036</c:v>
                </c:pt>
                <c:pt idx="5">
                  <c:v>42.000000000000036</c:v>
                </c:pt>
                <c:pt idx="6">
                  <c:v>106.0000000000001</c:v>
                </c:pt>
                <c:pt idx="7">
                  <c:v>114.0000000000001</c:v>
                </c:pt>
                <c:pt idx="8">
                  <c:v>144.00000000000011</c:v>
                </c:pt>
                <c:pt idx="9">
                  <c:v>136.00000000000011</c:v>
                </c:pt>
                <c:pt idx="10">
                  <c:v>136.00000000000011</c:v>
                </c:pt>
                <c:pt idx="11">
                  <c:v>136.00000000000011</c:v>
                </c:pt>
                <c:pt idx="12">
                  <c:v>124.00000000000011</c:v>
                </c:pt>
                <c:pt idx="13">
                  <c:v>120.0000000000001</c:v>
                </c:pt>
                <c:pt idx="14">
                  <c:v>120.0000000000001</c:v>
                </c:pt>
                <c:pt idx="15">
                  <c:v>112.00000000000009</c:v>
                </c:pt>
                <c:pt idx="16">
                  <c:v>112.00000000000009</c:v>
                </c:pt>
                <c:pt idx="17">
                  <c:v>108.0000000000001</c:v>
                </c:pt>
                <c:pt idx="18">
                  <c:v>104.0000000000001</c:v>
                </c:pt>
                <c:pt idx="19">
                  <c:v>104.0000000000001</c:v>
                </c:pt>
                <c:pt idx="20">
                  <c:v>104.0000000000001</c:v>
                </c:pt>
                <c:pt idx="21">
                  <c:v>104.0000000000001</c:v>
                </c:pt>
                <c:pt idx="22">
                  <c:v>108.0000000000001</c:v>
                </c:pt>
                <c:pt idx="23">
                  <c:v>108.0000000000001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A58-4415-A562-07FE7D5F3AC9}"/>
            </c:ext>
          </c:extLst>
        </c:ser>
        <c:ser>
          <c:idx val="10"/>
          <c:order val="10"/>
          <c:tx>
            <c:strRef>
              <c:f>'MAYO-PLANTA CARIONGO'!$L$31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'MAYO-PLANTA CARIONGO'!$A$33:$A$56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'MAYO-PLANTA CARIONGO'!$L$33:$L$56</c:f>
              <c:numCache>
                <c:formatCode>0.00</c:formatCode>
                <c:ptCount val="24"/>
                <c:pt idx="0">
                  <c:v>56.000000000000057</c:v>
                </c:pt>
                <c:pt idx="1">
                  <c:v>56.000000000000057</c:v>
                </c:pt>
                <c:pt idx="2">
                  <c:v>56.000000000000057</c:v>
                </c:pt>
                <c:pt idx="3">
                  <c:v>56.000000000000057</c:v>
                </c:pt>
                <c:pt idx="4">
                  <c:v>56.000000000000057</c:v>
                </c:pt>
                <c:pt idx="5">
                  <c:v>56.000000000000057</c:v>
                </c:pt>
                <c:pt idx="6">
                  <c:v>118.0000000000001</c:v>
                </c:pt>
                <c:pt idx="7">
                  <c:v>102.00000000000009</c:v>
                </c:pt>
                <c:pt idx="8">
                  <c:v>114.0000000000001</c:v>
                </c:pt>
                <c:pt idx="9">
                  <c:v>132.00000000000011</c:v>
                </c:pt>
                <c:pt idx="10">
                  <c:v>136.00000000000011</c:v>
                </c:pt>
                <c:pt idx="11">
                  <c:v>132.00000000000011</c:v>
                </c:pt>
                <c:pt idx="12">
                  <c:v>136.00000000000011</c:v>
                </c:pt>
                <c:pt idx="13">
                  <c:v>140.00000000000011</c:v>
                </c:pt>
                <c:pt idx="14">
                  <c:v>134.00000000000011</c:v>
                </c:pt>
                <c:pt idx="15">
                  <c:v>120.0000000000001</c:v>
                </c:pt>
                <c:pt idx="16">
                  <c:v>120.0000000000001</c:v>
                </c:pt>
                <c:pt idx="17">
                  <c:v>120.0000000000001</c:v>
                </c:pt>
                <c:pt idx="18">
                  <c:v>96.000000000000085</c:v>
                </c:pt>
                <c:pt idx="19">
                  <c:v>96.000000000000085</c:v>
                </c:pt>
                <c:pt idx="20">
                  <c:v>88.000000000000071</c:v>
                </c:pt>
                <c:pt idx="21">
                  <c:v>84.000000000000085</c:v>
                </c:pt>
                <c:pt idx="22">
                  <c:v>72.000000000000057</c:v>
                </c:pt>
                <c:pt idx="23">
                  <c:v>60.00000000000005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A58-4415-A562-07FE7D5F3AC9}"/>
            </c:ext>
          </c:extLst>
        </c:ser>
        <c:ser>
          <c:idx val="11"/>
          <c:order val="11"/>
          <c:tx>
            <c:strRef>
              <c:f>'MAYO-PLANTA CARIONGO'!$M$31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'MAYO-PLANTA CARIONGO'!$A$33:$A$56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'MAYO-PLANTA CARIONGO'!$M$33:$M$56</c:f>
              <c:numCache>
                <c:formatCode>0.00</c:formatCode>
                <c:ptCount val="24"/>
                <c:pt idx="0">
                  <c:v>60.00000000000005</c:v>
                </c:pt>
                <c:pt idx="1">
                  <c:v>60.00000000000005</c:v>
                </c:pt>
                <c:pt idx="2">
                  <c:v>56.000000000000057</c:v>
                </c:pt>
                <c:pt idx="3">
                  <c:v>56.000000000000057</c:v>
                </c:pt>
                <c:pt idx="4">
                  <c:v>48.000000000000043</c:v>
                </c:pt>
                <c:pt idx="5">
                  <c:v>48.000000000000043</c:v>
                </c:pt>
                <c:pt idx="6">
                  <c:v>132.00000000000011</c:v>
                </c:pt>
                <c:pt idx="7">
                  <c:v>132.00000000000011</c:v>
                </c:pt>
                <c:pt idx="8">
                  <c:v>136.00000000000011</c:v>
                </c:pt>
                <c:pt idx="9">
                  <c:v>136.00000000000011</c:v>
                </c:pt>
                <c:pt idx="10">
                  <c:v>136.00000000000011</c:v>
                </c:pt>
                <c:pt idx="11">
                  <c:v>132.00000000000011</c:v>
                </c:pt>
                <c:pt idx="12">
                  <c:v>132.00000000000011</c:v>
                </c:pt>
                <c:pt idx="13">
                  <c:v>108.0000000000001</c:v>
                </c:pt>
                <c:pt idx="14">
                  <c:v>100.00000000000009</c:v>
                </c:pt>
                <c:pt idx="15">
                  <c:v>100.00000000000009</c:v>
                </c:pt>
                <c:pt idx="16">
                  <c:v>104.0000000000001</c:v>
                </c:pt>
                <c:pt idx="17">
                  <c:v>70.000000000000057</c:v>
                </c:pt>
                <c:pt idx="18">
                  <c:v>78.000000000000071</c:v>
                </c:pt>
                <c:pt idx="19">
                  <c:v>70.000000000000057</c:v>
                </c:pt>
                <c:pt idx="20">
                  <c:v>58.00000000000005</c:v>
                </c:pt>
                <c:pt idx="21">
                  <c:v>58.00000000000005</c:v>
                </c:pt>
                <c:pt idx="22">
                  <c:v>56.000000000000057</c:v>
                </c:pt>
                <c:pt idx="23">
                  <c:v>56.000000000000057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A58-4415-A562-07FE7D5F3AC9}"/>
            </c:ext>
          </c:extLst>
        </c:ser>
        <c:ser>
          <c:idx val="12"/>
          <c:order val="12"/>
          <c:tx>
            <c:strRef>
              <c:f>'MAYO-PLANTA CARIONGO'!$N$31</c:f>
              <c:strCache>
                <c:ptCount val="1"/>
                <c:pt idx="0">
                  <c:v>13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'MAYO-PLANTA CARIONGO'!$A$33:$A$56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'MAYO-PLANTA CARIONGO'!$N$33:$N$56</c:f>
              <c:numCache>
                <c:formatCode>0.00</c:formatCode>
                <c:ptCount val="24"/>
                <c:pt idx="0">
                  <c:v>42.000000000000036</c:v>
                </c:pt>
                <c:pt idx="1">
                  <c:v>42.000000000000036</c:v>
                </c:pt>
                <c:pt idx="2">
                  <c:v>42.000000000000036</c:v>
                </c:pt>
                <c:pt idx="3">
                  <c:v>42.000000000000036</c:v>
                </c:pt>
                <c:pt idx="4">
                  <c:v>46.000000000000043</c:v>
                </c:pt>
                <c:pt idx="5">
                  <c:v>46.000000000000043</c:v>
                </c:pt>
                <c:pt idx="6">
                  <c:v>88.000000000000071</c:v>
                </c:pt>
                <c:pt idx="7">
                  <c:v>104.0000000000001</c:v>
                </c:pt>
                <c:pt idx="8">
                  <c:v>136.00000000000011</c:v>
                </c:pt>
                <c:pt idx="9">
                  <c:v>136.00000000000011</c:v>
                </c:pt>
                <c:pt idx="10">
                  <c:v>140.00000000000011</c:v>
                </c:pt>
                <c:pt idx="11">
                  <c:v>140.00000000000011</c:v>
                </c:pt>
                <c:pt idx="12">
                  <c:v>128.00000000000011</c:v>
                </c:pt>
                <c:pt idx="13">
                  <c:v>128.00000000000011</c:v>
                </c:pt>
                <c:pt idx="14">
                  <c:v>124.00000000000011</c:v>
                </c:pt>
                <c:pt idx="15">
                  <c:v>124.00000000000011</c:v>
                </c:pt>
                <c:pt idx="16">
                  <c:v>110.0000000000001</c:v>
                </c:pt>
                <c:pt idx="17">
                  <c:v>108.0000000000001</c:v>
                </c:pt>
                <c:pt idx="18">
                  <c:v>104.0000000000001</c:v>
                </c:pt>
                <c:pt idx="19">
                  <c:v>104.0000000000001</c:v>
                </c:pt>
                <c:pt idx="20">
                  <c:v>96.000000000000085</c:v>
                </c:pt>
                <c:pt idx="21">
                  <c:v>96.000000000000085</c:v>
                </c:pt>
                <c:pt idx="22">
                  <c:v>104.0000000000001</c:v>
                </c:pt>
                <c:pt idx="23">
                  <c:v>104.0000000000001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A58-4415-A562-07FE7D5F3AC9}"/>
            </c:ext>
          </c:extLst>
        </c:ser>
        <c:ser>
          <c:idx val="13"/>
          <c:order val="13"/>
          <c:tx>
            <c:strRef>
              <c:f>'MAYO-PLANTA CARIONGO'!$O$31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'MAYO-PLANTA CARIONGO'!$A$33:$A$56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'MAYO-PLANTA CARIONGO'!$O$33:$O$56</c:f>
              <c:numCache>
                <c:formatCode>0.00</c:formatCode>
                <c:ptCount val="24"/>
                <c:pt idx="0">
                  <c:v>56.000000000000057</c:v>
                </c:pt>
                <c:pt idx="1">
                  <c:v>56.000000000000057</c:v>
                </c:pt>
                <c:pt idx="2">
                  <c:v>56.000000000000057</c:v>
                </c:pt>
                <c:pt idx="3">
                  <c:v>56.000000000000057</c:v>
                </c:pt>
                <c:pt idx="4">
                  <c:v>56.000000000000057</c:v>
                </c:pt>
                <c:pt idx="5">
                  <c:v>56.000000000000057</c:v>
                </c:pt>
                <c:pt idx="6">
                  <c:v>102.00000000000009</c:v>
                </c:pt>
                <c:pt idx="7">
                  <c:v>114.0000000000001</c:v>
                </c:pt>
                <c:pt idx="8">
                  <c:v>130.00000000000011</c:v>
                </c:pt>
                <c:pt idx="9">
                  <c:v>130.00000000000011</c:v>
                </c:pt>
                <c:pt idx="10">
                  <c:v>136.00000000000011</c:v>
                </c:pt>
                <c:pt idx="11">
                  <c:v>128.00000000000011</c:v>
                </c:pt>
                <c:pt idx="12">
                  <c:v>120.0000000000001</c:v>
                </c:pt>
                <c:pt idx="13">
                  <c:v>120.0000000000001</c:v>
                </c:pt>
                <c:pt idx="14">
                  <c:v>100.00000000000009</c:v>
                </c:pt>
                <c:pt idx="15">
                  <c:v>100.00000000000009</c:v>
                </c:pt>
                <c:pt idx="16">
                  <c:v>108.0000000000001</c:v>
                </c:pt>
                <c:pt idx="17">
                  <c:v>88.000000000000071</c:v>
                </c:pt>
                <c:pt idx="18">
                  <c:v>70.000000000000057</c:v>
                </c:pt>
                <c:pt idx="19">
                  <c:v>70.000000000000057</c:v>
                </c:pt>
                <c:pt idx="20">
                  <c:v>60.00000000000005</c:v>
                </c:pt>
                <c:pt idx="21">
                  <c:v>60.00000000000005</c:v>
                </c:pt>
                <c:pt idx="22">
                  <c:v>56.000000000000057</c:v>
                </c:pt>
                <c:pt idx="23">
                  <c:v>56.000000000000057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A58-4415-A562-07FE7D5F3AC9}"/>
            </c:ext>
          </c:extLst>
        </c:ser>
        <c:ser>
          <c:idx val="14"/>
          <c:order val="14"/>
          <c:tx>
            <c:strRef>
              <c:f>'MAYO-PLANTA CARIONGO'!$P$31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'MAYO-PLANTA CARIONGO'!$A$33:$A$56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'MAYO-PLANTA CARIONGO'!$P$33:$P$56</c:f>
              <c:numCache>
                <c:formatCode>0.00</c:formatCode>
                <c:ptCount val="24"/>
                <c:pt idx="0">
                  <c:v>56.000000000000057</c:v>
                </c:pt>
                <c:pt idx="1">
                  <c:v>52.000000000000043</c:v>
                </c:pt>
                <c:pt idx="2">
                  <c:v>52.000000000000043</c:v>
                </c:pt>
                <c:pt idx="3">
                  <c:v>52.000000000000043</c:v>
                </c:pt>
                <c:pt idx="4">
                  <c:v>48.000000000000043</c:v>
                </c:pt>
                <c:pt idx="5">
                  <c:v>56.000000000000057</c:v>
                </c:pt>
                <c:pt idx="6">
                  <c:v>128.00000000000011</c:v>
                </c:pt>
                <c:pt idx="7">
                  <c:v>136.00000000000011</c:v>
                </c:pt>
                <c:pt idx="8">
                  <c:v>136.00000000000011</c:v>
                </c:pt>
                <c:pt idx="9">
                  <c:v>132.00000000000011</c:v>
                </c:pt>
                <c:pt idx="10">
                  <c:v>136.00000000000011</c:v>
                </c:pt>
                <c:pt idx="11">
                  <c:v>132.00000000000011</c:v>
                </c:pt>
                <c:pt idx="12">
                  <c:v>132.00000000000011</c:v>
                </c:pt>
                <c:pt idx="13">
                  <c:v>104.0000000000001</c:v>
                </c:pt>
                <c:pt idx="14">
                  <c:v>104.0000000000001</c:v>
                </c:pt>
                <c:pt idx="15">
                  <c:v>96.000000000000085</c:v>
                </c:pt>
                <c:pt idx="16">
                  <c:v>66.000000000000057</c:v>
                </c:pt>
                <c:pt idx="17">
                  <c:v>70.000000000000057</c:v>
                </c:pt>
                <c:pt idx="18">
                  <c:v>76.000000000000071</c:v>
                </c:pt>
                <c:pt idx="19">
                  <c:v>82.000000000000071</c:v>
                </c:pt>
                <c:pt idx="20">
                  <c:v>74.000000000000071</c:v>
                </c:pt>
                <c:pt idx="21">
                  <c:v>60.00000000000005</c:v>
                </c:pt>
                <c:pt idx="22">
                  <c:v>48.000000000000043</c:v>
                </c:pt>
                <c:pt idx="23">
                  <c:v>56.000000000000057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A58-4415-A562-07FE7D5F3AC9}"/>
            </c:ext>
          </c:extLst>
        </c:ser>
        <c:ser>
          <c:idx val="15"/>
          <c:order val="15"/>
          <c:tx>
            <c:strRef>
              <c:f>'MAYO-PLANTA CARIONGO'!$Q$31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'MAYO-PLANTA CARIONGO'!$A$33:$A$56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'MAYO-PLANTA CARIONGO'!$Q$33:$Q$56</c:f>
              <c:numCache>
                <c:formatCode>0.00</c:formatCode>
                <c:ptCount val="24"/>
                <c:pt idx="0">
                  <c:v>94.000000000000085</c:v>
                </c:pt>
                <c:pt idx="1">
                  <c:v>74.000000000000071</c:v>
                </c:pt>
                <c:pt idx="2">
                  <c:v>106.0000000000001</c:v>
                </c:pt>
                <c:pt idx="3">
                  <c:v>96.000000000000085</c:v>
                </c:pt>
                <c:pt idx="4">
                  <c:v>96.000000000000085</c:v>
                </c:pt>
                <c:pt idx="5">
                  <c:v>96.000000000000085</c:v>
                </c:pt>
                <c:pt idx="6">
                  <c:v>126.00000000000011</c:v>
                </c:pt>
                <c:pt idx="7">
                  <c:v>126.00000000000011</c:v>
                </c:pt>
                <c:pt idx="8">
                  <c:v>142.00000000000014</c:v>
                </c:pt>
                <c:pt idx="9">
                  <c:v>142.00000000000014</c:v>
                </c:pt>
                <c:pt idx="10">
                  <c:v>124.00000000000011</c:v>
                </c:pt>
                <c:pt idx="11">
                  <c:v>120.0000000000001</c:v>
                </c:pt>
                <c:pt idx="12">
                  <c:v>116.0000000000001</c:v>
                </c:pt>
                <c:pt idx="13">
                  <c:v>116.0000000000001</c:v>
                </c:pt>
                <c:pt idx="14">
                  <c:v>124.00000000000011</c:v>
                </c:pt>
                <c:pt idx="15">
                  <c:v>124.00000000000011</c:v>
                </c:pt>
                <c:pt idx="16">
                  <c:v>116.0000000000001</c:v>
                </c:pt>
                <c:pt idx="17">
                  <c:v>116.0000000000001</c:v>
                </c:pt>
                <c:pt idx="18">
                  <c:v>128.00000000000011</c:v>
                </c:pt>
                <c:pt idx="19">
                  <c:v>124.00000000000011</c:v>
                </c:pt>
                <c:pt idx="20">
                  <c:v>124.00000000000011</c:v>
                </c:pt>
                <c:pt idx="21">
                  <c:v>128.00000000000011</c:v>
                </c:pt>
                <c:pt idx="22">
                  <c:v>70.000000000000057</c:v>
                </c:pt>
                <c:pt idx="23">
                  <c:v>66.000000000000057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A58-4415-A562-07FE7D5F3AC9}"/>
            </c:ext>
          </c:extLst>
        </c:ser>
        <c:ser>
          <c:idx val="16"/>
          <c:order val="16"/>
          <c:tx>
            <c:strRef>
              <c:f>'MAYO-PLANTA CARIONGO'!$R$31</c:f>
              <c:strCache>
                <c:ptCount val="1"/>
                <c:pt idx="0">
                  <c:v>17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'MAYO-PLANTA CARIONGO'!$A$33:$A$56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'MAYO-PLANTA CARIONGO'!$R$33:$R$56</c:f>
              <c:numCache>
                <c:formatCode>0.00</c:formatCode>
                <c:ptCount val="24"/>
                <c:pt idx="0">
                  <c:v>56.000000000000057</c:v>
                </c:pt>
                <c:pt idx="1">
                  <c:v>56.000000000000057</c:v>
                </c:pt>
                <c:pt idx="2">
                  <c:v>56.000000000000057</c:v>
                </c:pt>
                <c:pt idx="3">
                  <c:v>56.000000000000057</c:v>
                </c:pt>
                <c:pt idx="4">
                  <c:v>56.000000000000057</c:v>
                </c:pt>
                <c:pt idx="5">
                  <c:v>56.000000000000057</c:v>
                </c:pt>
                <c:pt idx="6">
                  <c:v>104.0000000000001</c:v>
                </c:pt>
                <c:pt idx="7">
                  <c:v>104.0000000000001</c:v>
                </c:pt>
                <c:pt idx="8">
                  <c:v>136.00000000000011</c:v>
                </c:pt>
                <c:pt idx="9">
                  <c:v>148.00000000000014</c:v>
                </c:pt>
                <c:pt idx="10">
                  <c:v>136.00000000000011</c:v>
                </c:pt>
                <c:pt idx="11">
                  <c:v>140.00000000000011</c:v>
                </c:pt>
                <c:pt idx="12">
                  <c:v>136.00000000000011</c:v>
                </c:pt>
                <c:pt idx="13">
                  <c:v>124.00000000000011</c:v>
                </c:pt>
                <c:pt idx="14">
                  <c:v>120.0000000000001</c:v>
                </c:pt>
                <c:pt idx="15">
                  <c:v>120.0000000000001</c:v>
                </c:pt>
                <c:pt idx="16">
                  <c:v>120.0000000000001</c:v>
                </c:pt>
                <c:pt idx="17">
                  <c:v>100.00000000000009</c:v>
                </c:pt>
                <c:pt idx="18">
                  <c:v>100.00000000000009</c:v>
                </c:pt>
                <c:pt idx="19">
                  <c:v>100.00000000000009</c:v>
                </c:pt>
                <c:pt idx="20">
                  <c:v>96.000000000000085</c:v>
                </c:pt>
                <c:pt idx="21">
                  <c:v>96.000000000000085</c:v>
                </c:pt>
                <c:pt idx="22">
                  <c:v>70.000000000000057</c:v>
                </c:pt>
                <c:pt idx="23">
                  <c:v>70.000000000000057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A58-4415-A562-07FE7D5F3AC9}"/>
            </c:ext>
          </c:extLst>
        </c:ser>
        <c:ser>
          <c:idx val="17"/>
          <c:order val="17"/>
          <c:tx>
            <c:strRef>
              <c:f>'MAYO-PLANTA CARIONGO'!$S$31</c:f>
              <c:strCache>
                <c:ptCount val="1"/>
                <c:pt idx="0">
                  <c:v>18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'MAYO-PLANTA CARIONGO'!$A$33:$A$56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'MAYO-PLANTA CARIONGO'!$S$33:$S$56</c:f>
              <c:numCache>
                <c:formatCode>0.00</c:formatCode>
                <c:ptCount val="24"/>
                <c:pt idx="0">
                  <c:v>60.00000000000005</c:v>
                </c:pt>
                <c:pt idx="1">
                  <c:v>56.000000000000057</c:v>
                </c:pt>
                <c:pt idx="2">
                  <c:v>56.000000000000057</c:v>
                </c:pt>
                <c:pt idx="3">
                  <c:v>52.000000000000043</c:v>
                </c:pt>
                <c:pt idx="4">
                  <c:v>48.000000000000043</c:v>
                </c:pt>
                <c:pt idx="5">
                  <c:v>56.000000000000057</c:v>
                </c:pt>
                <c:pt idx="6">
                  <c:v>128.00000000000011</c:v>
                </c:pt>
                <c:pt idx="7">
                  <c:v>132.00000000000011</c:v>
                </c:pt>
                <c:pt idx="8">
                  <c:v>136.00000000000011</c:v>
                </c:pt>
                <c:pt idx="9">
                  <c:v>136.00000000000011</c:v>
                </c:pt>
                <c:pt idx="10">
                  <c:v>132.00000000000011</c:v>
                </c:pt>
                <c:pt idx="11">
                  <c:v>132.00000000000011</c:v>
                </c:pt>
                <c:pt idx="12">
                  <c:v>140.00000000000011</c:v>
                </c:pt>
                <c:pt idx="13">
                  <c:v>128.00000000000011</c:v>
                </c:pt>
                <c:pt idx="14">
                  <c:v>132.00000000000011</c:v>
                </c:pt>
                <c:pt idx="15">
                  <c:v>104.0000000000001</c:v>
                </c:pt>
                <c:pt idx="16">
                  <c:v>104.0000000000001</c:v>
                </c:pt>
                <c:pt idx="17">
                  <c:v>104.0000000000001</c:v>
                </c:pt>
                <c:pt idx="18">
                  <c:v>72.000000000000057</c:v>
                </c:pt>
                <c:pt idx="19">
                  <c:v>72.000000000000057</c:v>
                </c:pt>
                <c:pt idx="20">
                  <c:v>84.000000000000085</c:v>
                </c:pt>
                <c:pt idx="21">
                  <c:v>72.000000000000057</c:v>
                </c:pt>
                <c:pt idx="22">
                  <c:v>64.000000000000057</c:v>
                </c:pt>
                <c:pt idx="23">
                  <c:v>60.00000000000005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A58-4415-A562-07FE7D5F3AC9}"/>
            </c:ext>
          </c:extLst>
        </c:ser>
        <c:ser>
          <c:idx val="18"/>
          <c:order val="18"/>
          <c:tx>
            <c:strRef>
              <c:f>'MAYO-PLANTA CARIONGO'!$T$31</c:f>
              <c:strCache>
                <c:ptCount val="1"/>
                <c:pt idx="0">
                  <c:v>19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'MAYO-PLANTA CARIONGO'!$A$33:$A$56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'MAYO-PLANTA CARIONGO'!$T$33:$T$56</c:f>
              <c:numCache>
                <c:formatCode>0.00</c:formatCode>
                <c:ptCount val="24"/>
                <c:pt idx="0">
                  <c:v>52.000000000000043</c:v>
                </c:pt>
                <c:pt idx="1">
                  <c:v>52.000000000000043</c:v>
                </c:pt>
                <c:pt idx="2">
                  <c:v>52.000000000000043</c:v>
                </c:pt>
                <c:pt idx="3">
                  <c:v>52.000000000000043</c:v>
                </c:pt>
                <c:pt idx="4">
                  <c:v>52.000000000000043</c:v>
                </c:pt>
                <c:pt idx="5">
                  <c:v>56.000000000000057</c:v>
                </c:pt>
                <c:pt idx="6">
                  <c:v>98.000000000000085</c:v>
                </c:pt>
                <c:pt idx="7">
                  <c:v>106.0000000000001</c:v>
                </c:pt>
                <c:pt idx="8">
                  <c:v>120.0000000000001</c:v>
                </c:pt>
                <c:pt idx="9">
                  <c:v>128.00000000000011</c:v>
                </c:pt>
                <c:pt idx="10">
                  <c:v>136.00000000000011</c:v>
                </c:pt>
                <c:pt idx="11">
                  <c:v>128.00000000000011</c:v>
                </c:pt>
                <c:pt idx="12">
                  <c:v>128.00000000000011</c:v>
                </c:pt>
                <c:pt idx="13">
                  <c:v>124.00000000000011</c:v>
                </c:pt>
                <c:pt idx="14">
                  <c:v>112.00000000000009</c:v>
                </c:pt>
                <c:pt idx="15">
                  <c:v>100.00000000000009</c:v>
                </c:pt>
                <c:pt idx="16">
                  <c:v>104.0000000000001</c:v>
                </c:pt>
                <c:pt idx="17">
                  <c:v>104.0000000000001</c:v>
                </c:pt>
                <c:pt idx="18">
                  <c:v>82.000000000000071</c:v>
                </c:pt>
                <c:pt idx="19">
                  <c:v>82.000000000000071</c:v>
                </c:pt>
                <c:pt idx="20">
                  <c:v>60.00000000000005</c:v>
                </c:pt>
                <c:pt idx="21">
                  <c:v>60.00000000000005</c:v>
                </c:pt>
                <c:pt idx="22">
                  <c:v>56.000000000000057</c:v>
                </c:pt>
                <c:pt idx="23">
                  <c:v>56.000000000000057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A58-4415-A562-07FE7D5F3AC9}"/>
            </c:ext>
          </c:extLst>
        </c:ser>
        <c:ser>
          <c:idx val="19"/>
          <c:order val="19"/>
          <c:tx>
            <c:strRef>
              <c:f>'MAYO-PLANTA CARIONGO'!$U$31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'MAYO-PLANTA CARIONGO'!$A$33:$A$56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'MAYO-PLANTA CARIONGO'!$U$33:$U$56</c:f>
              <c:numCache>
                <c:formatCode>0.00</c:formatCode>
                <c:ptCount val="24"/>
                <c:pt idx="0">
                  <c:v>52.000000000000043</c:v>
                </c:pt>
                <c:pt idx="1">
                  <c:v>52.000000000000043</c:v>
                </c:pt>
                <c:pt idx="2">
                  <c:v>52.000000000000043</c:v>
                </c:pt>
                <c:pt idx="3">
                  <c:v>52.000000000000043</c:v>
                </c:pt>
                <c:pt idx="4">
                  <c:v>56.000000000000057</c:v>
                </c:pt>
                <c:pt idx="5">
                  <c:v>56.000000000000057</c:v>
                </c:pt>
                <c:pt idx="6">
                  <c:v>116.0000000000001</c:v>
                </c:pt>
                <c:pt idx="7">
                  <c:v>108.0000000000001</c:v>
                </c:pt>
                <c:pt idx="8">
                  <c:v>116.0000000000001</c:v>
                </c:pt>
                <c:pt idx="9">
                  <c:v>124.00000000000011</c:v>
                </c:pt>
                <c:pt idx="10">
                  <c:v>112.00000000000009</c:v>
                </c:pt>
                <c:pt idx="11">
                  <c:v>120.0000000000001</c:v>
                </c:pt>
                <c:pt idx="12">
                  <c:v>120.0000000000001</c:v>
                </c:pt>
                <c:pt idx="13">
                  <c:v>120.0000000000001</c:v>
                </c:pt>
                <c:pt idx="14">
                  <c:v>108.0000000000001</c:v>
                </c:pt>
                <c:pt idx="15">
                  <c:v>112.00000000000009</c:v>
                </c:pt>
                <c:pt idx="16">
                  <c:v>90.000000000000071</c:v>
                </c:pt>
                <c:pt idx="17">
                  <c:v>82.000000000000071</c:v>
                </c:pt>
                <c:pt idx="18">
                  <c:v>110.0000000000001</c:v>
                </c:pt>
                <c:pt idx="19">
                  <c:v>110.0000000000001</c:v>
                </c:pt>
                <c:pt idx="20">
                  <c:v>110.0000000000001</c:v>
                </c:pt>
                <c:pt idx="21">
                  <c:v>66.000000000000057</c:v>
                </c:pt>
                <c:pt idx="22">
                  <c:v>58.00000000000005</c:v>
                </c:pt>
                <c:pt idx="23">
                  <c:v>52.00000000000005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A58-4415-A562-07FE7D5F3AC9}"/>
            </c:ext>
          </c:extLst>
        </c:ser>
        <c:ser>
          <c:idx val="20"/>
          <c:order val="20"/>
          <c:tx>
            <c:strRef>
              <c:f>'MAYO-PLANTA CARIONGO'!$V$31</c:f>
              <c:strCache>
                <c:ptCount val="1"/>
                <c:pt idx="0">
                  <c:v>21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'MAYO-PLANTA CARIONGO'!$A$33:$A$56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'MAYO-PLANTA CARIONGO'!$V$33:$V$56</c:f>
              <c:numCache>
                <c:formatCode>0.00</c:formatCode>
                <c:ptCount val="24"/>
                <c:pt idx="0">
                  <c:v>56.000000000000057</c:v>
                </c:pt>
                <c:pt idx="1">
                  <c:v>56.000000000000057</c:v>
                </c:pt>
                <c:pt idx="2">
                  <c:v>56.000000000000057</c:v>
                </c:pt>
                <c:pt idx="3">
                  <c:v>56.000000000000057</c:v>
                </c:pt>
                <c:pt idx="4">
                  <c:v>56.000000000000057</c:v>
                </c:pt>
                <c:pt idx="5">
                  <c:v>56.000000000000057</c:v>
                </c:pt>
                <c:pt idx="6">
                  <c:v>98.000000000000085</c:v>
                </c:pt>
                <c:pt idx="7">
                  <c:v>98.000000000000085</c:v>
                </c:pt>
                <c:pt idx="8">
                  <c:v>102.00000000000009</c:v>
                </c:pt>
                <c:pt idx="9">
                  <c:v>126.00000000000011</c:v>
                </c:pt>
                <c:pt idx="10">
                  <c:v>122.0000000000001</c:v>
                </c:pt>
                <c:pt idx="11">
                  <c:v>122.0000000000001</c:v>
                </c:pt>
                <c:pt idx="12">
                  <c:v>132.00000000000011</c:v>
                </c:pt>
                <c:pt idx="13">
                  <c:v>132.00000000000011</c:v>
                </c:pt>
                <c:pt idx="14">
                  <c:v>128.00000000000011</c:v>
                </c:pt>
                <c:pt idx="15">
                  <c:v>108.0000000000001</c:v>
                </c:pt>
                <c:pt idx="16">
                  <c:v>104.0000000000001</c:v>
                </c:pt>
                <c:pt idx="17">
                  <c:v>96.000000000000085</c:v>
                </c:pt>
                <c:pt idx="18">
                  <c:v>92.000000000000071</c:v>
                </c:pt>
                <c:pt idx="19">
                  <c:v>92.000000000000071</c:v>
                </c:pt>
                <c:pt idx="20">
                  <c:v>108.0000000000001</c:v>
                </c:pt>
                <c:pt idx="21">
                  <c:v>104.0000000000001</c:v>
                </c:pt>
                <c:pt idx="22">
                  <c:v>92.000000000000071</c:v>
                </c:pt>
                <c:pt idx="23">
                  <c:v>88.000000000000071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A58-4415-A562-07FE7D5F3AC9}"/>
            </c:ext>
          </c:extLst>
        </c:ser>
        <c:ser>
          <c:idx val="21"/>
          <c:order val="21"/>
          <c:tx>
            <c:strRef>
              <c:f>'MAYO-PLANTA CARIONGO'!$W$31</c:f>
              <c:strCache>
                <c:ptCount val="1"/>
                <c:pt idx="0">
                  <c:v>22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'MAYO-PLANTA CARIONGO'!$A$33:$A$56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'MAYO-PLANTA CARIONGO'!$W$33:$W$56</c:f>
              <c:numCache>
                <c:formatCode>0.00</c:formatCode>
                <c:ptCount val="24"/>
                <c:pt idx="0">
                  <c:v>70.000000000000057</c:v>
                </c:pt>
                <c:pt idx="1">
                  <c:v>66.000000000000057</c:v>
                </c:pt>
                <c:pt idx="2">
                  <c:v>50.000000000000043</c:v>
                </c:pt>
                <c:pt idx="3">
                  <c:v>46.000000000000043</c:v>
                </c:pt>
                <c:pt idx="4">
                  <c:v>42.000000000000036</c:v>
                </c:pt>
                <c:pt idx="5">
                  <c:v>80.000000000000071</c:v>
                </c:pt>
                <c:pt idx="6">
                  <c:v>116.0000000000001</c:v>
                </c:pt>
                <c:pt idx="7">
                  <c:v>120.0000000000001</c:v>
                </c:pt>
                <c:pt idx="8">
                  <c:v>128.00000000000011</c:v>
                </c:pt>
                <c:pt idx="9">
                  <c:v>130.00000000000011</c:v>
                </c:pt>
                <c:pt idx="10">
                  <c:v>126.00000000000011</c:v>
                </c:pt>
                <c:pt idx="11">
                  <c:v>110.0000000000001</c:v>
                </c:pt>
                <c:pt idx="12">
                  <c:v>110.0000000000001</c:v>
                </c:pt>
                <c:pt idx="13">
                  <c:v>102.00000000000009</c:v>
                </c:pt>
                <c:pt idx="14">
                  <c:v>120.0000000000001</c:v>
                </c:pt>
                <c:pt idx="15">
                  <c:v>116.0000000000001</c:v>
                </c:pt>
                <c:pt idx="16">
                  <c:v>102.00000000000009</c:v>
                </c:pt>
                <c:pt idx="17">
                  <c:v>102.00000000000009</c:v>
                </c:pt>
                <c:pt idx="18">
                  <c:v>106.0000000000001</c:v>
                </c:pt>
                <c:pt idx="19">
                  <c:v>98.000000000000085</c:v>
                </c:pt>
                <c:pt idx="20">
                  <c:v>114.0000000000001</c:v>
                </c:pt>
                <c:pt idx="21">
                  <c:v>114.0000000000001</c:v>
                </c:pt>
                <c:pt idx="22">
                  <c:v>102.00000000000009</c:v>
                </c:pt>
                <c:pt idx="23">
                  <c:v>106.0000000000001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A58-4415-A562-07FE7D5F3AC9}"/>
            </c:ext>
          </c:extLst>
        </c:ser>
        <c:ser>
          <c:idx val="22"/>
          <c:order val="22"/>
          <c:tx>
            <c:strRef>
              <c:f>'MAYO-PLANTA CARIONGO'!$X$31</c:f>
              <c:strCache>
                <c:ptCount val="1"/>
                <c:pt idx="0">
                  <c:v>23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'MAYO-PLANTA CARIONGO'!$A$33:$A$56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'MAYO-PLANTA CARIONGO'!$X$33:$X$56</c:f>
              <c:numCache>
                <c:formatCode>0.00</c:formatCode>
                <c:ptCount val="24"/>
                <c:pt idx="0">
                  <c:v>56.000000000000057</c:v>
                </c:pt>
                <c:pt idx="1">
                  <c:v>56.000000000000057</c:v>
                </c:pt>
                <c:pt idx="2">
                  <c:v>56.000000000000057</c:v>
                </c:pt>
                <c:pt idx="3">
                  <c:v>56.000000000000057</c:v>
                </c:pt>
                <c:pt idx="4">
                  <c:v>56.000000000000057</c:v>
                </c:pt>
                <c:pt idx="5">
                  <c:v>56.000000000000057</c:v>
                </c:pt>
                <c:pt idx="6">
                  <c:v>104.0000000000001</c:v>
                </c:pt>
                <c:pt idx="7">
                  <c:v>112.00000000000009</c:v>
                </c:pt>
                <c:pt idx="8">
                  <c:v>116.0000000000001</c:v>
                </c:pt>
                <c:pt idx="9">
                  <c:v>116.0000000000001</c:v>
                </c:pt>
                <c:pt idx="10">
                  <c:v>112.00000000000009</c:v>
                </c:pt>
                <c:pt idx="11">
                  <c:v>108.0000000000001</c:v>
                </c:pt>
                <c:pt idx="12">
                  <c:v>100.00000000000009</c:v>
                </c:pt>
                <c:pt idx="13">
                  <c:v>98.000000000000085</c:v>
                </c:pt>
                <c:pt idx="14">
                  <c:v>114.0000000000001</c:v>
                </c:pt>
                <c:pt idx="15">
                  <c:v>118.0000000000001</c:v>
                </c:pt>
                <c:pt idx="16">
                  <c:v>114.0000000000001</c:v>
                </c:pt>
                <c:pt idx="17">
                  <c:v>114.0000000000001</c:v>
                </c:pt>
                <c:pt idx="18">
                  <c:v>114.0000000000001</c:v>
                </c:pt>
                <c:pt idx="19">
                  <c:v>114.0000000000001</c:v>
                </c:pt>
                <c:pt idx="20">
                  <c:v>118.0000000000001</c:v>
                </c:pt>
                <c:pt idx="21">
                  <c:v>98.000000000000085</c:v>
                </c:pt>
                <c:pt idx="22">
                  <c:v>94.000000000000085</c:v>
                </c:pt>
                <c:pt idx="23">
                  <c:v>78.000000000000071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DA58-4415-A562-07FE7D5F3AC9}"/>
            </c:ext>
          </c:extLst>
        </c:ser>
        <c:ser>
          <c:idx val="23"/>
          <c:order val="23"/>
          <c:tx>
            <c:strRef>
              <c:f>'MAYO-PLANTA CARIONGO'!$Y$31</c:f>
              <c:strCache>
                <c:ptCount val="1"/>
                <c:pt idx="0">
                  <c:v>24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'MAYO-PLANTA CARIONGO'!$A$33:$A$56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'MAYO-PLANTA CARIONGO'!$Y$33:$Y$56</c:f>
              <c:numCache>
                <c:formatCode>0.00</c:formatCode>
                <c:ptCount val="24"/>
                <c:pt idx="0">
                  <c:v>78.000000000000071</c:v>
                </c:pt>
                <c:pt idx="1">
                  <c:v>70.000000000000057</c:v>
                </c:pt>
                <c:pt idx="2">
                  <c:v>70.000000000000057</c:v>
                </c:pt>
                <c:pt idx="3">
                  <c:v>66.000000000000057</c:v>
                </c:pt>
                <c:pt idx="4">
                  <c:v>58.00000000000005</c:v>
                </c:pt>
                <c:pt idx="5">
                  <c:v>66.000000000000057</c:v>
                </c:pt>
                <c:pt idx="6">
                  <c:v>132.00000000000011</c:v>
                </c:pt>
                <c:pt idx="7">
                  <c:v>136.00000000000011</c:v>
                </c:pt>
                <c:pt idx="8">
                  <c:v>140.00000000000011</c:v>
                </c:pt>
                <c:pt idx="9">
                  <c:v>136.00000000000011</c:v>
                </c:pt>
                <c:pt idx="10">
                  <c:v>140.00000000000011</c:v>
                </c:pt>
                <c:pt idx="11">
                  <c:v>136.00000000000011</c:v>
                </c:pt>
                <c:pt idx="12">
                  <c:v>144.00000000000011</c:v>
                </c:pt>
                <c:pt idx="13">
                  <c:v>108.0000000000001</c:v>
                </c:pt>
                <c:pt idx="14">
                  <c:v>104.0000000000001</c:v>
                </c:pt>
                <c:pt idx="15">
                  <c:v>98.000000000000085</c:v>
                </c:pt>
                <c:pt idx="16">
                  <c:v>98.000000000000085</c:v>
                </c:pt>
                <c:pt idx="17">
                  <c:v>98.000000000000085</c:v>
                </c:pt>
                <c:pt idx="18">
                  <c:v>116.0000000000001</c:v>
                </c:pt>
                <c:pt idx="19">
                  <c:v>112.00000000000009</c:v>
                </c:pt>
                <c:pt idx="20">
                  <c:v>84.000000000000085</c:v>
                </c:pt>
                <c:pt idx="21">
                  <c:v>84.000000000000085</c:v>
                </c:pt>
                <c:pt idx="22">
                  <c:v>82.000000000000071</c:v>
                </c:pt>
                <c:pt idx="23">
                  <c:v>74.000000000000071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A58-4415-A562-07FE7D5F3AC9}"/>
            </c:ext>
          </c:extLst>
        </c:ser>
        <c:ser>
          <c:idx val="24"/>
          <c:order val="24"/>
          <c:tx>
            <c:strRef>
              <c:f>'MAYO-PLANTA CARIONGO'!$Z$31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'MAYO-PLANTA CARIONGO'!$A$33:$A$56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'MAYO-PLANTA CARIONGO'!$Z$33:$Z$56</c:f>
              <c:numCache>
                <c:formatCode>0.00</c:formatCode>
                <c:ptCount val="24"/>
                <c:pt idx="0">
                  <c:v>92.000000000000071</c:v>
                </c:pt>
                <c:pt idx="1">
                  <c:v>92.000000000000071</c:v>
                </c:pt>
                <c:pt idx="2">
                  <c:v>80.000000000000071</c:v>
                </c:pt>
                <c:pt idx="3">
                  <c:v>80.000000000000071</c:v>
                </c:pt>
                <c:pt idx="4">
                  <c:v>88.000000000000071</c:v>
                </c:pt>
                <c:pt idx="5">
                  <c:v>100.00000000000009</c:v>
                </c:pt>
                <c:pt idx="6">
                  <c:v>126.00000000000011</c:v>
                </c:pt>
                <c:pt idx="7">
                  <c:v>126.00000000000011</c:v>
                </c:pt>
                <c:pt idx="8">
                  <c:v>134.00000000000011</c:v>
                </c:pt>
                <c:pt idx="9">
                  <c:v>134.00000000000011</c:v>
                </c:pt>
                <c:pt idx="10">
                  <c:v>152.00000000000014</c:v>
                </c:pt>
                <c:pt idx="11">
                  <c:v>148.00000000000014</c:v>
                </c:pt>
                <c:pt idx="12">
                  <c:v>144.00000000000011</c:v>
                </c:pt>
                <c:pt idx="13">
                  <c:v>144.00000000000011</c:v>
                </c:pt>
                <c:pt idx="14">
                  <c:v>140.00000000000011</c:v>
                </c:pt>
                <c:pt idx="15">
                  <c:v>136.00000000000011</c:v>
                </c:pt>
                <c:pt idx="16">
                  <c:v>120.0000000000001</c:v>
                </c:pt>
                <c:pt idx="17">
                  <c:v>116.0000000000001</c:v>
                </c:pt>
                <c:pt idx="18">
                  <c:v>160.00000000000014</c:v>
                </c:pt>
                <c:pt idx="19">
                  <c:v>128.00000000000011</c:v>
                </c:pt>
                <c:pt idx="20">
                  <c:v>132.00000000000011</c:v>
                </c:pt>
                <c:pt idx="21">
                  <c:v>136.00000000000011</c:v>
                </c:pt>
                <c:pt idx="22">
                  <c:v>126.00000000000011</c:v>
                </c:pt>
                <c:pt idx="23">
                  <c:v>62.00000000000005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DA58-4415-A562-07FE7D5F3AC9}"/>
            </c:ext>
          </c:extLst>
        </c:ser>
        <c:ser>
          <c:idx val="25"/>
          <c:order val="25"/>
          <c:tx>
            <c:strRef>
              <c:f>'MAYO-PLANTA CARIONGO'!$AA$31</c:f>
              <c:strCache>
                <c:ptCount val="1"/>
                <c:pt idx="0">
                  <c:v>26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'MAYO-PLANTA CARIONGO'!$A$33:$A$56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'MAYO-PLANTA CARIONGO'!$AA$33:$AA$56</c:f>
              <c:numCache>
                <c:formatCode>0.00</c:formatCode>
                <c:ptCount val="24"/>
                <c:pt idx="0">
                  <c:v>66.000000000000057</c:v>
                </c:pt>
                <c:pt idx="1">
                  <c:v>66.000000000000057</c:v>
                </c:pt>
                <c:pt idx="2">
                  <c:v>66.000000000000057</c:v>
                </c:pt>
                <c:pt idx="3">
                  <c:v>66.000000000000057</c:v>
                </c:pt>
                <c:pt idx="4">
                  <c:v>54.00000000000005</c:v>
                </c:pt>
                <c:pt idx="5">
                  <c:v>74.000000000000071</c:v>
                </c:pt>
                <c:pt idx="6">
                  <c:v>114.0000000000001</c:v>
                </c:pt>
                <c:pt idx="7">
                  <c:v>114.0000000000001</c:v>
                </c:pt>
                <c:pt idx="8">
                  <c:v>104.0000000000001</c:v>
                </c:pt>
                <c:pt idx="9">
                  <c:v>104.0000000000001</c:v>
                </c:pt>
                <c:pt idx="10">
                  <c:v>120.0000000000001</c:v>
                </c:pt>
                <c:pt idx="11">
                  <c:v>148.00000000000014</c:v>
                </c:pt>
                <c:pt idx="12">
                  <c:v>144.00000000000011</c:v>
                </c:pt>
                <c:pt idx="13">
                  <c:v>92.000000000000071</c:v>
                </c:pt>
                <c:pt idx="14">
                  <c:v>110.0000000000001</c:v>
                </c:pt>
                <c:pt idx="15">
                  <c:v>106.0000000000001</c:v>
                </c:pt>
                <c:pt idx="16">
                  <c:v>90.000000000000071</c:v>
                </c:pt>
                <c:pt idx="17">
                  <c:v>94.000000000000085</c:v>
                </c:pt>
                <c:pt idx="18">
                  <c:v>98.000000000000085</c:v>
                </c:pt>
                <c:pt idx="19">
                  <c:v>94.000000000000085</c:v>
                </c:pt>
                <c:pt idx="20">
                  <c:v>90.000000000000071</c:v>
                </c:pt>
                <c:pt idx="21">
                  <c:v>82.000000000000071</c:v>
                </c:pt>
                <c:pt idx="22">
                  <c:v>70.000000000000057</c:v>
                </c:pt>
                <c:pt idx="23">
                  <c:v>66.000000000000057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A58-4415-A562-07FE7D5F3AC9}"/>
            </c:ext>
          </c:extLst>
        </c:ser>
        <c:ser>
          <c:idx val="26"/>
          <c:order val="26"/>
          <c:tx>
            <c:strRef>
              <c:f>'MAYO-PLANTA CARIONGO'!$AB$31</c:f>
              <c:strCache>
                <c:ptCount val="1"/>
                <c:pt idx="0">
                  <c:v>27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'MAYO-PLANTA CARIONGO'!$A$33:$A$56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'MAYO-PLANTA CARIONGO'!$AB$33:$AB$56</c:f>
              <c:numCache>
                <c:formatCode>0.00</c:formatCode>
                <c:ptCount val="24"/>
                <c:pt idx="0">
                  <c:v>66.000000000000057</c:v>
                </c:pt>
                <c:pt idx="1">
                  <c:v>66.000000000000057</c:v>
                </c:pt>
                <c:pt idx="2">
                  <c:v>62.00000000000005</c:v>
                </c:pt>
                <c:pt idx="3">
                  <c:v>62.00000000000005</c:v>
                </c:pt>
                <c:pt idx="4">
                  <c:v>66.000000000000057</c:v>
                </c:pt>
                <c:pt idx="5">
                  <c:v>70.000000000000057</c:v>
                </c:pt>
                <c:pt idx="6">
                  <c:v>136.00000000000011</c:v>
                </c:pt>
                <c:pt idx="7">
                  <c:v>132.00000000000011</c:v>
                </c:pt>
                <c:pt idx="8">
                  <c:v>136.00000000000011</c:v>
                </c:pt>
                <c:pt idx="9">
                  <c:v>140.00000000000011</c:v>
                </c:pt>
                <c:pt idx="10">
                  <c:v>144.00000000000011</c:v>
                </c:pt>
                <c:pt idx="11">
                  <c:v>140.00000000000011</c:v>
                </c:pt>
                <c:pt idx="12">
                  <c:v>152.00000000000014</c:v>
                </c:pt>
                <c:pt idx="13">
                  <c:v>140.00000000000011</c:v>
                </c:pt>
                <c:pt idx="14">
                  <c:v>76.000000000000071</c:v>
                </c:pt>
                <c:pt idx="15">
                  <c:v>84.000000000000085</c:v>
                </c:pt>
                <c:pt idx="16">
                  <c:v>104.0000000000001</c:v>
                </c:pt>
                <c:pt idx="17">
                  <c:v>100.00000000000009</c:v>
                </c:pt>
                <c:pt idx="18">
                  <c:v>98.000000000000085</c:v>
                </c:pt>
                <c:pt idx="19">
                  <c:v>98.000000000000085</c:v>
                </c:pt>
                <c:pt idx="20">
                  <c:v>98.000000000000085</c:v>
                </c:pt>
                <c:pt idx="21">
                  <c:v>94.000000000000085</c:v>
                </c:pt>
                <c:pt idx="22">
                  <c:v>90.000000000000071</c:v>
                </c:pt>
                <c:pt idx="23">
                  <c:v>78.000000000000071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DA58-4415-A562-07FE7D5F3AC9}"/>
            </c:ext>
          </c:extLst>
        </c:ser>
        <c:ser>
          <c:idx val="27"/>
          <c:order val="27"/>
          <c:tx>
            <c:strRef>
              <c:f>'MAYO-PLANTA CARIONGO'!$AC$31</c:f>
              <c:strCache>
                <c:ptCount val="1"/>
                <c:pt idx="0">
                  <c:v>28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'MAYO-PLANTA CARIONGO'!$A$33:$A$56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'MAYO-PLANTA CARIONGO'!$AC$33:$AC$56</c:f>
              <c:numCache>
                <c:formatCode>0.00</c:formatCode>
                <c:ptCount val="24"/>
                <c:pt idx="0">
                  <c:v>40.000000000000036</c:v>
                </c:pt>
                <c:pt idx="1">
                  <c:v>52.000000000000043</c:v>
                </c:pt>
                <c:pt idx="2">
                  <c:v>48.000000000000043</c:v>
                </c:pt>
                <c:pt idx="3">
                  <c:v>48.000000000000043</c:v>
                </c:pt>
                <c:pt idx="4">
                  <c:v>48.000000000000043</c:v>
                </c:pt>
                <c:pt idx="5">
                  <c:v>58.00000000000005</c:v>
                </c:pt>
                <c:pt idx="6">
                  <c:v>116.0000000000001</c:v>
                </c:pt>
                <c:pt idx="7">
                  <c:v>140.00000000000011</c:v>
                </c:pt>
                <c:pt idx="8">
                  <c:v>136.00000000000011</c:v>
                </c:pt>
                <c:pt idx="9">
                  <c:v>140.00000000000011</c:v>
                </c:pt>
                <c:pt idx="10">
                  <c:v>140.00000000000011</c:v>
                </c:pt>
                <c:pt idx="11">
                  <c:v>140.00000000000011</c:v>
                </c:pt>
                <c:pt idx="12">
                  <c:v>132.00000000000011</c:v>
                </c:pt>
                <c:pt idx="13">
                  <c:v>120.0000000000001</c:v>
                </c:pt>
                <c:pt idx="14">
                  <c:v>108.0000000000001</c:v>
                </c:pt>
                <c:pt idx="15">
                  <c:v>112.00000000000009</c:v>
                </c:pt>
                <c:pt idx="16">
                  <c:v>112.00000000000009</c:v>
                </c:pt>
                <c:pt idx="17">
                  <c:v>8.0000000000000053</c:v>
                </c:pt>
                <c:pt idx="18">
                  <c:v>104.0000000000001</c:v>
                </c:pt>
                <c:pt idx="19">
                  <c:v>108.0000000000001</c:v>
                </c:pt>
                <c:pt idx="20">
                  <c:v>100.00000000000009</c:v>
                </c:pt>
                <c:pt idx="21">
                  <c:v>96.000000000000085</c:v>
                </c:pt>
                <c:pt idx="22">
                  <c:v>100.00000000000009</c:v>
                </c:pt>
                <c:pt idx="23">
                  <c:v>108.0000000000001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DA58-4415-A562-07FE7D5F3AC9}"/>
            </c:ext>
          </c:extLst>
        </c:ser>
        <c:ser>
          <c:idx val="28"/>
          <c:order val="28"/>
          <c:tx>
            <c:strRef>
              <c:f>'MAYO-PLANTA CARIONGO'!$AD$31</c:f>
              <c:strCache>
                <c:ptCount val="1"/>
                <c:pt idx="0">
                  <c:v>29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'MAYO-PLANTA CARIONGO'!$A$33:$A$56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'MAYO-PLANTA CARIONGO'!$AD$33:$AD$56</c:f>
              <c:numCache>
                <c:formatCode>0.00</c:formatCode>
                <c:ptCount val="24"/>
                <c:pt idx="0">
                  <c:v>56.000000000000057</c:v>
                </c:pt>
                <c:pt idx="1">
                  <c:v>56.000000000000057</c:v>
                </c:pt>
                <c:pt idx="2">
                  <c:v>56.000000000000057</c:v>
                </c:pt>
                <c:pt idx="3">
                  <c:v>56.000000000000057</c:v>
                </c:pt>
                <c:pt idx="4">
                  <c:v>56.000000000000057</c:v>
                </c:pt>
                <c:pt idx="5">
                  <c:v>56.000000000000057</c:v>
                </c:pt>
                <c:pt idx="6">
                  <c:v>112.00000000000009</c:v>
                </c:pt>
                <c:pt idx="7">
                  <c:v>124.0000000000001</c:v>
                </c:pt>
                <c:pt idx="8">
                  <c:v>134.00000000000011</c:v>
                </c:pt>
                <c:pt idx="9">
                  <c:v>112.00000000000009</c:v>
                </c:pt>
                <c:pt idx="10">
                  <c:v>112.00000000000009</c:v>
                </c:pt>
                <c:pt idx="11">
                  <c:v>112.00000000000009</c:v>
                </c:pt>
                <c:pt idx="12">
                  <c:v>136.00000000000011</c:v>
                </c:pt>
                <c:pt idx="13">
                  <c:v>140.00000000000011</c:v>
                </c:pt>
                <c:pt idx="14">
                  <c:v>104.0000000000001</c:v>
                </c:pt>
                <c:pt idx="15">
                  <c:v>100.00000000000009</c:v>
                </c:pt>
                <c:pt idx="16">
                  <c:v>104.0000000000001</c:v>
                </c:pt>
                <c:pt idx="17">
                  <c:v>100.00000000000009</c:v>
                </c:pt>
                <c:pt idx="18">
                  <c:v>98.000000000000085</c:v>
                </c:pt>
                <c:pt idx="19">
                  <c:v>98.000000000000085</c:v>
                </c:pt>
                <c:pt idx="20">
                  <c:v>90.000000000000071</c:v>
                </c:pt>
                <c:pt idx="21">
                  <c:v>78.000000000000071</c:v>
                </c:pt>
                <c:pt idx="22">
                  <c:v>66.000000000000057</c:v>
                </c:pt>
                <c:pt idx="23">
                  <c:v>58.00000000000005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DA58-4415-A562-07FE7D5F3AC9}"/>
            </c:ext>
          </c:extLst>
        </c:ser>
        <c:ser>
          <c:idx val="29"/>
          <c:order val="29"/>
          <c:tx>
            <c:strRef>
              <c:f>'MAYO-PLANTA CARIONGO'!$AE$31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'MAYO-PLANTA CARIONGO'!$A$33:$A$56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'MAYO-PLANTA CARIONGO'!$AE$33:$AE$56</c:f>
              <c:numCache>
                <c:formatCode>0.00</c:formatCode>
                <c:ptCount val="24"/>
                <c:pt idx="0">
                  <c:v>60.00000000000005</c:v>
                </c:pt>
                <c:pt idx="1">
                  <c:v>56.000000000000057</c:v>
                </c:pt>
                <c:pt idx="2">
                  <c:v>56.000000000000057</c:v>
                </c:pt>
                <c:pt idx="3">
                  <c:v>52.000000000000043</c:v>
                </c:pt>
                <c:pt idx="4">
                  <c:v>48.000000000000043</c:v>
                </c:pt>
                <c:pt idx="5">
                  <c:v>56.000000000000057</c:v>
                </c:pt>
                <c:pt idx="6">
                  <c:v>132.00000000000011</c:v>
                </c:pt>
                <c:pt idx="7">
                  <c:v>136.00000000000011</c:v>
                </c:pt>
                <c:pt idx="8">
                  <c:v>136.00000000000011</c:v>
                </c:pt>
                <c:pt idx="9">
                  <c:v>132.00000000000011</c:v>
                </c:pt>
                <c:pt idx="10">
                  <c:v>136.00000000000011</c:v>
                </c:pt>
                <c:pt idx="11">
                  <c:v>132.00000000000011</c:v>
                </c:pt>
                <c:pt idx="12">
                  <c:v>136.00000000000011</c:v>
                </c:pt>
                <c:pt idx="13">
                  <c:v>136.00000000000011</c:v>
                </c:pt>
                <c:pt idx="14">
                  <c:v>100.00000000000009</c:v>
                </c:pt>
                <c:pt idx="15">
                  <c:v>96.000000000000085</c:v>
                </c:pt>
                <c:pt idx="16">
                  <c:v>100.00000000000009</c:v>
                </c:pt>
                <c:pt idx="17">
                  <c:v>104.0000000000001</c:v>
                </c:pt>
                <c:pt idx="18">
                  <c:v>104.0000000000001</c:v>
                </c:pt>
                <c:pt idx="19">
                  <c:v>100.00000000000009</c:v>
                </c:pt>
                <c:pt idx="20">
                  <c:v>92.000000000000071</c:v>
                </c:pt>
                <c:pt idx="21">
                  <c:v>76.000000000000071</c:v>
                </c:pt>
                <c:pt idx="22">
                  <c:v>78.000000000000071</c:v>
                </c:pt>
                <c:pt idx="23">
                  <c:v>76.000000000000071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DA58-4415-A562-07FE7D5F3AC9}"/>
            </c:ext>
          </c:extLst>
        </c:ser>
        <c:ser>
          <c:idx val="30"/>
          <c:order val="30"/>
          <c:tx>
            <c:strRef>
              <c:f>'MAYO-PLANTA CARIONGO'!$AF$31</c:f>
              <c:strCache>
                <c:ptCount val="1"/>
                <c:pt idx="0">
                  <c:v>31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'MAYO-PLANTA CARIONGO'!$A$33:$A$56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'MAYO-PLANTA CARIONGO'!$AF$33:$AF$56</c:f>
              <c:numCache>
                <c:formatCode>0.00</c:formatCode>
                <c:ptCount val="24"/>
                <c:pt idx="0">
                  <c:v>56.000000000000057</c:v>
                </c:pt>
                <c:pt idx="1">
                  <c:v>56.000000000000057</c:v>
                </c:pt>
                <c:pt idx="2">
                  <c:v>56.000000000000057</c:v>
                </c:pt>
                <c:pt idx="3">
                  <c:v>56.000000000000057</c:v>
                </c:pt>
                <c:pt idx="4">
                  <c:v>56.000000000000057</c:v>
                </c:pt>
                <c:pt idx="5">
                  <c:v>56.000000000000057</c:v>
                </c:pt>
                <c:pt idx="6">
                  <c:v>124.00000000000011</c:v>
                </c:pt>
                <c:pt idx="7">
                  <c:v>132.00000000000011</c:v>
                </c:pt>
                <c:pt idx="8">
                  <c:v>132.00000000000011</c:v>
                </c:pt>
                <c:pt idx="9">
                  <c:v>140.00000000000011</c:v>
                </c:pt>
                <c:pt idx="10">
                  <c:v>150.00000000000011</c:v>
                </c:pt>
                <c:pt idx="11">
                  <c:v>142.00000000000011</c:v>
                </c:pt>
                <c:pt idx="12">
                  <c:v>142.00000000000011</c:v>
                </c:pt>
                <c:pt idx="13">
                  <c:v>114.0000000000001</c:v>
                </c:pt>
                <c:pt idx="14">
                  <c:v>106.0000000000001</c:v>
                </c:pt>
                <c:pt idx="15">
                  <c:v>106.0000000000001</c:v>
                </c:pt>
                <c:pt idx="16">
                  <c:v>106.0000000000001</c:v>
                </c:pt>
                <c:pt idx="17">
                  <c:v>106.0000000000001</c:v>
                </c:pt>
                <c:pt idx="18">
                  <c:v>70.000000000000057</c:v>
                </c:pt>
                <c:pt idx="19">
                  <c:v>76.000000000000071</c:v>
                </c:pt>
                <c:pt idx="20">
                  <c:v>66.000000000000057</c:v>
                </c:pt>
                <c:pt idx="21">
                  <c:v>70.000000000000057</c:v>
                </c:pt>
                <c:pt idx="22">
                  <c:v>70.000000000000057</c:v>
                </c:pt>
                <c:pt idx="23">
                  <c:v>70.000000000000057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DA58-4415-A562-07FE7D5F3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697520"/>
        <c:axId val="1605699600"/>
      </c:scatterChart>
      <c:valAx>
        <c:axId val="1605697520"/>
        <c:scaling>
          <c:orientation val="minMax"/>
          <c:max val="2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O"/>
                  <a:t>Hora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O"/>
          </a:p>
        </c:txPr>
        <c:crossAx val="1605699600"/>
        <c:crosses val="autoZero"/>
        <c:crossBetween val="midCat"/>
        <c:majorUnit val="1"/>
        <c:minorUnit val="1"/>
      </c:valAx>
      <c:valAx>
        <c:axId val="160569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O"/>
                  <a:t>Caudal (L/s)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O"/>
          </a:p>
        </c:txPr>
        <c:crossAx val="160569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none" spc="2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CUADAL PROMEDIO HORARIO PTAP CARIONGO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none" spc="2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'MAYO-PLANTA CARIONGO'!$AG$31</c:f>
              <c:strCache>
                <c:ptCount val="1"/>
                <c:pt idx="0">
                  <c:v>Promedio hora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'MAYO-PLANTA CARIONGO'!$A$33:$A$56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'MAYO-PLANTA CARIONGO'!$AG$33:$AG$56</c:f>
              <c:numCache>
                <c:formatCode>0.00</c:formatCode>
                <c:ptCount val="24"/>
                <c:pt idx="0">
                  <c:v>57.419354838709708</c:v>
                </c:pt>
                <c:pt idx="1">
                  <c:v>56.129032258064548</c:v>
                </c:pt>
                <c:pt idx="2">
                  <c:v>55.870967741935516</c:v>
                </c:pt>
                <c:pt idx="3">
                  <c:v>55.032258064516157</c:v>
                </c:pt>
                <c:pt idx="4">
                  <c:v>54.516129032258092</c:v>
                </c:pt>
                <c:pt idx="5">
                  <c:v>58.645161290322612</c:v>
                </c:pt>
                <c:pt idx="6">
                  <c:v>115.41935483870971</c:v>
                </c:pt>
                <c:pt idx="7">
                  <c:v>120.45161290322584</c:v>
                </c:pt>
                <c:pt idx="8">
                  <c:v>127.29032258064521</c:v>
                </c:pt>
                <c:pt idx="9">
                  <c:v>129.61290322580649</c:v>
                </c:pt>
                <c:pt idx="10">
                  <c:v>129.48387096774198</c:v>
                </c:pt>
                <c:pt idx="11">
                  <c:v>126.38709677419358</c:v>
                </c:pt>
                <c:pt idx="12">
                  <c:v>124.6451612903226</c:v>
                </c:pt>
                <c:pt idx="13">
                  <c:v>119.09677419354841</c:v>
                </c:pt>
                <c:pt idx="14">
                  <c:v>112.6451612903226</c:v>
                </c:pt>
                <c:pt idx="15">
                  <c:v>108.77419354838713</c:v>
                </c:pt>
                <c:pt idx="16">
                  <c:v>102.8387096774194</c:v>
                </c:pt>
                <c:pt idx="17">
                  <c:v>93.29032258064521</c:v>
                </c:pt>
                <c:pt idx="18">
                  <c:v>93.612903225806491</c:v>
                </c:pt>
                <c:pt idx="19">
                  <c:v>92.064516129032285</c:v>
                </c:pt>
                <c:pt idx="20">
                  <c:v>88.838709677419388</c:v>
                </c:pt>
                <c:pt idx="21">
                  <c:v>82.645161290322605</c:v>
                </c:pt>
                <c:pt idx="22">
                  <c:v>76.322580645161324</c:v>
                </c:pt>
                <c:pt idx="23">
                  <c:v>69.741935483871003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F7-4634-979A-00232F509F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05697520"/>
        <c:axId val="1605699600"/>
      </c:barChart>
      <c:catAx>
        <c:axId val="160569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O"/>
                  <a:t>Hora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2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O"/>
          </a:p>
        </c:txPr>
        <c:crossAx val="1605699600"/>
        <c:crosses val="autoZero"/>
        <c:auto val="1"/>
        <c:lblAlgn val="ctr"/>
        <c:lblOffset val="100"/>
        <c:noMultiLvlLbl val="0"/>
      </c:catAx>
      <c:valAx>
        <c:axId val="1605699600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minorGridlines>
          <c:spPr>
            <a:ln>
              <a:solidFill>
                <a:schemeClr val="dk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O"/>
                  <a:t>Caudal (L/s)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2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O"/>
          </a:p>
        </c:txPr>
        <c:crossAx val="160569752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4" b="0" i="0" u="none" strike="noStrike" kern="1200" cap="none" spc="2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44"/>
              <a:t>PATRON HORARIO ABASTECIMIENTO PTAP CARIONGO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4" b="0" i="0" u="none" strike="noStrike" kern="1200" cap="none" spc="2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'MAYO-PLANTA CARIONGO'!$AG$31</c:f>
              <c:strCache>
                <c:ptCount val="1"/>
                <c:pt idx="0">
                  <c:v>Promedio hora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'MAYO-PLANTA CARIONGO'!$A$33:$A$56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'MAYO-PLANTA CARIONGO'!$AH$33:$AH$56</c:f>
              <c:numCache>
                <c:formatCode>0.00</c:formatCode>
                <c:ptCount val="24"/>
                <c:pt idx="0">
                  <c:v>0.61226244732995105</c:v>
                </c:pt>
                <c:pt idx="1">
                  <c:v>0.59850374064837908</c:v>
                </c:pt>
                <c:pt idx="2">
                  <c:v>0.59575199931206479</c:v>
                </c:pt>
                <c:pt idx="3">
                  <c:v>0.58680883996904298</c:v>
                </c:pt>
                <c:pt idx="4">
                  <c:v>0.58130535729641419</c:v>
                </c:pt>
                <c:pt idx="5">
                  <c:v>0.6253332186774444</c:v>
                </c:pt>
                <c:pt idx="6">
                  <c:v>1.2307163126666092</c:v>
                </c:pt>
                <c:pt idx="7">
                  <c:v>1.2843752687247396</c:v>
                </c:pt>
                <c:pt idx="8">
                  <c:v>1.3572964141370711</c:v>
                </c:pt>
                <c:pt idx="9">
                  <c:v>1.3820620861639004</c:v>
                </c:pt>
                <c:pt idx="10">
                  <c:v>1.3806862154957433</c:v>
                </c:pt>
                <c:pt idx="11">
                  <c:v>1.3476653194599706</c:v>
                </c:pt>
                <c:pt idx="12">
                  <c:v>1.3290910654398482</c:v>
                </c:pt>
                <c:pt idx="13">
                  <c:v>1.269928626709089</c:v>
                </c:pt>
                <c:pt idx="14">
                  <c:v>1.2011350933012295</c:v>
                </c:pt>
                <c:pt idx="15">
                  <c:v>1.1598589732565137</c:v>
                </c:pt>
                <c:pt idx="16">
                  <c:v>1.0965689225212829</c:v>
                </c:pt>
                <c:pt idx="17">
                  <c:v>0.99475449307765074</c:v>
                </c:pt>
                <c:pt idx="18">
                  <c:v>0.99819416974804365</c:v>
                </c:pt>
                <c:pt idx="19">
                  <c:v>0.98168372173015717</c:v>
                </c:pt>
                <c:pt idx="20">
                  <c:v>0.94728695502622751</c:v>
                </c:pt>
                <c:pt idx="21">
                  <c:v>0.88124516295468214</c:v>
                </c:pt>
                <c:pt idx="22">
                  <c:v>0.81382750021497974</c:v>
                </c:pt>
                <c:pt idx="23">
                  <c:v>0.74365809613896294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D9-488C-BAF0-B197F90A02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05697520"/>
        <c:axId val="1605699600"/>
      </c:barChart>
      <c:catAx>
        <c:axId val="160569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O" sz="1200"/>
                  <a:t>Hora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2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O"/>
          </a:p>
        </c:txPr>
        <c:crossAx val="1605699600"/>
        <c:crosses val="autoZero"/>
        <c:auto val="1"/>
        <c:lblAlgn val="ctr"/>
        <c:lblOffset val="100"/>
        <c:noMultiLvlLbl val="0"/>
      </c:catAx>
      <c:valAx>
        <c:axId val="1605699600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minorGridlines>
          <c:spPr>
            <a:ln>
              <a:solidFill>
                <a:schemeClr val="dk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O" sz="1200"/>
                  <a:t>Factor de mayoración (k1*k2)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2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O"/>
          </a:p>
        </c:txPr>
        <c:crossAx val="160569752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113511</xdr:colOff>
      <xdr:row>19</xdr:row>
      <xdr:rowOff>27518</xdr:rowOff>
    </xdr:from>
    <xdr:to>
      <xdr:col>8</xdr:col>
      <xdr:colOff>347133</xdr:colOff>
      <xdr:row>44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72771F5-9517-43B4-896E-4ACBE79A40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434340</xdr:colOff>
      <xdr:row>19</xdr:row>
      <xdr:rowOff>8464</xdr:rowOff>
    </xdr:from>
    <xdr:to>
      <xdr:col>14</xdr:col>
      <xdr:colOff>960120</xdr:colOff>
      <xdr:row>44</xdr:row>
      <xdr:rowOff>16933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E4F447-71F6-B66E-7AFE-5A99E9930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184484</xdr:colOff>
      <xdr:row>19</xdr:row>
      <xdr:rowOff>0</xdr:rowOff>
    </xdr:from>
    <xdr:to>
      <xdr:col>23</xdr:col>
      <xdr:colOff>60559</xdr:colOff>
      <xdr:row>44</xdr:row>
      <xdr:rowOff>8469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3B56726-21BA-4E51-9C82-0873FF3ED7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121532</xdr:colOff>
      <xdr:row>19</xdr:row>
      <xdr:rowOff>3455</xdr:rowOff>
    </xdr:from>
    <xdr:to>
      <xdr:col>8</xdr:col>
      <xdr:colOff>355154</xdr:colOff>
      <xdr:row>43</xdr:row>
      <xdr:rowOff>144379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443D29-D45B-4778-88F7-729F6841B5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434340</xdr:colOff>
      <xdr:row>19</xdr:row>
      <xdr:rowOff>8464</xdr:rowOff>
    </xdr:from>
    <xdr:to>
      <xdr:col>14</xdr:col>
      <xdr:colOff>960120</xdr:colOff>
      <xdr:row>44</xdr:row>
      <xdr:rowOff>16933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8DCB921-4D40-4DA6-BB98-5731453BCA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184484</xdr:colOff>
      <xdr:row>19</xdr:row>
      <xdr:rowOff>0</xdr:rowOff>
    </xdr:from>
    <xdr:to>
      <xdr:col>23</xdr:col>
      <xdr:colOff>60559</xdr:colOff>
      <xdr:row>44</xdr:row>
      <xdr:rowOff>8469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9B9AA41-A715-449A-81D2-837CF6661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275551</xdr:colOff>
      <xdr:row>58</xdr:row>
      <xdr:rowOff>75745</xdr:rowOff>
    </xdr:from>
    <xdr:to>
      <xdr:col>27</xdr:col>
      <xdr:colOff>517072</xdr:colOff>
      <xdr:row>101</xdr:row>
      <xdr:rowOff>68035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F6E712-10E4-4F4F-B3D2-23052B2181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283028</xdr:colOff>
      <xdr:row>101</xdr:row>
      <xdr:rowOff>153608</xdr:rowOff>
    </xdr:from>
    <xdr:to>
      <xdr:col>22</xdr:col>
      <xdr:colOff>337457</xdr:colOff>
      <xdr:row>143</xdr:row>
      <xdr:rowOff>87085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6D2BE36-F604-4047-80B7-99FB3126F3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21772</xdr:colOff>
      <xdr:row>101</xdr:row>
      <xdr:rowOff>152400</xdr:rowOff>
    </xdr:from>
    <xdr:to>
      <xdr:col>40</xdr:col>
      <xdr:colOff>544287</xdr:colOff>
      <xdr:row>143</xdr:row>
      <xdr:rowOff>85877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EA519BE-DB5C-4CA4-9686-2CC9A6B10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444500</xdr:colOff>
      <xdr:row>57</xdr:row>
      <xdr:rowOff>95250</xdr:rowOff>
    </xdr:from>
    <xdr:to>
      <xdr:col>27</xdr:col>
      <xdr:colOff>556196</xdr:colOff>
      <xdr:row>99</xdr:row>
      <xdr:rowOff>13324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7629B3-83F0-4CDE-ABD0-FEB506E2C1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101</xdr:row>
      <xdr:rowOff>0</xdr:rowOff>
    </xdr:from>
    <xdr:to>
      <xdr:col>20</xdr:col>
      <xdr:colOff>186076</xdr:colOff>
      <xdr:row>143</xdr:row>
      <xdr:rowOff>96099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2013E06-FA51-440A-BBE2-2439D41A3F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333375</xdr:colOff>
      <xdr:row>101</xdr:row>
      <xdr:rowOff>0</xdr:rowOff>
    </xdr:from>
    <xdr:to>
      <xdr:col>38</xdr:col>
      <xdr:colOff>403299</xdr:colOff>
      <xdr:row>143</xdr:row>
      <xdr:rowOff>101514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881EBFC-C24E-4D86-9E70-4809BBB73C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Trabajos%20U\TESIS\Docs%20Tesis\Objetivo%202\Datos%20Plantas%20de%20T.%20Producciones\DATOS%20HORARIOS%20PLANTAS.xlsx" TargetMode="External"/><Relationship Id="rId1" Type="http://schemas.openxmlformats.org/officeDocument/2006/relationships/externalLinkPath" Target="DATOS%20HORARIOS%20PLANT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YO-PLANTA CARIONGO"/>
      <sheetName val="MAYO-PLANTA MONTEADENTRO"/>
    </sheetNames>
    <sheetDataSet>
      <sheetData sheetId="0">
        <row r="31">
          <cell r="B31">
            <v>1</v>
          </cell>
          <cell r="C31">
            <v>2</v>
          </cell>
          <cell r="D31">
            <v>3</v>
          </cell>
          <cell r="E31">
            <v>4</v>
          </cell>
          <cell r="F31">
            <v>5</v>
          </cell>
          <cell r="G31">
            <v>6</v>
          </cell>
          <cell r="H31">
            <v>7</v>
          </cell>
          <cell r="I31">
            <v>8</v>
          </cell>
          <cell r="J31">
            <v>9</v>
          </cell>
          <cell r="K31">
            <v>10</v>
          </cell>
          <cell r="L31">
            <v>11</v>
          </cell>
          <cell r="M31">
            <v>12</v>
          </cell>
          <cell r="N31">
            <v>13</v>
          </cell>
          <cell r="O31">
            <v>14</v>
          </cell>
          <cell r="P31">
            <v>15</v>
          </cell>
          <cell r="Q31">
            <v>16</v>
          </cell>
          <cell r="R31">
            <v>17</v>
          </cell>
          <cell r="S31">
            <v>18</v>
          </cell>
          <cell r="T31">
            <v>19</v>
          </cell>
          <cell r="U31">
            <v>20</v>
          </cell>
          <cell r="V31">
            <v>21</v>
          </cell>
          <cell r="W31">
            <v>22</v>
          </cell>
          <cell r="X31">
            <v>23</v>
          </cell>
          <cell r="Y31">
            <v>24</v>
          </cell>
          <cell r="Z31">
            <v>25</v>
          </cell>
          <cell r="AA31">
            <v>26</v>
          </cell>
          <cell r="AB31">
            <v>27</v>
          </cell>
          <cell r="AC31">
            <v>28</v>
          </cell>
          <cell r="AD31">
            <v>29</v>
          </cell>
          <cell r="AE31">
            <v>30</v>
          </cell>
          <cell r="AF31">
            <v>31</v>
          </cell>
          <cell r="AG31" t="str">
            <v>Promedio hora</v>
          </cell>
        </row>
        <row r="33">
          <cell r="A33">
            <v>1</v>
          </cell>
          <cell r="B33">
            <v>42.000000000000036</v>
          </cell>
          <cell r="C33">
            <v>56.000000000000057</v>
          </cell>
          <cell r="D33">
            <v>42.000000000000036</v>
          </cell>
          <cell r="E33">
            <v>52.000000000000043</v>
          </cell>
          <cell r="F33">
            <v>56.000000000000057</v>
          </cell>
          <cell r="G33">
            <v>56.000000000000057</v>
          </cell>
          <cell r="H33">
            <v>52.000000000000043</v>
          </cell>
          <cell r="I33">
            <v>56.000000000000057</v>
          </cell>
          <cell r="J33">
            <v>46.000000000000043</v>
          </cell>
          <cell r="K33">
            <v>42.000000000000036</v>
          </cell>
          <cell r="L33">
            <v>56.000000000000057</v>
          </cell>
          <cell r="M33">
            <v>60.00000000000005</v>
          </cell>
          <cell r="N33">
            <v>42.000000000000036</v>
          </cell>
          <cell r="O33">
            <v>56.000000000000057</v>
          </cell>
          <cell r="P33">
            <v>56.000000000000057</v>
          </cell>
          <cell r="Q33">
            <v>94.000000000000085</v>
          </cell>
          <cell r="R33">
            <v>56.000000000000057</v>
          </cell>
          <cell r="S33">
            <v>60.00000000000005</v>
          </cell>
          <cell r="T33">
            <v>52.000000000000043</v>
          </cell>
          <cell r="U33">
            <v>52.000000000000043</v>
          </cell>
          <cell r="V33">
            <v>56.000000000000057</v>
          </cell>
          <cell r="W33">
            <v>70.000000000000057</v>
          </cell>
          <cell r="X33">
            <v>56.000000000000057</v>
          </cell>
          <cell r="Y33">
            <v>78.000000000000071</v>
          </cell>
          <cell r="Z33">
            <v>92.000000000000071</v>
          </cell>
          <cell r="AA33">
            <v>66.000000000000057</v>
          </cell>
          <cell r="AB33">
            <v>66.000000000000057</v>
          </cell>
          <cell r="AC33">
            <v>40.000000000000036</v>
          </cell>
          <cell r="AD33">
            <v>56.000000000000057</v>
          </cell>
          <cell r="AE33">
            <v>60.00000000000005</v>
          </cell>
          <cell r="AF33">
            <v>56.000000000000057</v>
          </cell>
          <cell r="AG33">
            <v>57.419354838709708</v>
          </cell>
          <cell r="AH33">
            <v>0.61226244732995105</v>
          </cell>
        </row>
        <row r="34">
          <cell r="A34">
            <v>2</v>
          </cell>
          <cell r="B34">
            <v>42.000000000000036</v>
          </cell>
          <cell r="C34">
            <v>56.000000000000057</v>
          </cell>
          <cell r="D34">
            <v>42.000000000000036</v>
          </cell>
          <cell r="E34">
            <v>52.000000000000043</v>
          </cell>
          <cell r="F34">
            <v>56.000000000000057</v>
          </cell>
          <cell r="G34">
            <v>52.000000000000043</v>
          </cell>
          <cell r="H34">
            <v>52.000000000000043</v>
          </cell>
          <cell r="I34">
            <v>56.000000000000057</v>
          </cell>
          <cell r="J34">
            <v>42.000000000000036</v>
          </cell>
          <cell r="K34">
            <v>42.000000000000036</v>
          </cell>
          <cell r="L34">
            <v>56.000000000000057</v>
          </cell>
          <cell r="M34">
            <v>60.00000000000005</v>
          </cell>
          <cell r="N34">
            <v>42.000000000000036</v>
          </cell>
          <cell r="O34">
            <v>56.000000000000057</v>
          </cell>
          <cell r="P34">
            <v>52.000000000000043</v>
          </cell>
          <cell r="Q34">
            <v>74.000000000000071</v>
          </cell>
          <cell r="R34">
            <v>56.000000000000057</v>
          </cell>
          <cell r="S34">
            <v>56.000000000000057</v>
          </cell>
          <cell r="T34">
            <v>52.000000000000043</v>
          </cell>
          <cell r="U34">
            <v>52.000000000000043</v>
          </cell>
          <cell r="V34">
            <v>56.000000000000057</v>
          </cell>
          <cell r="W34">
            <v>66.000000000000057</v>
          </cell>
          <cell r="X34">
            <v>56.000000000000057</v>
          </cell>
          <cell r="Y34">
            <v>70.000000000000057</v>
          </cell>
          <cell r="Z34">
            <v>92.000000000000071</v>
          </cell>
          <cell r="AA34">
            <v>66.000000000000057</v>
          </cell>
          <cell r="AB34">
            <v>66.000000000000057</v>
          </cell>
          <cell r="AC34">
            <v>52.000000000000043</v>
          </cell>
          <cell r="AD34">
            <v>56.000000000000057</v>
          </cell>
          <cell r="AE34">
            <v>56.000000000000057</v>
          </cell>
          <cell r="AF34">
            <v>56.000000000000057</v>
          </cell>
          <cell r="AG34">
            <v>56.129032258064548</v>
          </cell>
          <cell r="AH34">
            <v>0.59850374064837908</v>
          </cell>
        </row>
        <row r="35">
          <cell r="A35">
            <v>3</v>
          </cell>
          <cell r="B35">
            <v>42.000000000000036</v>
          </cell>
          <cell r="C35">
            <v>56.000000000000057</v>
          </cell>
          <cell r="D35">
            <v>42.000000000000036</v>
          </cell>
          <cell r="E35">
            <v>52.000000000000043</v>
          </cell>
          <cell r="F35">
            <v>56.000000000000057</v>
          </cell>
          <cell r="G35">
            <v>52.000000000000043</v>
          </cell>
          <cell r="H35">
            <v>52.000000000000043</v>
          </cell>
          <cell r="I35">
            <v>56.000000000000057</v>
          </cell>
          <cell r="J35">
            <v>42.000000000000036</v>
          </cell>
          <cell r="K35">
            <v>42.000000000000036</v>
          </cell>
          <cell r="L35">
            <v>56.000000000000057</v>
          </cell>
          <cell r="M35">
            <v>56.000000000000057</v>
          </cell>
          <cell r="N35">
            <v>42.000000000000036</v>
          </cell>
          <cell r="O35">
            <v>56.000000000000057</v>
          </cell>
          <cell r="P35">
            <v>52.000000000000043</v>
          </cell>
          <cell r="Q35">
            <v>106.0000000000001</v>
          </cell>
          <cell r="R35">
            <v>56.000000000000057</v>
          </cell>
          <cell r="S35">
            <v>56.000000000000057</v>
          </cell>
          <cell r="T35">
            <v>52.000000000000043</v>
          </cell>
          <cell r="U35">
            <v>52.000000000000043</v>
          </cell>
          <cell r="V35">
            <v>56.000000000000057</v>
          </cell>
          <cell r="W35">
            <v>50.000000000000043</v>
          </cell>
          <cell r="X35">
            <v>56.000000000000057</v>
          </cell>
          <cell r="Y35">
            <v>70.000000000000057</v>
          </cell>
          <cell r="Z35">
            <v>80.000000000000071</v>
          </cell>
          <cell r="AA35">
            <v>66.000000000000057</v>
          </cell>
          <cell r="AB35">
            <v>62.00000000000005</v>
          </cell>
          <cell r="AC35">
            <v>48.000000000000043</v>
          </cell>
          <cell r="AD35">
            <v>56.000000000000057</v>
          </cell>
          <cell r="AE35">
            <v>56.000000000000057</v>
          </cell>
          <cell r="AF35">
            <v>56.000000000000057</v>
          </cell>
          <cell r="AG35">
            <v>55.870967741935516</v>
          </cell>
          <cell r="AH35">
            <v>0.59575199931206479</v>
          </cell>
        </row>
        <row r="36">
          <cell r="A36">
            <v>4</v>
          </cell>
          <cell r="B36">
            <v>42.000000000000036</v>
          </cell>
          <cell r="C36">
            <v>56.000000000000057</v>
          </cell>
          <cell r="D36">
            <v>42.000000000000036</v>
          </cell>
          <cell r="E36">
            <v>52.000000000000043</v>
          </cell>
          <cell r="F36">
            <v>56.000000000000057</v>
          </cell>
          <cell r="G36">
            <v>52.000000000000043</v>
          </cell>
          <cell r="H36">
            <v>52.000000000000043</v>
          </cell>
          <cell r="I36">
            <v>56.000000000000057</v>
          </cell>
          <cell r="J36">
            <v>42.000000000000036</v>
          </cell>
          <cell r="K36">
            <v>42.000000000000036</v>
          </cell>
          <cell r="L36">
            <v>56.000000000000057</v>
          </cell>
          <cell r="M36">
            <v>56.000000000000057</v>
          </cell>
          <cell r="N36">
            <v>42.000000000000036</v>
          </cell>
          <cell r="O36">
            <v>56.000000000000057</v>
          </cell>
          <cell r="P36">
            <v>52.000000000000043</v>
          </cell>
          <cell r="Q36">
            <v>96.000000000000085</v>
          </cell>
          <cell r="R36">
            <v>56.000000000000057</v>
          </cell>
          <cell r="S36">
            <v>52.000000000000043</v>
          </cell>
          <cell r="T36">
            <v>52.000000000000043</v>
          </cell>
          <cell r="U36">
            <v>52.000000000000043</v>
          </cell>
          <cell r="V36">
            <v>56.000000000000057</v>
          </cell>
          <cell r="W36">
            <v>46.000000000000043</v>
          </cell>
          <cell r="X36">
            <v>56.000000000000057</v>
          </cell>
          <cell r="Y36">
            <v>66.000000000000057</v>
          </cell>
          <cell r="Z36">
            <v>80.000000000000071</v>
          </cell>
          <cell r="AA36">
            <v>66.000000000000057</v>
          </cell>
          <cell r="AB36">
            <v>62.00000000000005</v>
          </cell>
          <cell r="AC36">
            <v>48.000000000000043</v>
          </cell>
          <cell r="AD36">
            <v>56.000000000000057</v>
          </cell>
          <cell r="AE36">
            <v>52.000000000000043</v>
          </cell>
          <cell r="AF36">
            <v>56.000000000000057</v>
          </cell>
          <cell r="AG36">
            <v>55.032258064516157</v>
          </cell>
          <cell r="AH36">
            <v>0.58680883996904298</v>
          </cell>
        </row>
        <row r="37">
          <cell r="A37">
            <v>5</v>
          </cell>
          <cell r="B37">
            <v>42.000000000000036</v>
          </cell>
          <cell r="C37">
            <v>56.000000000000057</v>
          </cell>
          <cell r="D37">
            <v>46.000000000000043</v>
          </cell>
          <cell r="E37">
            <v>52.000000000000043</v>
          </cell>
          <cell r="F37">
            <v>56.000000000000057</v>
          </cell>
          <cell r="G37">
            <v>56.000000000000057</v>
          </cell>
          <cell r="H37">
            <v>48.000000000000043</v>
          </cell>
          <cell r="I37">
            <v>56.000000000000057</v>
          </cell>
          <cell r="J37">
            <v>46.000000000000043</v>
          </cell>
          <cell r="K37">
            <v>42.000000000000036</v>
          </cell>
          <cell r="L37">
            <v>56.000000000000057</v>
          </cell>
          <cell r="M37">
            <v>48.000000000000043</v>
          </cell>
          <cell r="N37">
            <v>46.000000000000043</v>
          </cell>
          <cell r="O37">
            <v>56.000000000000057</v>
          </cell>
          <cell r="P37">
            <v>48.000000000000043</v>
          </cell>
          <cell r="Q37">
            <v>96.000000000000085</v>
          </cell>
          <cell r="R37">
            <v>56.000000000000057</v>
          </cell>
          <cell r="S37">
            <v>48.000000000000043</v>
          </cell>
          <cell r="T37">
            <v>52.000000000000043</v>
          </cell>
          <cell r="U37">
            <v>56.000000000000057</v>
          </cell>
          <cell r="V37">
            <v>56.000000000000057</v>
          </cell>
          <cell r="W37">
            <v>42.000000000000036</v>
          </cell>
          <cell r="X37">
            <v>56.000000000000057</v>
          </cell>
          <cell r="Y37">
            <v>58.00000000000005</v>
          </cell>
          <cell r="Z37">
            <v>88.000000000000071</v>
          </cell>
          <cell r="AA37">
            <v>54.00000000000005</v>
          </cell>
          <cell r="AB37">
            <v>66.000000000000057</v>
          </cell>
          <cell r="AC37">
            <v>48.000000000000043</v>
          </cell>
          <cell r="AD37">
            <v>56.000000000000057</v>
          </cell>
          <cell r="AE37">
            <v>48.000000000000043</v>
          </cell>
          <cell r="AF37">
            <v>56.000000000000057</v>
          </cell>
          <cell r="AG37">
            <v>54.516129032258092</v>
          </cell>
          <cell r="AH37">
            <v>0.58130535729641419</v>
          </cell>
        </row>
        <row r="38">
          <cell r="A38">
            <v>6</v>
          </cell>
          <cell r="B38">
            <v>42.000000000000036</v>
          </cell>
          <cell r="C38">
            <v>56.000000000000057</v>
          </cell>
          <cell r="D38">
            <v>46.000000000000043</v>
          </cell>
          <cell r="E38">
            <v>52.000000000000043</v>
          </cell>
          <cell r="F38">
            <v>56.000000000000057</v>
          </cell>
          <cell r="G38">
            <v>56.000000000000057</v>
          </cell>
          <cell r="H38">
            <v>48.000000000000043</v>
          </cell>
          <cell r="I38">
            <v>56.000000000000057</v>
          </cell>
          <cell r="J38">
            <v>54.000000000000057</v>
          </cell>
          <cell r="K38">
            <v>42.000000000000036</v>
          </cell>
          <cell r="L38">
            <v>56.000000000000057</v>
          </cell>
          <cell r="M38">
            <v>48.000000000000043</v>
          </cell>
          <cell r="N38">
            <v>46.000000000000043</v>
          </cell>
          <cell r="O38">
            <v>56.000000000000057</v>
          </cell>
          <cell r="P38">
            <v>56.000000000000057</v>
          </cell>
          <cell r="Q38">
            <v>96.000000000000085</v>
          </cell>
          <cell r="R38">
            <v>56.000000000000057</v>
          </cell>
          <cell r="S38">
            <v>56.000000000000057</v>
          </cell>
          <cell r="T38">
            <v>56.000000000000057</v>
          </cell>
          <cell r="U38">
            <v>56.000000000000057</v>
          </cell>
          <cell r="V38">
            <v>56.000000000000057</v>
          </cell>
          <cell r="W38">
            <v>80.000000000000071</v>
          </cell>
          <cell r="X38">
            <v>56.000000000000057</v>
          </cell>
          <cell r="Y38">
            <v>66.000000000000057</v>
          </cell>
          <cell r="Z38">
            <v>100.00000000000009</v>
          </cell>
          <cell r="AA38">
            <v>74.000000000000071</v>
          </cell>
          <cell r="AB38">
            <v>70.000000000000057</v>
          </cell>
          <cell r="AC38">
            <v>58.00000000000005</v>
          </cell>
          <cell r="AD38">
            <v>56.000000000000057</v>
          </cell>
          <cell r="AE38">
            <v>56.000000000000057</v>
          </cell>
          <cell r="AF38">
            <v>56.000000000000057</v>
          </cell>
          <cell r="AG38">
            <v>58.645161290322612</v>
          </cell>
          <cell r="AH38">
            <v>0.6253332186774444</v>
          </cell>
        </row>
        <row r="39">
          <cell r="A39">
            <v>7</v>
          </cell>
          <cell r="B39">
            <v>106.0000000000001</v>
          </cell>
          <cell r="C39">
            <v>112.00000000000009</v>
          </cell>
          <cell r="D39">
            <v>132.00000000000011</v>
          </cell>
          <cell r="E39">
            <v>106.0000000000001</v>
          </cell>
          <cell r="F39">
            <v>80.000000000000071</v>
          </cell>
          <cell r="G39">
            <v>122.0000000000001</v>
          </cell>
          <cell r="H39">
            <v>100.00000000000009</v>
          </cell>
          <cell r="I39">
            <v>132.00000000000011</v>
          </cell>
          <cell r="J39">
            <v>132.00000000000011</v>
          </cell>
          <cell r="K39">
            <v>106.0000000000001</v>
          </cell>
          <cell r="L39">
            <v>118.0000000000001</v>
          </cell>
          <cell r="M39">
            <v>132.00000000000011</v>
          </cell>
          <cell r="N39">
            <v>88.000000000000071</v>
          </cell>
          <cell r="O39">
            <v>102.00000000000009</v>
          </cell>
          <cell r="P39">
            <v>128.00000000000011</v>
          </cell>
          <cell r="Q39">
            <v>126.00000000000011</v>
          </cell>
          <cell r="R39">
            <v>104.0000000000001</v>
          </cell>
          <cell r="S39">
            <v>128.00000000000011</v>
          </cell>
          <cell r="T39">
            <v>98.000000000000085</v>
          </cell>
          <cell r="U39">
            <v>116.0000000000001</v>
          </cell>
          <cell r="V39">
            <v>98.000000000000085</v>
          </cell>
          <cell r="W39">
            <v>116.0000000000001</v>
          </cell>
          <cell r="X39">
            <v>104.0000000000001</v>
          </cell>
          <cell r="Y39">
            <v>132.00000000000011</v>
          </cell>
          <cell r="Z39">
            <v>126.00000000000011</v>
          </cell>
          <cell r="AA39">
            <v>114.0000000000001</v>
          </cell>
          <cell r="AB39">
            <v>136.00000000000011</v>
          </cell>
          <cell r="AC39">
            <v>116.0000000000001</v>
          </cell>
          <cell r="AD39">
            <v>112.00000000000009</v>
          </cell>
          <cell r="AE39">
            <v>132.00000000000011</v>
          </cell>
          <cell r="AF39">
            <v>124.00000000000011</v>
          </cell>
          <cell r="AG39">
            <v>115.41935483870971</v>
          </cell>
          <cell r="AH39">
            <v>1.2307163126666092</v>
          </cell>
        </row>
        <row r="40">
          <cell r="A40">
            <v>8</v>
          </cell>
          <cell r="B40">
            <v>122.0000000000001</v>
          </cell>
          <cell r="C40">
            <v>124.0000000000001</v>
          </cell>
          <cell r="D40">
            <v>132.00000000000011</v>
          </cell>
          <cell r="E40">
            <v>122.0000000000001</v>
          </cell>
          <cell r="F40">
            <v>92.000000000000071</v>
          </cell>
          <cell r="G40">
            <v>126.00000000000011</v>
          </cell>
          <cell r="H40">
            <v>116.0000000000001</v>
          </cell>
          <cell r="I40">
            <v>124.0000000000001</v>
          </cell>
          <cell r="J40">
            <v>128.00000000000011</v>
          </cell>
          <cell r="K40">
            <v>114.0000000000001</v>
          </cell>
          <cell r="L40">
            <v>102.00000000000009</v>
          </cell>
          <cell r="M40">
            <v>132.00000000000011</v>
          </cell>
          <cell r="N40">
            <v>104.0000000000001</v>
          </cell>
          <cell r="O40">
            <v>114.0000000000001</v>
          </cell>
          <cell r="P40">
            <v>136.00000000000011</v>
          </cell>
          <cell r="Q40">
            <v>126.00000000000011</v>
          </cell>
          <cell r="R40">
            <v>104.0000000000001</v>
          </cell>
          <cell r="S40">
            <v>132.00000000000011</v>
          </cell>
          <cell r="T40">
            <v>106.0000000000001</v>
          </cell>
          <cell r="U40">
            <v>108.0000000000001</v>
          </cell>
          <cell r="V40">
            <v>98.000000000000085</v>
          </cell>
          <cell r="W40">
            <v>120.0000000000001</v>
          </cell>
          <cell r="X40">
            <v>112.00000000000009</v>
          </cell>
          <cell r="Y40">
            <v>136.00000000000011</v>
          </cell>
          <cell r="Z40">
            <v>126.00000000000011</v>
          </cell>
          <cell r="AA40">
            <v>114.0000000000001</v>
          </cell>
          <cell r="AB40">
            <v>132.00000000000011</v>
          </cell>
          <cell r="AC40">
            <v>140.00000000000011</v>
          </cell>
          <cell r="AD40">
            <v>124.0000000000001</v>
          </cell>
          <cell r="AE40">
            <v>136.00000000000011</v>
          </cell>
          <cell r="AF40">
            <v>132.00000000000011</v>
          </cell>
          <cell r="AG40">
            <v>120.45161290322584</v>
          </cell>
          <cell r="AH40">
            <v>1.2843752687247396</v>
          </cell>
        </row>
        <row r="41">
          <cell r="A41">
            <v>9</v>
          </cell>
          <cell r="B41">
            <v>134.00000000000011</v>
          </cell>
          <cell r="C41">
            <v>100.00000000000009</v>
          </cell>
          <cell r="D41">
            <v>132.00000000000011</v>
          </cell>
          <cell r="E41">
            <v>122.0000000000001</v>
          </cell>
          <cell r="F41">
            <v>96.000000000000085</v>
          </cell>
          <cell r="G41">
            <v>126.00000000000011</v>
          </cell>
          <cell r="H41">
            <v>128.00000000000011</v>
          </cell>
          <cell r="I41">
            <v>136.00000000000011</v>
          </cell>
          <cell r="J41">
            <v>128.00000000000011</v>
          </cell>
          <cell r="K41">
            <v>144.00000000000011</v>
          </cell>
          <cell r="L41">
            <v>114.0000000000001</v>
          </cell>
          <cell r="M41">
            <v>136.00000000000011</v>
          </cell>
          <cell r="N41">
            <v>136.00000000000011</v>
          </cell>
          <cell r="O41">
            <v>130.00000000000011</v>
          </cell>
          <cell r="P41">
            <v>136.00000000000011</v>
          </cell>
          <cell r="Q41">
            <v>142.00000000000014</v>
          </cell>
          <cell r="R41">
            <v>136.00000000000011</v>
          </cell>
          <cell r="S41">
            <v>136.00000000000011</v>
          </cell>
          <cell r="T41">
            <v>120.0000000000001</v>
          </cell>
          <cell r="U41">
            <v>116.0000000000001</v>
          </cell>
          <cell r="V41">
            <v>102.00000000000009</v>
          </cell>
          <cell r="W41">
            <v>128.00000000000011</v>
          </cell>
          <cell r="X41">
            <v>116.0000000000001</v>
          </cell>
          <cell r="Y41">
            <v>140.00000000000011</v>
          </cell>
          <cell r="Z41">
            <v>134.00000000000011</v>
          </cell>
          <cell r="AA41">
            <v>104.0000000000001</v>
          </cell>
          <cell r="AB41">
            <v>136.00000000000011</v>
          </cell>
          <cell r="AC41">
            <v>136.00000000000011</v>
          </cell>
          <cell r="AD41">
            <v>134.00000000000011</v>
          </cell>
          <cell r="AE41">
            <v>136.00000000000011</v>
          </cell>
          <cell r="AF41">
            <v>132.00000000000011</v>
          </cell>
          <cell r="AG41">
            <v>127.29032258064521</v>
          </cell>
          <cell r="AH41">
            <v>1.3572964141370711</v>
          </cell>
        </row>
        <row r="42">
          <cell r="A42">
            <v>10</v>
          </cell>
          <cell r="B42">
            <v>130.00000000000011</v>
          </cell>
          <cell r="C42">
            <v>104.0000000000001</v>
          </cell>
          <cell r="D42">
            <v>132.00000000000011</v>
          </cell>
          <cell r="E42">
            <v>122.0000000000001</v>
          </cell>
          <cell r="F42">
            <v>124.00000000000011</v>
          </cell>
          <cell r="G42">
            <v>140.00000000000011</v>
          </cell>
          <cell r="H42">
            <v>120.0000000000001</v>
          </cell>
          <cell r="I42">
            <v>128.00000000000011</v>
          </cell>
          <cell r="J42">
            <v>128.00000000000011</v>
          </cell>
          <cell r="K42">
            <v>136.00000000000011</v>
          </cell>
          <cell r="L42">
            <v>132.00000000000011</v>
          </cell>
          <cell r="M42">
            <v>136.00000000000011</v>
          </cell>
          <cell r="N42">
            <v>136.00000000000011</v>
          </cell>
          <cell r="O42">
            <v>130.00000000000011</v>
          </cell>
          <cell r="P42">
            <v>132.00000000000011</v>
          </cell>
          <cell r="Q42">
            <v>142.00000000000014</v>
          </cell>
          <cell r="R42">
            <v>148.00000000000014</v>
          </cell>
          <cell r="S42">
            <v>136.00000000000011</v>
          </cell>
          <cell r="T42">
            <v>128.00000000000011</v>
          </cell>
          <cell r="U42">
            <v>124.00000000000011</v>
          </cell>
          <cell r="V42">
            <v>126.00000000000011</v>
          </cell>
          <cell r="W42">
            <v>130.00000000000011</v>
          </cell>
          <cell r="X42">
            <v>116.0000000000001</v>
          </cell>
          <cell r="Y42">
            <v>136.00000000000011</v>
          </cell>
          <cell r="Z42">
            <v>134.00000000000011</v>
          </cell>
          <cell r="AA42">
            <v>104.0000000000001</v>
          </cell>
          <cell r="AB42">
            <v>140.00000000000011</v>
          </cell>
          <cell r="AC42">
            <v>140.00000000000011</v>
          </cell>
          <cell r="AD42">
            <v>112.00000000000009</v>
          </cell>
          <cell r="AE42">
            <v>132.00000000000011</v>
          </cell>
          <cell r="AF42">
            <v>140.00000000000011</v>
          </cell>
          <cell r="AG42">
            <v>129.61290322580649</v>
          </cell>
          <cell r="AH42">
            <v>1.3820620861639004</v>
          </cell>
        </row>
        <row r="43">
          <cell r="A43">
            <v>11</v>
          </cell>
          <cell r="B43">
            <v>130.00000000000011</v>
          </cell>
          <cell r="C43">
            <v>122.0000000000001</v>
          </cell>
          <cell r="D43">
            <v>136.00000000000011</v>
          </cell>
          <cell r="E43">
            <v>132.00000000000011</v>
          </cell>
          <cell r="F43">
            <v>152.00000000000014</v>
          </cell>
          <cell r="G43">
            <v>132.00000000000011</v>
          </cell>
          <cell r="H43">
            <v>32.000000000000028</v>
          </cell>
          <cell r="I43">
            <v>128.00000000000011</v>
          </cell>
          <cell r="J43">
            <v>136.00000000000011</v>
          </cell>
          <cell r="K43">
            <v>136.00000000000011</v>
          </cell>
          <cell r="L43">
            <v>136.00000000000011</v>
          </cell>
          <cell r="M43">
            <v>136.00000000000011</v>
          </cell>
          <cell r="N43">
            <v>140.00000000000011</v>
          </cell>
          <cell r="O43">
            <v>136.00000000000011</v>
          </cell>
          <cell r="P43">
            <v>136.00000000000011</v>
          </cell>
          <cell r="Q43">
            <v>124.00000000000011</v>
          </cell>
          <cell r="R43">
            <v>136.00000000000011</v>
          </cell>
          <cell r="S43">
            <v>132.00000000000011</v>
          </cell>
          <cell r="T43">
            <v>136.00000000000011</v>
          </cell>
          <cell r="U43">
            <v>112.00000000000009</v>
          </cell>
          <cell r="V43">
            <v>122.0000000000001</v>
          </cell>
          <cell r="W43">
            <v>126.00000000000011</v>
          </cell>
          <cell r="X43">
            <v>112.00000000000009</v>
          </cell>
          <cell r="Y43">
            <v>140.00000000000011</v>
          </cell>
          <cell r="Z43">
            <v>152.00000000000014</v>
          </cell>
          <cell r="AA43">
            <v>120.0000000000001</v>
          </cell>
          <cell r="AB43">
            <v>144.00000000000011</v>
          </cell>
          <cell r="AC43">
            <v>140.00000000000011</v>
          </cell>
          <cell r="AD43">
            <v>112.00000000000009</v>
          </cell>
          <cell r="AE43">
            <v>136.00000000000011</v>
          </cell>
          <cell r="AF43">
            <v>150.00000000000011</v>
          </cell>
          <cell r="AG43">
            <v>129.48387096774198</v>
          </cell>
          <cell r="AH43">
            <v>1.3806862154957433</v>
          </cell>
        </row>
        <row r="44">
          <cell r="A44">
            <v>12</v>
          </cell>
          <cell r="B44">
            <v>126.00000000000011</v>
          </cell>
          <cell r="C44">
            <v>118.0000000000001</v>
          </cell>
          <cell r="D44">
            <v>132.00000000000011</v>
          </cell>
          <cell r="E44">
            <v>132.00000000000011</v>
          </cell>
          <cell r="F44">
            <v>140.00000000000011</v>
          </cell>
          <cell r="G44">
            <v>132.00000000000011</v>
          </cell>
          <cell r="H44">
            <v>0</v>
          </cell>
          <cell r="I44">
            <v>132.00000000000011</v>
          </cell>
          <cell r="J44">
            <v>128.00000000000011</v>
          </cell>
          <cell r="K44">
            <v>136.00000000000011</v>
          </cell>
          <cell r="L44">
            <v>132.00000000000011</v>
          </cell>
          <cell r="M44">
            <v>132.00000000000011</v>
          </cell>
          <cell r="N44">
            <v>140.00000000000011</v>
          </cell>
          <cell r="O44">
            <v>128.00000000000011</v>
          </cell>
          <cell r="P44">
            <v>132.00000000000011</v>
          </cell>
          <cell r="Q44">
            <v>120.0000000000001</v>
          </cell>
          <cell r="R44">
            <v>140.00000000000011</v>
          </cell>
          <cell r="S44">
            <v>132.00000000000011</v>
          </cell>
          <cell r="T44">
            <v>128.00000000000011</v>
          </cell>
          <cell r="U44">
            <v>120.0000000000001</v>
          </cell>
          <cell r="V44">
            <v>122.0000000000001</v>
          </cell>
          <cell r="W44">
            <v>110.0000000000001</v>
          </cell>
          <cell r="X44">
            <v>108.0000000000001</v>
          </cell>
          <cell r="Y44">
            <v>136.00000000000011</v>
          </cell>
          <cell r="Z44">
            <v>148.00000000000014</v>
          </cell>
          <cell r="AA44">
            <v>148.00000000000014</v>
          </cell>
          <cell r="AB44">
            <v>140.00000000000011</v>
          </cell>
          <cell r="AC44">
            <v>140.00000000000011</v>
          </cell>
          <cell r="AD44">
            <v>112.00000000000009</v>
          </cell>
          <cell r="AE44">
            <v>132.00000000000011</v>
          </cell>
          <cell r="AF44">
            <v>142.00000000000011</v>
          </cell>
          <cell r="AG44">
            <v>126.38709677419358</v>
          </cell>
          <cell r="AH44">
            <v>1.3476653194599706</v>
          </cell>
        </row>
        <row r="45">
          <cell r="A45">
            <v>13</v>
          </cell>
          <cell r="B45">
            <v>118.0000000000001</v>
          </cell>
          <cell r="C45">
            <v>110.0000000000001</v>
          </cell>
          <cell r="D45">
            <v>132.00000000000011</v>
          </cell>
          <cell r="E45">
            <v>128.00000000000011</v>
          </cell>
          <cell r="F45">
            <v>132.00000000000011</v>
          </cell>
          <cell r="G45">
            <v>104.0000000000001</v>
          </cell>
          <cell r="H45">
            <v>0</v>
          </cell>
          <cell r="I45">
            <v>124.00000000000011</v>
          </cell>
          <cell r="J45">
            <v>132.00000000000011</v>
          </cell>
          <cell r="K45">
            <v>124.00000000000011</v>
          </cell>
          <cell r="L45">
            <v>136.00000000000011</v>
          </cell>
          <cell r="M45">
            <v>132.00000000000011</v>
          </cell>
          <cell r="N45">
            <v>128.00000000000011</v>
          </cell>
          <cell r="O45">
            <v>120.0000000000001</v>
          </cell>
          <cell r="P45">
            <v>132.00000000000011</v>
          </cell>
          <cell r="Q45">
            <v>116.0000000000001</v>
          </cell>
          <cell r="R45">
            <v>136.00000000000011</v>
          </cell>
          <cell r="S45">
            <v>140.00000000000011</v>
          </cell>
          <cell r="T45">
            <v>128.00000000000011</v>
          </cell>
          <cell r="U45">
            <v>120.0000000000001</v>
          </cell>
          <cell r="V45">
            <v>132.00000000000011</v>
          </cell>
          <cell r="W45">
            <v>110.0000000000001</v>
          </cell>
          <cell r="X45">
            <v>100.00000000000009</v>
          </cell>
          <cell r="Y45">
            <v>144.00000000000011</v>
          </cell>
          <cell r="Z45">
            <v>144.00000000000011</v>
          </cell>
          <cell r="AA45">
            <v>144.00000000000011</v>
          </cell>
          <cell r="AB45">
            <v>152.00000000000014</v>
          </cell>
          <cell r="AC45">
            <v>132.00000000000011</v>
          </cell>
          <cell r="AD45">
            <v>136.00000000000011</v>
          </cell>
          <cell r="AE45">
            <v>136.00000000000011</v>
          </cell>
          <cell r="AF45">
            <v>142.00000000000011</v>
          </cell>
          <cell r="AG45">
            <v>124.6451612903226</v>
          </cell>
          <cell r="AH45">
            <v>1.3290910654398482</v>
          </cell>
        </row>
        <row r="46">
          <cell r="A46">
            <v>14</v>
          </cell>
          <cell r="B46">
            <v>120.0000000000001</v>
          </cell>
          <cell r="C46">
            <v>94.000000000000085</v>
          </cell>
          <cell r="D46">
            <v>104.0000000000001</v>
          </cell>
          <cell r="E46">
            <v>128.00000000000011</v>
          </cell>
          <cell r="F46">
            <v>120.0000000000001</v>
          </cell>
          <cell r="G46">
            <v>108.0000000000001</v>
          </cell>
          <cell r="H46">
            <v>140.00000000000011</v>
          </cell>
          <cell r="I46">
            <v>120.0000000000001</v>
          </cell>
          <cell r="J46">
            <v>100.00000000000009</v>
          </cell>
          <cell r="K46">
            <v>120.0000000000001</v>
          </cell>
          <cell r="L46">
            <v>140.00000000000011</v>
          </cell>
          <cell r="M46">
            <v>108.0000000000001</v>
          </cell>
          <cell r="N46">
            <v>128.00000000000011</v>
          </cell>
          <cell r="O46">
            <v>120.0000000000001</v>
          </cell>
          <cell r="P46">
            <v>104.0000000000001</v>
          </cell>
          <cell r="Q46">
            <v>116.0000000000001</v>
          </cell>
          <cell r="R46">
            <v>124.00000000000011</v>
          </cell>
          <cell r="S46">
            <v>128.00000000000011</v>
          </cell>
          <cell r="T46">
            <v>124.00000000000011</v>
          </cell>
          <cell r="U46">
            <v>120.0000000000001</v>
          </cell>
          <cell r="V46">
            <v>132.00000000000011</v>
          </cell>
          <cell r="W46">
            <v>102.00000000000009</v>
          </cell>
          <cell r="X46">
            <v>98.000000000000085</v>
          </cell>
          <cell r="Y46">
            <v>108.0000000000001</v>
          </cell>
          <cell r="Z46">
            <v>144.00000000000011</v>
          </cell>
          <cell r="AA46">
            <v>92.000000000000071</v>
          </cell>
          <cell r="AB46">
            <v>140.00000000000011</v>
          </cell>
          <cell r="AC46">
            <v>120.0000000000001</v>
          </cell>
          <cell r="AD46">
            <v>140.00000000000011</v>
          </cell>
          <cell r="AE46">
            <v>136.00000000000011</v>
          </cell>
          <cell r="AF46">
            <v>114.0000000000001</v>
          </cell>
          <cell r="AG46">
            <v>119.09677419354841</v>
          </cell>
          <cell r="AH46">
            <v>1.269928626709089</v>
          </cell>
        </row>
        <row r="47">
          <cell r="A47">
            <v>15</v>
          </cell>
          <cell r="B47">
            <v>112.00000000000009</v>
          </cell>
          <cell r="C47">
            <v>96.000000000000085</v>
          </cell>
          <cell r="D47">
            <v>96.000000000000085</v>
          </cell>
          <cell r="E47">
            <v>120.0000000000001</v>
          </cell>
          <cell r="F47">
            <v>120.0000000000001</v>
          </cell>
          <cell r="G47">
            <v>100.00000000000009</v>
          </cell>
          <cell r="H47">
            <v>140.00000000000011</v>
          </cell>
          <cell r="I47">
            <v>120.0000000000001</v>
          </cell>
          <cell r="J47">
            <v>100.00000000000009</v>
          </cell>
          <cell r="K47">
            <v>120.0000000000001</v>
          </cell>
          <cell r="L47">
            <v>134.00000000000011</v>
          </cell>
          <cell r="M47">
            <v>100.00000000000009</v>
          </cell>
          <cell r="N47">
            <v>124.00000000000011</v>
          </cell>
          <cell r="O47">
            <v>100.00000000000009</v>
          </cell>
          <cell r="P47">
            <v>104.0000000000001</v>
          </cell>
          <cell r="Q47">
            <v>124.00000000000011</v>
          </cell>
          <cell r="R47">
            <v>120.0000000000001</v>
          </cell>
          <cell r="S47">
            <v>132.00000000000011</v>
          </cell>
          <cell r="T47">
            <v>112.00000000000009</v>
          </cell>
          <cell r="U47">
            <v>108.0000000000001</v>
          </cell>
          <cell r="V47">
            <v>128.00000000000011</v>
          </cell>
          <cell r="W47">
            <v>120.0000000000001</v>
          </cell>
          <cell r="X47">
            <v>114.0000000000001</v>
          </cell>
          <cell r="Y47">
            <v>104.0000000000001</v>
          </cell>
          <cell r="Z47">
            <v>140.00000000000011</v>
          </cell>
          <cell r="AA47">
            <v>110.0000000000001</v>
          </cell>
          <cell r="AB47">
            <v>76.000000000000071</v>
          </cell>
          <cell r="AC47">
            <v>108.0000000000001</v>
          </cell>
          <cell r="AD47">
            <v>104.0000000000001</v>
          </cell>
          <cell r="AE47">
            <v>100.00000000000009</v>
          </cell>
          <cell r="AF47">
            <v>106.0000000000001</v>
          </cell>
          <cell r="AG47">
            <v>112.6451612903226</v>
          </cell>
          <cell r="AH47">
            <v>1.2011350933012295</v>
          </cell>
        </row>
        <row r="48">
          <cell r="A48">
            <v>16</v>
          </cell>
          <cell r="B48">
            <v>108.0000000000001</v>
          </cell>
          <cell r="C48">
            <v>104.0000000000001</v>
          </cell>
          <cell r="D48">
            <v>96.000000000000085</v>
          </cell>
          <cell r="E48">
            <v>112.00000000000009</v>
          </cell>
          <cell r="F48">
            <v>120.0000000000001</v>
          </cell>
          <cell r="G48">
            <v>100.00000000000009</v>
          </cell>
          <cell r="H48">
            <v>140.00000000000011</v>
          </cell>
          <cell r="I48">
            <v>100.00000000000009</v>
          </cell>
          <cell r="J48">
            <v>100.00000000000009</v>
          </cell>
          <cell r="K48">
            <v>112.00000000000009</v>
          </cell>
          <cell r="L48">
            <v>120.0000000000001</v>
          </cell>
          <cell r="M48">
            <v>100.00000000000009</v>
          </cell>
          <cell r="N48">
            <v>124.00000000000011</v>
          </cell>
          <cell r="O48">
            <v>100.00000000000009</v>
          </cell>
          <cell r="P48">
            <v>96.000000000000085</v>
          </cell>
          <cell r="Q48">
            <v>124.00000000000011</v>
          </cell>
          <cell r="R48">
            <v>120.0000000000001</v>
          </cell>
          <cell r="S48">
            <v>104.0000000000001</v>
          </cell>
          <cell r="T48">
            <v>100.00000000000009</v>
          </cell>
          <cell r="U48">
            <v>112.00000000000009</v>
          </cell>
          <cell r="V48">
            <v>108.0000000000001</v>
          </cell>
          <cell r="W48">
            <v>116.0000000000001</v>
          </cell>
          <cell r="X48">
            <v>118.0000000000001</v>
          </cell>
          <cell r="Y48">
            <v>98.000000000000085</v>
          </cell>
          <cell r="Z48">
            <v>136.00000000000011</v>
          </cell>
          <cell r="AA48">
            <v>106.0000000000001</v>
          </cell>
          <cell r="AB48">
            <v>84.000000000000085</v>
          </cell>
          <cell r="AC48">
            <v>112.00000000000009</v>
          </cell>
          <cell r="AD48">
            <v>100.00000000000009</v>
          </cell>
          <cell r="AE48">
            <v>96.000000000000085</v>
          </cell>
          <cell r="AF48">
            <v>106.0000000000001</v>
          </cell>
          <cell r="AG48">
            <v>108.77419354838713</v>
          </cell>
          <cell r="AH48">
            <v>1.1598589732565137</v>
          </cell>
        </row>
        <row r="49">
          <cell r="A49">
            <v>17</v>
          </cell>
          <cell r="B49">
            <v>104.0000000000001</v>
          </cell>
          <cell r="C49">
            <v>72.000000000000057</v>
          </cell>
          <cell r="D49">
            <v>90.000000000000071</v>
          </cell>
          <cell r="E49">
            <v>112.00000000000009</v>
          </cell>
          <cell r="F49">
            <v>108.0000000000001</v>
          </cell>
          <cell r="G49">
            <v>74.000000000000071</v>
          </cell>
          <cell r="H49">
            <v>112.00000000000009</v>
          </cell>
          <cell r="I49">
            <v>104.0000000000001</v>
          </cell>
          <cell r="J49">
            <v>104.0000000000001</v>
          </cell>
          <cell r="K49">
            <v>112.00000000000009</v>
          </cell>
          <cell r="L49">
            <v>120.0000000000001</v>
          </cell>
          <cell r="M49">
            <v>104.0000000000001</v>
          </cell>
          <cell r="N49">
            <v>110.0000000000001</v>
          </cell>
          <cell r="O49">
            <v>108.0000000000001</v>
          </cell>
          <cell r="P49">
            <v>66.000000000000057</v>
          </cell>
          <cell r="Q49">
            <v>116.0000000000001</v>
          </cell>
          <cell r="R49">
            <v>120.0000000000001</v>
          </cell>
          <cell r="S49">
            <v>104.0000000000001</v>
          </cell>
          <cell r="T49">
            <v>104.0000000000001</v>
          </cell>
          <cell r="U49">
            <v>90.000000000000071</v>
          </cell>
          <cell r="V49">
            <v>104.0000000000001</v>
          </cell>
          <cell r="W49">
            <v>102.00000000000009</v>
          </cell>
          <cell r="X49">
            <v>114.0000000000001</v>
          </cell>
          <cell r="Y49">
            <v>98.000000000000085</v>
          </cell>
          <cell r="Z49">
            <v>120.0000000000001</v>
          </cell>
          <cell r="AA49">
            <v>90.000000000000071</v>
          </cell>
          <cell r="AB49">
            <v>104.0000000000001</v>
          </cell>
          <cell r="AC49">
            <v>112.00000000000009</v>
          </cell>
          <cell r="AD49">
            <v>104.0000000000001</v>
          </cell>
          <cell r="AE49">
            <v>100.00000000000009</v>
          </cell>
          <cell r="AF49">
            <v>106.0000000000001</v>
          </cell>
          <cell r="AG49">
            <v>102.8387096774194</v>
          </cell>
          <cell r="AH49">
            <v>1.0965689225212829</v>
          </cell>
        </row>
        <row r="50">
          <cell r="A50">
            <v>18</v>
          </cell>
          <cell r="B50">
            <v>104.0000000000001</v>
          </cell>
          <cell r="C50">
            <v>76.000000000000071</v>
          </cell>
          <cell r="D50">
            <v>60.00000000000005</v>
          </cell>
          <cell r="E50">
            <v>108.0000000000001</v>
          </cell>
          <cell r="F50">
            <v>96.000000000000085</v>
          </cell>
          <cell r="G50">
            <v>78.000000000000071</v>
          </cell>
          <cell r="H50">
            <v>112.00000000000009</v>
          </cell>
          <cell r="I50">
            <v>80.000000000000071</v>
          </cell>
          <cell r="J50">
            <v>70.000000000000057</v>
          </cell>
          <cell r="K50">
            <v>108.0000000000001</v>
          </cell>
          <cell r="L50">
            <v>120.0000000000001</v>
          </cell>
          <cell r="M50">
            <v>70.000000000000057</v>
          </cell>
          <cell r="N50">
            <v>108.0000000000001</v>
          </cell>
          <cell r="O50">
            <v>88.000000000000071</v>
          </cell>
          <cell r="P50">
            <v>70.000000000000057</v>
          </cell>
          <cell r="Q50">
            <v>116.0000000000001</v>
          </cell>
          <cell r="R50">
            <v>100.00000000000009</v>
          </cell>
          <cell r="S50">
            <v>104.0000000000001</v>
          </cell>
          <cell r="T50">
            <v>104.0000000000001</v>
          </cell>
          <cell r="U50">
            <v>82.000000000000071</v>
          </cell>
          <cell r="V50">
            <v>96.000000000000085</v>
          </cell>
          <cell r="W50">
            <v>102.00000000000009</v>
          </cell>
          <cell r="X50">
            <v>114.0000000000001</v>
          </cell>
          <cell r="Y50">
            <v>98.000000000000085</v>
          </cell>
          <cell r="Z50">
            <v>116.0000000000001</v>
          </cell>
          <cell r="AA50">
            <v>94.000000000000085</v>
          </cell>
          <cell r="AB50">
            <v>100.00000000000009</v>
          </cell>
          <cell r="AC50">
            <v>8.0000000000000053</v>
          </cell>
          <cell r="AD50">
            <v>100.00000000000009</v>
          </cell>
          <cell r="AE50">
            <v>104.0000000000001</v>
          </cell>
          <cell r="AF50">
            <v>106.0000000000001</v>
          </cell>
          <cell r="AG50">
            <v>93.29032258064521</v>
          </cell>
          <cell r="AH50">
            <v>0.99475449307765074</v>
          </cell>
        </row>
        <row r="51">
          <cell r="A51">
            <v>19</v>
          </cell>
          <cell r="B51">
            <v>100.00000000000009</v>
          </cell>
          <cell r="C51">
            <v>60.00000000000005</v>
          </cell>
          <cell r="D51">
            <v>60.00000000000005</v>
          </cell>
          <cell r="E51">
            <v>112.00000000000009</v>
          </cell>
          <cell r="F51">
            <v>100.00000000000009</v>
          </cell>
          <cell r="G51">
            <v>68.000000000000057</v>
          </cell>
          <cell r="H51">
            <v>92.000000000000071</v>
          </cell>
          <cell r="I51">
            <v>76.000000000000071</v>
          </cell>
          <cell r="J51">
            <v>54.000000000000057</v>
          </cell>
          <cell r="K51">
            <v>104.0000000000001</v>
          </cell>
          <cell r="L51">
            <v>96.000000000000085</v>
          </cell>
          <cell r="M51">
            <v>78.000000000000071</v>
          </cell>
          <cell r="N51">
            <v>104.0000000000001</v>
          </cell>
          <cell r="O51">
            <v>70.000000000000057</v>
          </cell>
          <cell r="P51">
            <v>76.000000000000071</v>
          </cell>
          <cell r="Q51">
            <v>128.00000000000011</v>
          </cell>
          <cell r="R51">
            <v>100.00000000000009</v>
          </cell>
          <cell r="S51">
            <v>72.000000000000057</v>
          </cell>
          <cell r="T51">
            <v>82.000000000000071</v>
          </cell>
          <cell r="U51">
            <v>110.0000000000001</v>
          </cell>
          <cell r="V51">
            <v>92.000000000000071</v>
          </cell>
          <cell r="W51">
            <v>106.0000000000001</v>
          </cell>
          <cell r="X51">
            <v>114.0000000000001</v>
          </cell>
          <cell r="Y51">
            <v>116.0000000000001</v>
          </cell>
          <cell r="Z51">
            <v>160.00000000000014</v>
          </cell>
          <cell r="AA51">
            <v>98.000000000000085</v>
          </cell>
          <cell r="AB51">
            <v>98.000000000000085</v>
          </cell>
          <cell r="AC51">
            <v>104.0000000000001</v>
          </cell>
          <cell r="AD51">
            <v>98.000000000000085</v>
          </cell>
          <cell r="AE51">
            <v>104.0000000000001</v>
          </cell>
          <cell r="AF51">
            <v>70.000000000000057</v>
          </cell>
          <cell r="AG51">
            <v>93.612903225806491</v>
          </cell>
          <cell r="AH51">
            <v>0.99819416974804365</v>
          </cell>
        </row>
        <row r="52">
          <cell r="A52">
            <v>20</v>
          </cell>
          <cell r="B52">
            <v>104.0000000000001</v>
          </cell>
          <cell r="C52">
            <v>60.00000000000005</v>
          </cell>
          <cell r="D52">
            <v>60.00000000000005</v>
          </cell>
          <cell r="E52">
            <v>104.0000000000001</v>
          </cell>
          <cell r="F52">
            <v>96.000000000000085</v>
          </cell>
          <cell r="G52">
            <v>68.000000000000057</v>
          </cell>
          <cell r="H52">
            <v>96.000000000000085</v>
          </cell>
          <cell r="I52">
            <v>76.000000000000071</v>
          </cell>
          <cell r="J52">
            <v>58.00000000000005</v>
          </cell>
          <cell r="K52">
            <v>104.0000000000001</v>
          </cell>
          <cell r="L52">
            <v>96.000000000000085</v>
          </cell>
          <cell r="M52">
            <v>70.000000000000057</v>
          </cell>
          <cell r="N52">
            <v>104.0000000000001</v>
          </cell>
          <cell r="O52">
            <v>70.000000000000057</v>
          </cell>
          <cell r="P52">
            <v>82.000000000000071</v>
          </cell>
          <cell r="Q52">
            <v>124.00000000000011</v>
          </cell>
          <cell r="R52">
            <v>100.00000000000009</v>
          </cell>
          <cell r="S52">
            <v>72.000000000000057</v>
          </cell>
          <cell r="T52">
            <v>82.000000000000071</v>
          </cell>
          <cell r="U52">
            <v>110.0000000000001</v>
          </cell>
          <cell r="V52">
            <v>92.000000000000071</v>
          </cell>
          <cell r="W52">
            <v>98.000000000000085</v>
          </cell>
          <cell r="X52">
            <v>114.0000000000001</v>
          </cell>
          <cell r="Y52">
            <v>112.00000000000009</v>
          </cell>
          <cell r="Z52">
            <v>128.00000000000011</v>
          </cell>
          <cell r="AA52">
            <v>94.000000000000085</v>
          </cell>
          <cell r="AB52">
            <v>98.000000000000085</v>
          </cell>
          <cell r="AC52">
            <v>108.0000000000001</v>
          </cell>
          <cell r="AD52">
            <v>98.000000000000085</v>
          </cell>
          <cell r="AE52">
            <v>100.00000000000009</v>
          </cell>
          <cell r="AF52">
            <v>76.000000000000071</v>
          </cell>
          <cell r="AG52">
            <v>92.064516129032285</v>
          </cell>
          <cell r="AH52">
            <v>0.98168372173015717</v>
          </cell>
        </row>
        <row r="53">
          <cell r="A53">
            <v>21</v>
          </cell>
          <cell r="B53">
            <v>96.000000000000085</v>
          </cell>
          <cell r="C53">
            <v>60.00000000000005</v>
          </cell>
          <cell r="D53">
            <v>56.000000000000057</v>
          </cell>
          <cell r="E53">
            <v>104.0000000000001</v>
          </cell>
          <cell r="F53">
            <v>88.000000000000071</v>
          </cell>
          <cell r="G53">
            <v>82.000000000000071</v>
          </cell>
          <cell r="H53">
            <v>104.0000000000001</v>
          </cell>
          <cell r="I53">
            <v>60.00000000000005</v>
          </cell>
          <cell r="J53">
            <v>58.00000000000005</v>
          </cell>
          <cell r="K53">
            <v>104.0000000000001</v>
          </cell>
          <cell r="L53">
            <v>88.000000000000071</v>
          </cell>
          <cell r="M53">
            <v>58.00000000000005</v>
          </cell>
          <cell r="N53">
            <v>96.000000000000085</v>
          </cell>
          <cell r="O53">
            <v>60.00000000000005</v>
          </cell>
          <cell r="P53">
            <v>74.000000000000071</v>
          </cell>
          <cell r="Q53">
            <v>124.00000000000011</v>
          </cell>
          <cell r="R53">
            <v>96.000000000000085</v>
          </cell>
          <cell r="S53">
            <v>84.000000000000085</v>
          </cell>
          <cell r="T53">
            <v>60.00000000000005</v>
          </cell>
          <cell r="U53">
            <v>110.0000000000001</v>
          </cell>
          <cell r="V53">
            <v>108.0000000000001</v>
          </cell>
          <cell r="W53">
            <v>114.0000000000001</v>
          </cell>
          <cell r="X53">
            <v>118.0000000000001</v>
          </cell>
          <cell r="Y53">
            <v>84.000000000000085</v>
          </cell>
          <cell r="Z53">
            <v>132.00000000000011</v>
          </cell>
          <cell r="AA53">
            <v>90.000000000000071</v>
          </cell>
          <cell r="AB53">
            <v>98.000000000000085</v>
          </cell>
          <cell r="AC53">
            <v>100.00000000000009</v>
          </cell>
          <cell r="AD53">
            <v>90.000000000000071</v>
          </cell>
          <cell r="AE53">
            <v>92.000000000000071</v>
          </cell>
          <cell r="AF53">
            <v>66.000000000000057</v>
          </cell>
          <cell r="AG53">
            <v>88.838709677419388</v>
          </cell>
          <cell r="AH53">
            <v>0.94728695502622751</v>
          </cell>
        </row>
        <row r="54">
          <cell r="A54">
            <v>22</v>
          </cell>
          <cell r="B54">
            <v>96.000000000000085</v>
          </cell>
          <cell r="C54">
            <v>46.000000000000043</v>
          </cell>
          <cell r="D54">
            <v>56.000000000000057</v>
          </cell>
          <cell r="E54">
            <v>104.0000000000001</v>
          </cell>
          <cell r="F54">
            <v>60.00000000000005</v>
          </cell>
          <cell r="G54">
            <v>66.000000000000057</v>
          </cell>
          <cell r="H54">
            <v>100.00000000000009</v>
          </cell>
          <cell r="I54">
            <v>60.00000000000005</v>
          </cell>
          <cell r="J54">
            <v>58.00000000000005</v>
          </cell>
          <cell r="K54">
            <v>104.0000000000001</v>
          </cell>
          <cell r="L54">
            <v>84.000000000000085</v>
          </cell>
          <cell r="M54">
            <v>58.00000000000005</v>
          </cell>
          <cell r="N54">
            <v>96.000000000000085</v>
          </cell>
          <cell r="O54">
            <v>60.00000000000005</v>
          </cell>
          <cell r="P54">
            <v>60.00000000000005</v>
          </cell>
          <cell r="Q54">
            <v>128.00000000000011</v>
          </cell>
          <cell r="R54">
            <v>96.000000000000085</v>
          </cell>
          <cell r="S54">
            <v>72.000000000000057</v>
          </cell>
          <cell r="T54">
            <v>60.00000000000005</v>
          </cell>
          <cell r="U54">
            <v>66.000000000000057</v>
          </cell>
          <cell r="V54">
            <v>104.0000000000001</v>
          </cell>
          <cell r="W54">
            <v>114.0000000000001</v>
          </cell>
          <cell r="X54">
            <v>98.000000000000085</v>
          </cell>
          <cell r="Y54">
            <v>84.000000000000085</v>
          </cell>
          <cell r="Z54">
            <v>136.00000000000011</v>
          </cell>
          <cell r="AA54">
            <v>82.000000000000071</v>
          </cell>
          <cell r="AB54">
            <v>94.000000000000085</v>
          </cell>
          <cell r="AC54">
            <v>96.000000000000085</v>
          </cell>
          <cell r="AD54">
            <v>78.000000000000071</v>
          </cell>
          <cell r="AE54">
            <v>76.000000000000071</v>
          </cell>
          <cell r="AF54">
            <v>70.000000000000057</v>
          </cell>
          <cell r="AG54">
            <v>82.645161290322605</v>
          </cell>
          <cell r="AH54">
            <v>0.88124516295468214</v>
          </cell>
        </row>
        <row r="55">
          <cell r="A55">
            <v>23</v>
          </cell>
          <cell r="B55">
            <v>100.00000000000009</v>
          </cell>
          <cell r="C55">
            <v>46.000000000000043</v>
          </cell>
          <cell r="D55">
            <v>56.000000000000057</v>
          </cell>
          <cell r="E55">
            <v>92.000000000000071</v>
          </cell>
          <cell r="F55">
            <v>60.00000000000005</v>
          </cell>
          <cell r="G55">
            <v>70.000000000000057</v>
          </cell>
          <cell r="H55">
            <v>108.0000000000001</v>
          </cell>
          <cell r="I55">
            <v>46.000000000000043</v>
          </cell>
          <cell r="J55">
            <v>56.000000000000057</v>
          </cell>
          <cell r="K55">
            <v>108.0000000000001</v>
          </cell>
          <cell r="L55">
            <v>72.000000000000057</v>
          </cell>
          <cell r="M55">
            <v>56.000000000000057</v>
          </cell>
          <cell r="N55">
            <v>104.0000000000001</v>
          </cell>
          <cell r="O55">
            <v>56.000000000000057</v>
          </cell>
          <cell r="P55">
            <v>48.000000000000043</v>
          </cell>
          <cell r="Q55">
            <v>70.000000000000057</v>
          </cell>
          <cell r="R55">
            <v>70.000000000000057</v>
          </cell>
          <cell r="S55">
            <v>64.000000000000057</v>
          </cell>
          <cell r="T55">
            <v>56.000000000000057</v>
          </cell>
          <cell r="U55">
            <v>58.00000000000005</v>
          </cell>
          <cell r="V55">
            <v>92.000000000000071</v>
          </cell>
          <cell r="W55">
            <v>102.00000000000009</v>
          </cell>
          <cell r="X55">
            <v>94.000000000000085</v>
          </cell>
          <cell r="Y55">
            <v>82.000000000000071</v>
          </cell>
          <cell r="Z55">
            <v>126.00000000000011</v>
          </cell>
          <cell r="AA55">
            <v>70.000000000000057</v>
          </cell>
          <cell r="AB55">
            <v>90.000000000000071</v>
          </cell>
          <cell r="AC55">
            <v>100.00000000000009</v>
          </cell>
          <cell r="AD55">
            <v>66.000000000000057</v>
          </cell>
          <cell r="AE55">
            <v>78.000000000000071</v>
          </cell>
          <cell r="AF55">
            <v>70.000000000000057</v>
          </cell>
          <cell r="AG55">
            <v>76.322580645161324</v>
          </cell>
          <cell r="AH55">
            <v>0.81382750021497974</v>
          </cell>
        </row>
        <row r="56">
          <cell r="A56">
            <v>24</v>
          </cell>
          <cell r="B56">
            <v>60.00000000000005</v>
          </cell>
          <cell r="C56">
            <v>46.000000000000043</v>
          </cell>
          <cell r="D56">
            <v>56.000000000000057</v>
          </cell>
          <cell r="E56">
            <v>60.00000000000005</v>
          </cell>
          <cell r="F56">
            <v>56.000000000000057</v>
          </cell>
          <cell r="G56">
            <v>70.000000000000057</v>
          </cell>
          <cell r="H56">
            <v>104.0000000000001</v>
          </cell>
          <cell r="I56">
            <v>46.000000000000043</v>
          </cell>
          <cell r="J56">
            <v>56.000000000000057</v>
          </cell>
          <cell r="K56">
            <v>108.0000000000001</v>
          </cell>
          <cell r="L56">
            <v>60.00000000000005</v>
          </cell>
          <cell r="M56">
            <v>56.000000000000057</v>
          </cell>
          <cell r="N56">
            <v>104.0000000000001</v>
          </cell>
          <cell r="O56">
            <v>56.000000000000057</v>
          </cell>
          <cell r="P56">
            <v>56.000000000000057</v>
          </cell>
          <cell r="Q56">
            <v>66.000000000000057</v>
          </cell>
          <cell r="R56">
            <v>70.000000000000057</v>
          </cell>
          <cell r="S56">
            <v>60.00000000000005</v>
          </cell>
          <cell r="T56">
            <v>56.000000000000057</v>
          </cell>
          <cell r="U56">
            <v>52.00000000000005</v>
          </cell>
          <cell r="V56">
            <v>88.000000000000071</v>
          </cell>
          <cell r="W56">
            <v>106.0000000000001</v>
          </cell>
          <cell r="X56">
            <v>78.000000000000071</v>
          </cell>
          <cell r="Y56">
            <v>74.000000000000071</v>
          </cell>
          <cell r="Z56">
            <v>62.00000000000005</v>
          </cell>
          <cell r="AA56">
            <v>66.000000000000057</v>
          </cell>
          <cell r="AB56">
            <v>78.000000000000071</v>
          </cell>
          <cell r="AC56">
            <v>108.0000000000001</v>
          </cell>
          <cell r="AD56">
            <v>58.00000000000005</v>
          </cell>
          <cell r="AE56">
            <v>76.000000000000071</v>
          </cell>
          <cell r="AF56">
            <v>70.000000000000057</v>
          </cell>
          <cell r="AG56">
            <v>69.741935483871003</v>
          </cell>
          <cell r="AH56">
            <v>0.74365809613896294</v>
          </cell>
        </row>
      </sheetData>
      <sheetData sheetId="1">
        <row r="31">
          <cell r="B31">
            <v>1</v>
          </cell>
          <cell r="C31">
            <v>2</v>
          </cell>
          <cell r="D31">
            <v>3</v>
          </cell>
          <cell r="E31">
            <v>4</v>
          </cell>
          <cell r="F31">
            <v>5</v>
          </cell>
          <cell r="G31">
            <v>6</v>
          </cell>
          <cell r="H31">
            <v>7</v>
          </cell>
          <cell r="I31">
            <v>8</v>
          </cell>
          <cell r="J31">
            <v>9</v>
          </cell>
          <cell r="K31">
            <v>10</v>
          </cell>
          <cell r="L31">
            <v>11</v>
          </cell>
          <cell r="M31">
            <v>12</v>
          </cell>
          <cell r="N31">
            <v>13</v>
          </cell>
          <cell r="O31">
            <v>14</v>
          </cell>
          <cell r="P31">
            <v>15</v>
          </cell>
          <cell r="Q31">
            <v>16</v>
          </cell>
          <cell r="R31">
            <v>17</v>
          </cell>
          <cell r="S31">
            <v>18</v>
          </cell>
          <cell r="T31">
            <v>19</v>
          </cell>
          <cell r="U31">
            <v>20</v>
          </cell>
          <cell r="V31">
            <v>21</v>
          </cell>
          <cell r="W31">
            <v>22</v>
          </cell>
          <cell r="X31">
            <v>23</v>
          </cell>
          <cell r="Y31">
            <v>24</v>
          </cell>
          <cell r="Z31">
            <v>25</v>
          </cell>
          <cell r="AA31">
            <v>26</v>
          </cell>
          <cell r="AB31">
            <v>27</v>
          </cell>
          <cell r="AC31">
            <v>28</v>
          </cell>
          <cell r="AD31">
            <v>29</v>
          </cell>
          <cell r="AE31">
            <v>30</v>
          </cell>
          <cell r="AF31">
            <v>31</v>
          </cell>
          <cell r="AG31" t="str">
            <v>Promedio hora</v>
          </cell>
        </row>
        <row r="33">
          <cell r="A33">
            <v>1</v>
          </cell>
          <cell r="B33">
            <v>49.980000000399841</v>
          </cell>
          <cell r="C33">
            <v>48.020000000384165</v>
          </cell>
          <cell r="D33">
            <v>50.960000000407689</v>
          </cell>
          <cell r="E33">
            <v>49.980000000399841</v>
          </cell>
          <cell r="F33">
            <v>46.060000000368483</v>
          </cell>
          <cell r="G33">
            <v>46.060000000368483</v>
          </cell>
          <cell r="H33">
            <v>41.160000000329283</v>
          </cell>
          <cell r="I33">
            <v>46.060000000368483</v>
          </cell>
          <cell r="J33">
            <v>47.040000000376324</v>
          </cell>
          <cell r="K33">
            <v>48.020000000384165</v>
          </cell>
          <cell r="L33">
            <v>35.280000000282243</v>
          </cell>
          <cell r="M33">
            <v>47.040000000376324</v>
          </cell>
          <cell r="N33">
            <v>49.980000000399841</v>
          </cell>
          <cell r="O33">
            <v>44.1000000003528</v>
          </cell>
          <cell r="P33">
            <v>47.040000000376324</v>
          </cell>
          <cell r="Q33">
            <v>46.060000000368483</v>
          </cell>
          <cell r="R33">
            <v>45.080000000360634</v>
          </cell>
          <cell r="S33">
            <v>45.080000000360634</v>
          </cell>
          <cell r="T33">
            <v>44.1000000003528</v>
          </cell>
          <cell r="U33">
            <v>47.040000000376324</v>
          </cell>
          <cell r="V33">
            <v>46.060000000368483</v>
          </cell>
          <cell r="W33">
            <v>51.940000000415523</v>
          </cell>
          <cell r="X33">
            <v>50.960000000407689</v>
          </cell>
          <cell r="Y33">
            <v>47.040000000376324</v>
          </cell>
          <cell r="Z33">
            <v>46.060000000368483</v>
          </cell>
          <cell r="AA33">
            <v>44.1000000003528</v>
          </cell>
          <cell r="AB33">
            <v>47.040000000376324</v>
          </cell>
          <cell r="AC33">
            <v>46.060000000368483</v>
          </cell>
          <cell r="AD33">
            <v>46.060000000368483</v>
          </cell>
          <cell r="AE33">
            <v>48.020000000384165</v>
          </cell>
          <cell r="AF33">
            <v>49.000000000392006</v>
          </cell>
          <cell r="AG33">
            <v>46.660645161663609</v>
          </cell>
          <cell r="AH33">
            <v>1.0027741606748568</v>
          </cell>
        </row>
        <row r="34">
          <cell r="A34">
            <v>2</v>
          </cell>
          <cell r="B34">
            <v>49.980000000399841</v>
          </cell>
          <cell r="C34">
            <v>48.020000000384165</v>
          </cell>
          <cell r="D34">
            <v>50.960000000407689</v>
          </cell>
          <cell r="E34">
            <v>49.980000000399841</v>
          </cell>
          <cell r="F34">
            <v>46.060000000368483</v>
          </cell>
          <cell r="G34">
            <v>46.060000000368483</v>
          </cell>
          <cell r="H34">
            <v>41.160000000329283</v>
          </cell>
          <cell r="I34">
            <v>46.060000000368483</v>
          </cell>
          <cell r="J34">
            <v>47.040000000376324</v>
          </cell>
          <cell r="K34">
            <v>48.020000000384165</v>
          </cell>
          <cell r="L34">
            <v>47.040000000376324</v>
          </cell>
          <cell r="M34">
            <v>47.040000000376324</v>
          </cell>
          <cell r="N34">
            <v>49.980000000399841</v>
          </cell>
          <cell r="O34">
            <v>44.1000000003528</v>
          </cell>
          <cell r="P34">
            <v>47.040000000376324</v>
          </cell>
          <cell r="Q34">
            <v>46.060000000368483</v>
          </cell>
          <cell r="R34">
            <v>45.080000000360634</v>
          </cell>
          <cell r="S34">
            <v>45.080000000360634</v>
          </cell>
          <cell r="T34">
            <v>44.1000000003528</v>
          </cell>
          <cell r="U34">
            <v>47.040000000376324</v>
          </cell>
          <cell r="V34">
            <v>46.060000000368483</v>
          </cell>
          <cell r="W34">
            <v>51.940000000415523</v>
          </cell>
          <cell r="X34">
            <v>50.960000000407689</v>
          </cell>
          <cell r="Y34">
            <v>47.040000000376324</v>
          </cell>
          <cell r="Z34">
            <v>46.060000000368483</v>
          </cell>
          <cell r="AA34">
            <v>44.1000000003528</v>
          </cell>
          <cell r="AB34">
            <v>47.040000000376324</v>
          </cell>
          <cell r="AC34">
            <v>46.060000000368483</v>
          </cell>
          <cell r="AD34">
            <v>46.060000000368483</v>
          </cell>
          <cell r="AE34">
            <v>48.020000000384165</v>
          </cell>
          <cell r="AF34">
            <v>49.000000000392006</v>
          </cell>
          <cell r="AG34">
            <v>47.040000000376324</v>
          </cell>
          <cell r="AH34">
            <v>1.0109267961274979</v>
          </cell>
        </row>
        <row r="35">
          <cell r="A35">
            <v>3</v>
          </cell>
          <cell r="B35">
            <v>49.980000000399841</v>
          </cell>
          <cell r="C35">
            <v>48.020000000384165</v>
          </cell>
          <cell r="D35">
            <v>49.000000000392006</v>
          </cell>
          <cell r="E35">
            <v>49.980000000399841</v>
          </cell>
          <cell r="F35">
            <v>46.060000000368483</v>
          </cell>
          <cell r="G35">
            <v>46.060000000368483</v>
          </cell>
          <cell r="H35">
            <v>41.160000000329283</v>
          </cell>
          <cell r="I35">
            <v>46.060000000368483</v>
          </cell>
          <cell r="J35">
            <v>47.040000000376324</v>
          </cell>
          <cell r="K35">
            <v>48.020000000384165</v>
          </cell>
          <cell r="L35">
            <v>47.040000000376324</v>
          </cell>
          <cell r="M35">
            <v>47.040000000376324</v>
          </cell>
          <cell r="N35">
            <v>49.980000000399841</v>
          </cell>
          <cell r="O35">
            <v>44.1000000003528</v>
          </cell>
          <cell r="P35">
            <v>47.040000000376324</v>
          </cell>
          <cell r="Q35">
            <v>46.060000000368483</v>
          </cell>
          <cell r="R35">
            <v>45.080000000360634</v>
          </cell>
          <cell r="S35">
            <v>45.080000000360634</v>
          </cell>
          <cell r="T35">
            <v>44.1000000003528</v>
          </cell>
          <cell r="U35">
            <v>47.040000000376324</v>
          </cell>
          <cell r="V35">
            <v>46.060000000368483</v>
          </cell>
          <cell r="W35">
            <v>51.940000000415523</v>
          </cell>
          <cell r="X35">
            <v>50.960000000407689</v>
          </cell>
          <cell r="Y35">
            <v>47.040000000376324</v>
          </cell>
          <cell r="Z35">
            <v>46.060000000368483</v>
          </cell>
          <cell r="AA35">
            <v>44.1000000003528</v>
          </cell>
          <cell r="AB35">
            <v>47.040000000376324</v>
          </cell>
          <cell r="AC35">
            <v>46.060000000368483</v>
          </cell>
          <cell r="AD35">
            <v>46.060000000368483</v>
          </cell>
          <cell r="AE35">
            <v>48.020000000384165</v>
          </cell>
          <cell r="AF35">
            <v>49.000000000392006</v>
          </cell>
          <cell r="AG35">
            <v>46.976774193924207</v>
          </cell>
          <cell r="AH35">
            <v>1.0095680235520579</v>
          </cell>
        </row>
        <row r="36">
          <cell r="A36">
            <v>4</v>
          </cell>
          <cell r="B36">
            <v>49.980000000399841</v>
          </cell>
          <cell r="C36">
            <v>48.020000000384165</v>
          </cell>
          <cell r="D36">
            <v>49.000000000392006</v>
          </cell>
          <cell r="E36">
            <v>49.980000000399841</v>
          </cell>
          <cell r="F36">
            <v>46.060000000368483</v>
          </cell>
          <cell r="G36">
            <v>46.060000000368483</v>
          </cell>
          <cell r="H36">
            <v>47.040000000376324</v>
          </cell>
          <cell r="I36">
            <v>46.060000000368483</v>
          </cell>
          <cell r="J36">
            <v>47.040000000376324</v>
          </cell>
          <cell r="K36">
            <v>48.020000000384165</v>
          </cell>
          <cell r="L36">
            <v>47.040000000376324</v>
          </cell>
          <cell r="M36">
            <v>47.040000000376324</v>
          </cell>
          <cell r="N36">
            <v>49.980000000399841</v>
          </cell>
          <cell r="O36">
            <v>44.1000000003528</v>
          </cell>
          <cell r="P36">
            <v>47.040000000376324</v>
          </cell>
          <cell r="Q36">
            <v>46.060000000368483</v>
          </cell>
          <cell r="R36">
            <v>45.080000000360634</v>
          </cell>
          <cell r="S36">
            <v>45.080000000360634</v>
          </cell>
          <cell r="T36">
            <v>44.1000000003528</v>
          </cell>
          <cell r="U36">
            <v>47.040000000376324</v>
          </cell>
          <cell r="V36">
            <v>46.060000000368483</v>
          </cell>
          <cell r="W36">
            <v>51.940000000415523</v>
          </cell>
          <cell r="X36">
            <v>50.960000000407689</v>
          </cell>
          <cell r="Y36">
            <v>47.040000000376324</v>
          </cell>
          <cell r="Z36">
            <v>46.060000000368483</v>
          </cell>
          <cell r="AA36">
            <v>44.1000000003528</v>
          </cell>
          <cell r="AB36">
            <v>46.060000000368483</v>
          </cell>
          <cell r="AC36">
            <v>46.060000000368483</v>
          </cell>
          <cell r="AD36">
            <v>46.060000000368483</v>
          </cell>
          <cell r="AE36">
            <v>48.020000000384165</v>
          </cell>
          <cell r="AF36">
            <v>49.000000000392006</v>
          </cell>
          <cell r="AG36">
            <v>47.13483871005451</v>
          </cell>
          <cell r="AH36">
            <v>1.0129649549906583</v>
          </cell>
        </row>
        <row r="37">
          <cell r="A37">
            <v>5</v>
          </cell>
          <cell r="B37">
            <v>49.980000000399841</v>
          </cell>
          <cell r="C37">
            <v>48.020000000384165</v>
          </cell>
          <cell r="D37">
            <v>49.000000000392006</v>
          </cell>
          <cell r="E37">
            <v>49.980000000399841</v>
          </cell>
          <cell r="F37">
            <v>46.060000000368483</v>
          </cell>
          <cell r="G37">
            <v>46.060000000368483</v>
          </cell>
          <cell r="H37">
            <v>47.040000000376324</v>
          </cell>
          <cell r="I37">
            <v>46.060000000368483</v>
          </cell>
          <cell r="J37">
            <v>47.040000000376324</v>
          </cell>
          <cell r="K37">
            <v>48.020000000384165</v>
          </cell>
          <cell r="L37">
            <v>47.040000000376324</v>
          </cell>
          <cell r="M37">
            <v>47.040000000376324</v>
          </cell>
          <cell r="N37">
            <v>49.980000000399841</v>
          </cell>
          <cell r="O37">
            <v>44.1000000003528</v>
          </cell>
          <cell r="P37">
            <v>47.040000000376324</v>
          </cell>
          <cell r="Q37">
            <v>46.060000000368483</v>
          </cell>
          <cell r="R37">
            <v>45.080000000360634</v>
          </cell>
          <cell r="S37">
            <v>45.080000000360634</v>
          </cell>
          <cell r="T37">
            <v>44.1000000003528</v>
          </cell>
          <cell r="U37">
            <v>45.080000000360634</v>
          </cell>
          <cell r="V37">
            <v>50.960000000407689</v>
          </cell>
          <cell r="W37">
            <v>51.940000000415523</v>
          </cell>
          <cell r="X37">
            <v>50.960000000407689</v>
          </cell>
          <cell r="Y37">
            <v>47.040000000376324</v>
          </cell>
          <cell r="Z37">
            <v>46.060000000368483</v>
          </cell>
          <cell r="AA37">
            <v>44.1000000003528</v>
          </cell>
          <cell r="AB37">
            <v>46.060000000368483</v>
          </cell>
          <cell r="AC37">
            <v>46.060000000368483</v>
          </cell>
          <cell r="AD37">
            <v>48.020000000384165</v>
          </cell>
          <cell r="AE37">
            <v>48.020000000384165</v>
          </cell>
          <cell r="AF37">
            <v>47.040000000376324</v>
          </cell>
          <cell r="AG37">
            <v>47.229677419732695</v>
          </cell>
          <cell r="AH37">
            <v>1.0150031138538189</v>
          </cell>
        </row>
        <row r="38">
          <cell r="A38">
            <v>6</v>
          </cell>
          <cell r="B38">
            <v>49.980000000399841</v>
          </cell>
          <cell r="C38">
            <v>48.020000000384165</v>
          </cell>
          <cell r="D38">
            <v>49.000000000392006</v>
          </cell>
          <cell r="E38">
            <v>49.980000000399841</v>
          </cell>
          <cell r="F38">
            <v>46.060000000368483</v>
          </cell>
          <cell r="G38">
            <v>46.060000000368483</v>
          </cell>
          <cell r="H38">
            <v>47.040000000376324</v>
          </cell>
          <cell r="I38">
            <v>46.060000000368483</v>
          </cell>
          <cell r="J38">
            <v>47.040000000376324</v>
          </cell>
          <cell r="K38">
            <v>48.020000000384165</v>
          </cell>
          <cell r="L38">
            <v>47.040000000376324</v>
          </cell>
          <cell r="M38">
            <v>47.040000000376324</v>
          </cell>
          <cell r="N38">
            <v>49.980000000399841</v>
          </cell>
          <cell r="O38">
            <v>44.1000000003528</v>
          </cell>
          <cell r="P38">
            <v>46.060000000368483</v>
          </cell>
          <cell r="Q38">
            <v>46.060000000368483</v>
          </cell>
          <cell r="R38">
            <v>45.080000000360634</v>
          </cell>
          <cell r="S38">
            <v>45.080000000360634</v>
          </cell>
          <cell r="T38">
            <v>44.1000000003528</v>
          </cell>
          <cell r="U38">
            <v>45.080000000360634</v>
          </cell>
          <cell r="V38">
            <v>50.960000000407689</v>
          </cell>
          <cell r="W38">
            <v>49.980000000399841</v>
          </cell>
          <cell r="X38">
            <v>50.960000000407689</v>
          </cell>
          <cell r="Y38">
            <v>47.040000000376324</v>
          </cell>
          <cell r="Z38">
            <v>46.060000000368483</v>
          </cell>
          <cell r="AA38">
            <v>44.1000000003528</v>
          </cell>
          <cell r="AB38">
            <v>46.060000000368483</v>
          </cell>
          <cell r="AC38">
            <v>46.060000000368483</v>
          </cell>
          <cell r="AD38">
            <v>48.020000000384165</v>
          </cell>
          <cell r="AE38">
            <v>48.020000000384165</v>
          </cell>
          <cell r="AF38">
            <v>47.040000000376324</v>
          </cell>
          <cell r="AG38">
            <v>47.13483871005451</v>
          </cell>
          <cell r="AH38">
            <v>1.0129649549906583</v>
          </cell>
        </row>
        <row r="39">
          <cell r="A39">
            <v>7</v>
          </cell>
          <cell r="B39">
            <v>49.980000000399841</v>
          </cell>
          <cell r="C39">
            <v>48.020000000384165</v>
          </cell>
          <cell r="D39">
            <v>49.000000000392006</v>
          </cell>
          <cell r="E39">
            <v>49.980000000399841</v>
          </cell>
          <cell r="F39">
            <v>46.060000000368483</v>
          </cell>
          <cell r="G39">
            <v>46.060000000368483</v>
          </cell>
          <cell r="H39">
            <v>47.040000000376324</v>
          </cell>
          <cell r="I39">
            <v>46.060000000368483</v>
          </cell>
          <cell r="J39">
            <v>47.040000000376324</v>
          </cell>
          <cell r="K39">
            <v>48.020000000384165</v>
          </cell>
          <cell r="L39">
            <v>47.040000000376324</v>
          </cell>
          <cell r="M39">
            <v>47.040000000376324</v>
          </cell>
          <cell r="N39">
            <v>49.980000000399841</v>
          </cell>
          <cell r="O39">
            <v>44.1000000003528</v>
          </cell>
          <cell r="P39">
            <v>46.060000000368483</v>
          </cell>
          <cell r="Q39">
            <v>46.060000000368483</v>
          </cell>
          <cell r="R39">
            <v>45.080000000360634</v>
          </cell>
          <cell r="S39">
            <v>45.080000000360634</v>
          </cell>
          <cell r="T39">
            <v>44.1000000003528</v>
          </cell>
          <cell r="U39">
            <v>45.080000000360634</v>
          </cell>
          <cell r="V39">
            <v>50.960000000407689</v>
          </cell>
          <cell r="W39">
            <v>49.980000000399841</v>
          </cell>
          <cell r="X39">
            <v>50.960000000407689</v>
          </cell>
          <cell r="Y39">
            <v>47.040000000376324</v>
          </cell>
          <cell r="Z39">
            <v>46.060000000368483</v>
          </cell>
          <cell r="AA39">
            <v>44.1000000003528</v>
          </cell>
          <cell r="AB39">
            <v>46.060000000368483</v>
          </cell>
          <cell r="AC39">
            <v>46.060000000368483</v>
          </cell>
          <cell r="AD39">
            <v>48.020000000384165</v>
          </cell>
          <cell r="AE39">
            <v>48.020000000384165</v>
          </cell>
          <cell r="AF39">
            <v>47.040000000376324</v>
          </cell>
          <cell r="AG39">
            <v>47.13483871005451</v>
          </cell>
          <cell r="AH39">
            <v>1.0129649549906583</v>
          </cell>
        </row>
        <row r="40">
          <cell r="A40">
            <v>8</v>
          </cell>
          <cell r="B40">
            <v>49.000000000392006</v>
          </cell>
          <cell r="C40">
            <v>48.020000000384165</v>
          </cell>
          <cell r="D40">
            <v>46.060000000368483</v>
          </cell>
          <cell r="E40">
            <v>45.080000000360634</v>
          </cell>
          <cell r="F40">
            <v>47.040000000376324</v>
          </cell>
          <cell r="G40">
            <v>46.060000000368483</v>
          </cell>
          <cell r="H40">
            <v>48.020000000384165</v>
          </cell>
          <cell r="I40">
            <v>47.040000000376324</v>
          </cell>
          <cell r="J40">
            <v>46.060000000368483</v>
          </cell>
          <cell r="K40">
            <v>47.040000000376324</v>
          </cell>
          <cell r="L40">
            <v>47.040000000376324</v>
          </cell>
          <cell r="M40">
            <v>45.080000000360634</v>
          </cell>
          <cell r="N40">
            <v>47.040000000376324</v>
          </cell>
          <cell r="O40">
            <v>45.080000000360634</v>
          </cell>
          <cell r="P40">
            <v>44.1000000003528</v>
          </cell>
          <cell r="Q40">
            <v>47.040000000376324</v>
          </cell>
          <cell r="R40">
            <v>44.1000000003528</v>
          </cell>
          <cell r="S40">
            <v>45.080000000360634</v>
          </cell>
          <cell r="T40">
            <v>43.120000000344959</v>
          </cell>
          <cell r="U40">
            <v>45.080000000360634</v>
          </cell>
          <cell r="V40">
            <v>50.960000000407689</v>
          </cell>
          <cell r="W40">
            <v>48.020000000384165</v>
          </cell>
          <cell r="X40">
            <v>0</v>
          </cell>
          <cell r="Y40">
            <v>45.080000000360634</v>
          </cell>
          <cell r="Z40">
            <v>46.060000000368483</v>
          </cell>
          <cell r="AA40">
            <v>44.1000000003528</v>
          </cell>
          <cell r="AB40">
            <v>0</v>
          </cell>
          <cell r="AC40">
            <v>45.080000000360634</v>
          </cell>
          <cell r="AD40">
            <v>48.020000000384165</v>
          </cell>
          <cell r="AE40">
            <v>48.020000000384165</v>
          </cell>
          <cell r="AF40">
            <v>46.060000000368483</v>
          </cell>
          <cell r="AG40">
            <v>43.341290322927378</v>
          </cell>
          <cell r="AH40">
            <v>0.93143860046424709</v>
          </cell>
        </row>
        <row r="41">
          <cell r="A41">
            <v>9</v>
          </cell>
          <cell r="B41">
            <v>49.000000000392006</v>
          </cell>
          <cell r="C41">
            <v>48.020000000384165</v>
          </cell>
          <cell r="D41">
            <v>46.060000000368483</v>
          </cell>
          <cell r="E41">
            <v>45.080000000360634</v>
          </cell>
          <cell r="F41">
            <v>47.040000000376324</v>
          </cell>
          <cell r="G41">
            <v>46.060000000368483</v>
          </cell>
          <cell r="H41">
            <v>48.020000000384165</v>
          </cell>
          <cell r="I41">
            <v>31.360000000250881</v>
          </cell>
          <cell r="J41">
            <v>46.060000000368483</v>
          </cell>
          <cell r="K41">
            <v>47.040000000376324</v>
          </cell>
          <cell r="L41">
            <v>48.020000000384165</v>
          </cell>
          <cell r="M41">
            <v>45.080000000360634</v>
          </cell>
          <cell r="N41">
            <v>47.040000000376324</v>
          </cell>
          <cell r="O41">
            <v>45.080000000360634</v>
          </cell>
          <cell r="P41">
            <v>44.1000000003528</v>
          </cell>
          <cell r="Q41">
            <v>47.040000000376324</v>
          </cell>
          <cell r="R41">
            <v>44.1000000003528</v>
          </cell>
          <cell r="S41">
            <v>45.080000000360634</v>
          </cell>
          <cell r="T41">
            <v>43.120000000344959</v>
          </cell>
          <cell r="U41">
            <v>45.080000000360634</v>
          </cell>
          <cell r="V41">
            <v>50.960000000407689</v>
          </cell>
          <cell r="W41">
            <v>46.060000000368483</v>
          </cell>
          <cell r="X41">
            <v>0</v>
          </cell>
          <cell r="Y41">
            <v>45.080000000360634</v>
          </cell>
          <cell r="Z41">
            <v>46.060000000368483</v>
          </cell>
          <cell r="AA41">
            <v>44.1000000003528</v>
          </cell>
          <cell r="AB41">
            <v>45.080000000360634</v>
          </cell>
          <cell r="AC41">
            <v>45.080000000360634</v>
          </cell>
          <cell r="AD41">
            <v>48.020000000384165</v>
          </cell>
          <cell r="AE41">
            <v>48.020000000384165</v>
          </cell>
          <cell r="AF41">
            <v>46.060000000368483</v>
          </cell>
          <cell r="AG41">
            <v>44.258064516483103</v>
          </cell>
          <cell r="AH41">
            <v>0.95114080280812985</v>
          </cell>
        </row>
        <row r="42">
          <cell r="A42">
            <v>10</v>
          </cell>
          <cell r="B42">
            <v>49.000000000392006</v>
          </cell>
          <cell r="C42">
            <v>48.020000000384165</v>
          </cell>
          <cell r="D42">
            <v>46.060000000368483</v>
          </cell>
          <cell r="E42">
            <v>45.080000000360634</v>
          </cell>
          <cell r="F42">
            <v>47.040000000376324</v>
          </cell>
          <cell r="G42">
            <v>46.060000000368483</v>
          </cell>
          <cell r="H42">
            <v>48.020000000384165</v>
          </cell>
          <cell r="I42">
            <v>27.44000000021952</v>
          </cell>
          <cell r="J42">
            <v>46.060000000368483</v>
          </cell>
          <cell r="K42">
            <v>47.040000000376324</v>
          </cell>
          <cell r="L42">
            <v>48.020000000384165</v>
          </cell>
          <cell r="M42">
            <v>45.080000000360634</v>
          </cell>
          <cell r="N42">
            <v>47.040000000376324</v>
          </cell>
          <cell r="O42">
            <v>45.080000000360634</v>
          </cell>
          <cell r="P42">
            <v>44.1000000003528</v>
          </cell>
          <cell r="Q42">
            <v>47.040000000376324</v>
          </cell>
          <cell r="R42">
            <v>44.1000000003528</v>
          </cell>
          <cell r="S42">
            <v>45.080000000360634</v>
          </cell>
          <cell r="T42">
            <v>43.120000000344959</v>
          </cell>
          <cell r="U42">
            <v>45.080000000360634</v>
          </cell>
          <cell r="V42">
            <v>50.960000000407689</v>
          </cell>
          <cell r="W42">
            <v>46.060000000368483</v>
          </cell>
          <cell r="X42">
            <v>42.140000000337125</v>
          </cell>
          <cell r="Y42">
            <v>50.960000000407689</v>
          </cell>
          <cell r="Z42">
            <v>46.060000000368483</v>
          </cell>
          <cell r="AA42">
            <v>44.1000000003528</v>
          </cell>
          <cell r="AB42">
            <v>45.080000000360634</v>
          </cell>
          <cell r="AC42">
            <v>45.080000000360634</v>
          </cell>
          <cell r="AD42">
            <v>47.040000000376324</v>
          </cell>
          <cell r="AE42">
            <v>48.020000000384165</v>
          </cell>
          <cell r="AF42">
            <v>46.060000000368483</v>
          </cell>
          <cell r="AG42">
            <v>45.649032258429713</v>
          </cell>
          <cell r="AH42">
            <v>0.98103379946781388</v>
          </cell>
        </row>
        <row r="43">
          <cell r="A43">
            <v>11</v>
          </cell>
          <cell r="B43">
            <v>49.000000000392006</v>
          </cell>
          <cell r="C43">
            <v>48.020000000384165</v>
          </cell>
          <cell r="D43">
            <v>46.060000000368483</v>
          </cell>
          <cell r="E43">
            <v>48.020000000384165</v>
          </cell>
          <cell r="F43">
            <v>47.040000000376324</v>
          </cell>
          <cell r="G43">
            <v>46.060000000368483</v>
          </cell>
          <cell r="H43">
            <v>48.020000000384165</v>
          </cell>
          <cell r="I43">
            <v>47.040000000376324</v>
          </cell>
          <cell r="J43">
            <v>46.060000000368483</v>
          </cell>
          <cell r="K43">
            <v>47.040000000376324</v>
          </cell>
          <cell r="L43">
            <v>48.020000000384165</v>
          </cell>
          <cell r="M43">
            <v>48.020000000384165</v>
          </cell>
          <cell r="N43">
            <v>47.040000000376324</v>
          </cell>
          <cell r="O43">
            <v>45.080000000360634</v>
          </cell>
          <cell r="P43">
            <v>44.1000000003528</v>
          </cell>
          <cell r="Q43">
            <v>47.040000000376324</v>
          </cell>
          <cell r="R43">
            <v>44.1000000003528</v>
          </cell>
          <cell r="S43">
            <v>45.080000000360634</v>
          </cell>
          <cell r="T43">
            <v>43.120000000344959</v>
          </cell>
          <cell r="U43">
            <v>46.060000000368483</v>
          </cell>
          <cell r="V43">
            <v>50.960000000407689</v>
          </cell>
          <cell r="W43">
            <v>49.980000000399841</v>
          </cell>
          <cell r="X43">
            <v>42.140000000337125</v>
          </cell>
          <cell r="Y43">
            <v>50.960000000407689</v>
          </cell>
          <cell r="Z43">
            <v>46.060000000368483</v>
          </cell>
          <cell r="AA43">
            <v>44.1000000003528</v>
          </cell>
          <cell r="AB43">
            <v>45.080000000360634</v>
          </cell>
          <cell r="AC43">
            <v>47.040000000376324</v>
          </cell>
          <cell r="AD43">
            <v>47.040000000376324</v>
          </cell>
          <cell r="AE43">
            <v>47.040000000376324</v>
          </cell>
          <cell r="AF43">
            <v>46.060000000368483</v>
          </cell>
          <cell r="AG43">
            <v>46.660645161663602</v>
          </cell>
          <cell r="AH43">
            <v>1.0027741606748566</v>
          </cell>
        </row>
        <row r="44">
          <cell r="A44">
            <v>12</v>
          </cell>
          <cell r="B44">
            <v>49.000000000392006</v>
          </cell>
          <cell r="C44">
            <v>48.020000000384165</v>
          </cell>
          <cell r="D44">
            <v>46.060000000368483</v>
          </cell>
          <cell r="E44">
            <v>48.020000000384165</v>
          </cell>
          <cell r="F44">
            <v>47.040000000376324</v>
          </cell>
          <cell r="G44">
            <v>46.060000000368483</v>
          </cell>
          <cell r="H44">
            <v>48.020000000384165</v>
          </cell>
          <cell r="I44">
            <v>47.040000000376324</v>
          </cell>
          <cell r="J44">
            <v>46.060000000368483</v>
          </cell>
          <cell r="K44">
            <v>47.040000000376324</v>
          </cell>
          <cell r="L44">
            <v>48.020000000384165</v>
          </cell>
          <cell r="M44">
            <v>48.020000000384165</v>
          </cell>
          <cell r="N44">
            <v>47.040000000376324</v>
          </cell>
          <cell r="O44">
            <v>45.080000000360634</v>
          </cell>
          <cell r="P44">
            <v>44.1000000003528</v>
          </cell>
          <cell r="Q44">
            <v>47.040000000376324</v>
          </cell>
          <cell r="R44">
            <v>44.1000000003528</v>
          </cell>
          <cell r="S44">
            <v>45.080000000360634</v>
          </cell>
          <cell r="T44">
            <v>43.120000000344959</v>
          </cell>
          <cell r="U44">
            <v>46.060000000368483</v>
          </cell>
          <cell r="V44">
            <v>50.960000000407689</v>
          </cell>
          <cell r="W44">
            <v>49.980000000399841</v>
          </cell>
          <cell r="X44">
            <v>42.140000000337125</v>
          </cell>
          <cell r="Y44">
            <v>50.960000000407689</v>
          </cell>
          <cell r="Z44">
            <v>46.060000000368483</v>
          </cell>
          <cell r="AA44">
            <v>44.1000000003528</v>
          </cell>
          <cell r="AB44">
            <v>45.080000000360634</v>
          </cell>
          <cell r="AC44">
            <v>47.040000000376324</v>
          </cell>
          <cell r="AD44">
            <v>47.040000000376324</v>
          </cell>
          <cell r="AE44">
            <v>47.040000000376324</v>
          </cell>
          <cell r="AF44">
            <v>46.060000000368483</v>
          </cell>
          <cell r="AG44">
            <v>46.660645161663602</v>
          </cell>
          <cell r="AH44">
            <v>1.0027741606748566</v>
          </cell>
        </row>
        <row r="45">
          <cell r="A45">
            <v>13</v>
          </cell>
          <cell r="B45">
            <v>49.000000000392006</v>
          </cell>
          <cell r="C45">
            <v>48.020000000384165</v>
          </cell>
          <cell r="D45">
            <v>46.060000000368483</v>
          </cell>
          <cell r="E45">
            <v>48.020000000384165</v>
          </cell>
          <cell r="F45">
            <v>46.060000000368483</v>
          </cell>
          <cell r="G45">
            <v>46.060000000368483</v>
          </cell>
          <cell r="H45">
            <v>48.020000000384165</v>
          </cell>
          <cell r="I45">
            <v>47.040000000376324</v>
          </cell>
          <cell r="J45">
            <v>47.040000000376324</v>
          </cell>
          <cell r="K45">
            <v>47.040000000376324</v>
          </cell>
          <cell r="L45">
            <v>48.020000000384165</v>
          </cell>
          <cell r="M45">
            <v>48.020000000384165</v>
          </cell>
          <cell r="N45">
            <v>47.040000000376324</v>
          </cell>
          <cell r="O45">
            <v>45.080000000360634</v>
          </cell>
          <cell r="P45">
            <v>44.1000000003528</v>
          </cell>
          <cell r="Q45">
            <v>47.040000000376324</v>
          </cell>
          <cell r="R45">
            <v>44.1000000003528</v>
          </cell>
          <cell r="S45">
            <v>45.080000000360634</v>
          </cell>
          <cell r="T45">
            <v>43.120000000344959</v>
          </cell>
          <cell r="U45">
            <v>46.060000000368483</v>
          </cell>
          <cell r="V45">
            <v>51.940000000415523</v>
          </cell>
          <cell r="W45">
            <v>49.980000000399841</v>
          </cell>
          <cell r="X45">
            <v>48.020000000384165</v>
          </cell>
          <cell r="Y45">
            <v>4.9000000000392001</v>
          </cell>
          <cell r="Z45">
            <v>46.060000000368483</v>
          </cell>
          <cell r="AA45">
            <v>44.1000000003528</v>
          </cell>
          <cell r="AB45">
            <v>48.020000000384165</v>
          </cell>
          <cell r="AC45">
            <v>47.040000000376324</v>
          </cell>
          <cell r="AD45">
            <v>47.040000000376324</v>
          </cell>
          <cell r="AE45">
            <v>47.040000000376324</v>
          </cell>
          <cell r="AF45">
            <v>46.060000000368483</v>
          </cell>
          <cell r="AG45">
            <v>45.490967742299418</v>
          </cell>
          <cell r="AH45">
            <v>0.97763686802921346</v>
          </cell>
        </row>
        <row r="46">
          <cell r="A46">
            <v>14</v>
          </cell>
          <cell r="B46">
            <v>49.000000000392006</v>
          </cell>
          <cell r="C46">
            <v>48.020000000384165</v>
          </cell>
          <cell r="D46">
            <v>46.060000000368483</v>
          </cell>
          <cell r="E46">
            <v>48.020000000384165</v>
          </cell>
          <cell r="F46">
            <v>46.060000000368483</v>
          </cell>
          <cell r="G46">
            <v>46.060000000368483</v>
          </cell>
          <cell r="H46">
            <v>48.020000000384165</v>
          </cell>
          <cell r="I46">
            <v>47.040000000376324</v>
          </cell>
          <cell r="J46">
            <v>47.040000000376324</v>
          </cell>
          <cell r="K46">
            <v>47.040000000376324</v>
          </cell>
          <cell r="L46">
            <v>47.040000000376324</v>
          </cell>
          <cell r="M46">
            <v>48.020000000384165</v>
          </cell>
          <cell r="N46">
            <v>47.040000000376324</v>
          </cell>
          <cell r="O46">
            <v>45.080000000360634</v>
          </cell>
          <cell r="P46">
            <v>44.1000000003528</v>
          </cell>
          <cell r="Q46">
            <v>47.040000000376324</v>
          </cell>
          <cell r="R46">
            <v>44.1000000003528</v>
          </cell>
          <cell r="S46">
            <v>45.080000000360634</v>
          </cell>
          <cell r="T46">
            <v>43.120000000344959</v>
          </cell>
          <cell r="U46">
            <v>46.060000000368483</v>
          </cell>
          <cell r="V46">
            <v>51.940000000415523</v>
          </cell>
          <cell r="W46">
            <v>49.980000000399841</v>
          </cell>
          <cell r="X46">
            <v>48.020000000384165</v>
          </cell>
          <cell r="Y46">
            <v>49.000000000392006</v>
          </cell>
          <cell r="Z46">
            <v>46.060000000368483</v>
          </cell>
          <cell r="AA46">
            <v>44.1000000003528</v>
          </cell>
          <cell r="AB46">
            <v>48.020000000384165</v>
          </cell>
          <cell r="AC46">
            <v>47.040000000376324</v>
          </cell>
          <cell r="AD46">
            <v>47.040000000376324</v>
          </cell>
          <cell r="AE46">
            <v>47.040000000376324</v>
          </cell>
          <cell r="AF46">
            <v>46.060000000368483</v>
          </cell>
          <cell r="AG46">
            <v>46.881935484246029</v>
          </cell>
          <cell r="AH46">
            <v>1.0075298646888975</v>
          </cell>
        </row>
        <row r="47">
          <cell r="A47">
            <v>15</v>
          </cell>
          <cell r="B47">
            <v>47.040000000376324</v>
          </cell>
          <cell r="C47">
            <v>49.000000000392006</v>
          </cell>
          <cell r="D47">
            <v>47.040000000376324</v>
          </cell>
          <cell r="E47">
            <v>46.060000000368483</v>
          </cell>
          <cell r="F47">
            <v>41.160000000329283</v>
          </cell>
          <cell r="G47">
            <v>46.060000000368483</v>
          </cell>
          <cell r="H47">
            <v>47.040000000376324</v>
          </cell>
          <cell r="I47">
            <v>46.060000000368483</v>
          </cell>
          <cell r="J47">
            <v>50.960000000407689</v>
          </cell>
          <cell r="K47">
            <v>47.040000000376324</v>
          </cell>
          <cell r="L47">
            <v>47.040000000376324</v>
          </cell>
          <cell r="M47">
            <v>46.060000000368483</v>
          </cell>
          <cell r="N47">
            <v>50.960000000407689</v>
          </cell>
          <cell r="O47">
            <v>44.1000000003528</v>
          </cell>
          <cell r="P47">
            <v>44.1000000003528</v>
          </cell>
          <cell r="Q47">
            <v>45.080000000360634</v>
          </cell>
          <cell r="R47">
            <v>46.060000000368483</v>
          </cell>
          <cell r="S47">
            <v>47.040000000376324</v>
          </cell>
          <cell r="T47">
            <v>43.120000000344959</v>
          </cell>
          <cell r="U47">
            <v>46.060000000368483</v>
          </cell>
          <cell r="V47">
            <v>52.920000000423364</v>
          </cell>
          <cell r="W47">
            <v>50.960000000407689</v>
          </cell>
          <cell r="X47">
            <v>47.040000000376324</v>
          </cell>
          <cell r="Y47">
            <v>46.060000000368483</v>
          </cell>
          <cell r="Z47">
            <v>47.040000000376324</v>
          </cell>
          <cell r="AA47">
            <v>44.1000000003528</v>
          </cell>
          <cell r="AB47">
            <v>48.020000000384165</v>
          </cell>
          <cell r="AC47">
            <v>46.060000000368483</v>
          </cell>
          <cell r="AD47">
            <v>49.000000000392006</v>
          </cell>
          <cell r="AE47">
            <v>47.040000000376324</v>
          </cell>
          <cell r="AF47">
            <v>47.040000000376324</v>
          </cell>
          <cell r="AG47">
            <v>46.850322581019967</v>
          </cell>
          <cell r="AH47">
            <v>1.0068504784011774</v>
          </cell>
        </row>
        <row r="48">
          <cell r="A48">
            <v>16</v>
          </cell>
          <cell r="B48">
            <v>47.040000000376324</v>
          </cell>
          <cell r="C48">
            <v>49.000000000392006</v>
          </cell>
          <cell r="D48">
            <v>47.040000000376324</v>
          </cell>
          <cell r="E48">
            <v>46.060000000368483</v>
          </cell>
          <cell r="F48">
            <v>41.160000000329283</v>
          </cell>
          <cell r="G48">
            <v>46.060000000368483</v>
          </cell>
          <cell r="H48">
            <v>47.040000000376324</v>
          </cell>
          <cell r="I48">
            <v>46.060000000368483</v>
          </cell>
          <cell r="J48">
            <v>50.960000000407689</v>
          </cell>
          <cell r="K48">
            <v>47.040000000376324</v>
          </cell>
          <cell r="L48">
            <v>47.040000000376324</v>
          </cell>
          <cell r="M48">
            <v>46.060000000368483</v>
          </cell>
          <cell r="N48">
            <v>50.960000000407689</v>
          </cell>
          <cell r="O48">
            <v>44.1000000003528</v>
          </cell>
          <cell r="P48">
            <v>44.1000000003528</v>
          </cell>
          <cell r="Q48">
            <v>45.080000000360634</v>
          </cell>
          <cell r="R48">
            <v>46.060000000368483</v>
          </cell>
          <cell r="S48">
            <v>47.040000000376324</v>
          </cell>
          <cell r="T48">
            <v>43.120000000344959</v>
          </cell>
          <cell r="U48">
            <v>46.060000000368483</v>
          </cell>
          <cell r="V48">
            <v>52.920000000423364</v>
          </cell>
          <cell r="W48">
            <v>50.960000000407689</v>
          </cell>
          <cell r="X48">
            <v>47.040000000376324</v>
          </cell>
          <cell r="Y48">
            <v>46.060000000368483</v>
          </cell>
          <cell r="Z48">
            <v>47.040000000376324</v>
          </cell>
          <cell r="AA48">
            <v>44.1000000003528</v>
          </cell>
          <cell r="AB48">
            <v>48.020000000384165</v>
          </cell>
          <cell r="AC48">
            <v>46.060000000368483</v>
          </cell>
          <cell r="AD48">
            <v>47.040000000376324</v>
          </cell>
          <cell r="AE48">
            <v>48.020000000384165</v>
          </cell>
          <cell r="AF48">
            <v>47.040000000376324</v>
          </cell>
          <cell r="AG48">
            <v>46.818709677793912</v>
          </cell>
          <cell r="AH48">
            <v>1.0061710921134575</v>
          </cell>
        </row>
        <row r="49">
          <cell r="A49">
            <v>17</v>
          </cell>
          <cell r="B49">
            <v>47.040000000376324</v>
          </cell>
          <cell r="C49">
            <v>49.000000000392006</v>
          </cell>
          <cell r="D49">
            <v>47.040000000376324</v>
          </cell>
          <cell r="E49">
            <v>46.060000000368483</v>
          </cell>
          <cell r="F49">
            <v>47.040000000376324</v>
          </cell>
          <cell r="G49">
            <v>46.060000000368483</v>
          </cell>
          <cell r="H49">
            <v>47.040000000376324</v>
          </cell>
          <cell r="I49">
            <v>46.060000000368483</v>
          </cell>
          <cell r="J49">
            <v>49.000000000392006</v>
          </cell>
          <cell r="K49">
            <v>47.040000000376324</v>
          </cell>
          <cell r="L49">
            <v>47.040000000376324</v>
          </cell>
          <cell r="M49">
            <v>46.060000000368483</v>
          </cell>
          <cell r="N49">
            <v>41.160000000329283</v>
          </cell>
          <cell r="O49">
            <v>44.1000000003528</v>
          </cell>
          <cell r="P49">
            <v>44.1000000003528</v>
          </cell>
          <cell r="Q49">
            <v>45.080000000360634</v>
          </cell>
          <cell r="R49">
            <v>46.060000000368483</v>
          </cell>
          <cell r="S49">
            <v>47.040000000376324</v>
          </cell>
          <cell r="T49">
            <v>43.120000000344959</v>
          </cell>
          <cell r="U49">
            <v>46.060000000368483</v>
          </cell>
          <cell r="V49">
            <v>52.920000000423364</v>
          </cell>
          <cell r="W49">
            <v>50.960000000407689</v>
          </cell>
          <cell r="X49">
            <v>47.040000000376324</v>
          </cell>
          <cell r="Y49">
            <v>46.060000000368483</v>
          </cell>
          <cell r="Z49">
            <v>47.040000000376324</v>
          </cell>
          <cell r="AA49">
            <v>44.1000000003528</v>
          </cell>
          <cell r="AB49">
            <v>48.020000000384165</v>
          </cell>
          <cell r="AC49">
            <v>46.060000000368483</v>
          </cell>
          <cell r="AD49">
            <v>47.040000000376324</v>
          </cell>
          <cell r="AE49">
            <v>48.020000000384165</v>
          </cell>
          <cell r="AF49">
            <v>47.040000000376324</v>
          </cell>
          <cell r="AG49">
            <v>46.629032258437555</v>
          </cell>
          <cell r="AH49">
            <v>1.0020947743871367</v>
          </cell>
        </row>
        <row r="50">
          <cell r="A50">
            <v>18</v>
          </cell>
          <cell r="B50">
            <v>47.040000000376324</v>
          </cell>
          <cell r="C50">
            <v>49.000000000392006</v>
          </cell>
          <cell r="D50">
            <v>47.040000000376324</v>
          </cell>
          <cell r="E50">
            <v>46.060000000368483</v>
          </cell>
          <cell r="F50">
            <v>47.040000000376324</v>
          </cell>
          <cell r="G50">
            <v>46.060000000368483</v>
          </cell>
          <cell r="H50">
            <v>47.040000000376324</v>
          </cell>
          <cell r="I50">
            <v>46.060000000368483</v>
          </cell>
          <cell r="J50">
            <v>49.000000000392006</v>
          </cell>
          <cell r="K50">
            <v>47.040000000376324</v>
          </cell>
          <cell r="L50">
            <v>47.040000000376324</v>
          </cell>
          <cell r="M50">
            <v>46.060000000368483</v>
          </cell>
          <cell r="N50">
            <v>48.020000000384165</v>
          </cell>
          <cell r="O50">
            <v>44.1000000003528</v>
          </cell>
          <cell r="P50">
            <v>44.1000000003528</v>
          </cell>
          <cell r="Q50">
            <v>45.080000000360634</v>
          </cell>
          <cell r="R50">
            <v>46.060000000368483</v>
          </cell>
          <cell r="S50">
            <v>47.040000000376324</v>
          </cell>
          <cell r="T50">
            <v>43.120000000344959</v>
          </cell>
          <cell r="U50">
            <v>46.060000000368483</v>
          </cell>
          <cell r="V50">
            <v>52.920000000423364</v>
          </cell>
          <cell r="W50">
            <v>50.960000000407689</v>
          </cell>
          <cell r="X50">
            <v>47.040000000376324</v>
          </cell>
          <cell r="Y50">
            <v>46.060000000368483</v>
          </cell>
          <cell r="Z50">
            <v>47.040000000376324</v>
          </cell>
          <cell r="AA50">
            <v>44.1000000003528</v>
          </cell>
          <cell r="AB50">
            <v>48.020000000384165</v>
          </cell>
          <cell r="AC50">
            <v>46.060000000368483</v>
          </cell>
          <cell r="AD50">
            <v>47.040000000376324</v>
          </cell>
          <cell r="AE50">
            <v>48.020000000384165</v>
          </cell>
          <cell r="AF50">
            <v>47.040000000376324</v>
          </cell>
          <cell r="AG50">
            <v>46.850322581019967</v>
          </cell>
          <cell r="AH50">
            <v>1.0068504784011774</v>
          </cell>
        </row>
        <row r="51">
          <cell r="A51">
            <v>19</v>
          </cell>
          <cell r="B51">
            <v>47.040000000376324</v>
          </cell>
          <cell r="C51">
            <v>49.000000000392006</v>
          </cell>
          <cell r="D51">
            <v>47.040000000376324</v>
          </cell>
          <cell r="E51">
            <v>46.060000000368483</v>
          </cell>
          <cell r="F51">
            <v>47.040000000376324</v>
          </cell>
          <cell r="G51">
            <v>46.060000000368483</v>
          </cell>
          <cell r="H51">
            <v>47.040000000376324</v>
          </cell>
          <cell r="I51">
            <v>46.060000000368483</v>
          </cell>
          <cell r="J51">
            <v>49.000000000392006</v>
          </cell>
          <cell r="K51">
            <v>47.040000000376324</v>
          </cell>
          <cell r="L51">
            <v>47.040000000376324</v>
          </cell>
          <cell r="M51">
            <v>46.060000000368483</v>
          </cell>
          <cell r="N51">
            <v>48.020000000384165</v>
          </cell>
          <cell r="O51">
            <v>44.1000000003528</v>
          </cell>
          <cell r="P51">
            <v>44.1000000003528</v>
          </cell>
          <cell r="Q51">
            <v>45.080000000360634</v>
          </cell>
          <cell r="R51">
            <v>46.060000000368483</v>
          </cell>
          <cell r="S51">
            <v>47.040000000376324</v>
          </cell>
          <cell r="T51">
            <v>43.120000000344959</v>
          </cell>
          <cell r="U51">
            <v>46.060000000368483</v>
          </cell>
          <cell r="V51">
            <v>52.920000000423364</v>
          </cell>
          <cell r="W51">
            <v>50.960000000407689</v>
          </cell>
          <cell r="X51">
            <v>47.040000000376324</v>
          </cell>
          <cell r="Y51">
            <v>46.060000000368483</v>
          </cell>
          <cell r="Z51">
            <v>47.040000000376324</v>
          </cell>
          <cell r="AA51">
            <v>44.1000000003528</v>
          </cell>
          <cell r="AB51">
            <v>48.020000000384165</v>
          </cell>
          <cell r="AC51">
            <v>46.060000000368483</v>
          </cell>
          <cell r="AD51">
            <v>47.040000000376324</v>
          </cell>
          <cell r="AE51">
            <v>48.020000000384165</v>
          </cell>
          <cell r="AF51">
            <v>47.040000000376324</v>
          </cell>
          <cell r="AG51">
            <v>46.850322581019967</v>
          </cell>
          <cell r="AH51">
            <v>1.0068504784011774</v>
          </cell>
        </row>
        <row r="52">
          <cell r="A52">
            <v>20</v>
          </cell>
          <cell r="B52">
            <v>49.980000000399841</v>
          </cell>
          <cell r="C52">
            <v>50.960000000407689</v>
          </cell>
          <cell r="D52">
            <v>49.000000000392006</v>
          </cell>
          <cell r="E52">
            <v>46.060000000368483</v>
          </cell>
          <cell r="F52">
            <v>47.040000000376324</v>
          </cell>
          <cell r="G52">
            <v>47.040000000376324</v>
          </cell>
          <cell r="H52">
            <v>46.060000000368483</v>
          </cell>
          <cell r="I52">
            <v>47.040000000376324</v>
          </cell>
          <cell r="J52">
            <v>48.020000000384165</v>
          </cell>
          <cell r="K52">
            <v>47.040000000376324</v>
          </cell>
          <cell r="L52">
            <v>46.060000000368483</v>
          </cell>
          <cell r="M52">
            <v>46.060000000368483</v>
          </cell>
          <cell r="N52">
            <v>48.020000000384165</v>
          </cell>
          <cell r="O52">
            <v>45.080000000360634</v>
          </cell>
          <cell r="P52">
            <v>46.060000000368483</v>
          </cell>
          <cell r="Q52">
            <v>45.080000000360634</v>
          </cell>
          <cell r="R52">
            <v>45.080000000360634</v>
          </cell>
          <cell r="S52">
            <v>47.040000000376324</v>
          </cell>
          <cell r="T52">
            <v>45.080000000360634</v>
          </cell>
          <cell r="U52">
            <v>46.060000000368483</v>
          </cell>
          <cell r="V52">
            <v>51.940000000415523</v>
          </cell>
          <cell r="W52">
            <v>52.920000000423364</v>
          </cell>
          <cell r="X52">
            <v>48.020000000384165</v>
          </cell>
          <cell r="Y52">
            <v>46.060000000368483</v>
          </cell>
          <cell r="Z52">
            <v>44.1000000003528</v>
          </cell>
          <cell r="AA52">
            <v>44.1000000003528</v>
          </cell>
          <cell r="AB52">
            <v>48.020000000384165</v>
          </cell>
          <cell r="AC52">
            <v>46.060000000368483</v>
          </cell>
          <cell r="AD52">
            <v>48.020000000384165</v>
          </cell>
          <cell r="AE52">
            <v>47.040000000376324</v>
          </cell>
          <cell r="AF52">
            <v>48.020000000384165</v>
          </cell>
          <cell r="AG52">
            <v>47.166451613280579</v>
          </cell>
          <cell r="AH52">
            <v>1.0136443412783787</v>
          </cell>
        </row>
        <row r="53">
          <cell r="A53">
            <v>21</v>
          </cell>
          <cell r="B53">
            <v>49.980000000399841</v>
          </cell>
          <cell r="C53">
            <v>50.960000000407689</v>
          </cell>
          <cell r="D53">
            <v>49.000000000392006</v>
          </cell>
          <cell r="E53">
            <v>46.060000000368483</v>
          </cell>
          <cell r="F53">
            <v>46.060000000368483</v>
          </cell>
          <cell r="G53">
            <v>47.040000000376324</v>
          </cell>
          <cell r="H53">
            <v>46.060000000368483</v>
          </cell>
          <cell r="I53">
            <v>47.040000000376324</v>
          </cell>
          <cell r="J53">
            <v>48.020000000384165</v>
          </cell>
          <cell r="K53">
            <v>47.040000000376324</v>
          </cell>
          <cell r="L53">
            <v>46.060000000368483</v>
          </cell>
          <cell r="M53">
            <v>46.060000000368483</v>
          </cell>
          <cell r="N53">
            <v>48.020000000384165</v>
          </cell>
          <cell r="O53">
            <v>45.080000000360634</v>
          </cell>
          <cell r="P53">
            <v>46.060000000368483</v>
          </cell>
          <cell r="Q53">
            <v>45.080000000360634</v>
          </cell>
          <cell r="R53">
            <v>45.080000000360634</v>
          </cell>
          <cell r="S53">
            <v>47.040000000376324</v>
          </cell>
          <cell r="T53">
            <v>45.080000000360634</v>
          </cell>
          <cell r="U53">
            <v>46.060000000368483</v>
          </cell>
          <cell r="V53">
            <v>51.940000000415523</v>
          </cell>
          <cell r="W53">
            <v>52.920000000423364</v>
          </cell>
          <cell r="X53">
            <v>48.020000000384165</v>
          </cell>
          <cell r="Y53">
            <v>46.060000000368483</v>
          </cell>
          <cell r="Z53">
            <v>44.1000000003528</v>
          </cell>
          <cell r="AA53">
            <v>44.1000000003528</v>
          </cell>
          <cell r="AB53">
            <v>48.020000000384165</v>
          </cell>
          <cell r="AC53">
            <v>46.060000000368483</v>
          </cell>
          <cell r="AD53">
            <v>48.020000000384165</v>
          </cell>
          <cell r="AE53">
            <v>47.040000000376324</v>
          </cell>
          <cell r="AF53">
            <v>48.020000000384165</v>
          </cell>
          <cell r="AG53">
            <v>47.134838710054524</v>
          </cell>
          <cell r="AH53">
            <v>1.0129649549906588</v>
          </cell>
        </row>
        <row r="54">
          <cell r="A54">
            <v>22</v>
          </cell>
          <cell r="B54">
            <v>48.020000000384165</v>
          </cell>
          <cell r="C54">
            <v>50.960000000407689</v>
          </cell>
          <cell r="D54">
            <v>49.000000000392006</v>
          </cell>
          <cell r="E54">
            <v>46.060000000368483</v>
          </cell>
          <cell r="F54">
            <v>46.060000000368483</v>
          </cell>
          <cell r="G54">
            <v>47.040000000376324</v>
          </cell>
          <cell r="H54">
            <v>46.060000000368483</v>
          </cell>
          <cell r="I54">
            <v>47.040000000376324</v>
          </cell>
          <cell r="J54">
            <v>48.020000000384165</v>
          </cell>
          <cell r="K54">
            <v>35.280000000282243</v>
          </cell>
          <cell r="L54">
            <v>46.060000000368483</v>
          </cell>
          <cell r="M54">
            <v>46.060000000368483</v>
          </cell>
          <cell r="N54">
            <v>48.020000000384165</v>
          </cell>
          <cell r="O54">
            <v>45.080000000360634</v>
          </cell>
          <cell r="P54">
            <v>46.060000000368483</v>
          </cell>
          <cell r="Q54">
            <v>45.080000000360634</v>
          </cell>
          <cell r="R54">
            <v>45.080000000360634</v>
          </cell>
          <cell r="S54">
            <v>47.040000000376324</v>
          </cell>
          <cell r="T54">
            <v>45.080000000360634</v>
          </cell>
          <cell r="U54">
            <v>46.060000000368483</v>
          </cell>
          <cell r="V54">
            <v>51.940000000415523</v>
          </cell>
          <cell r="W54">
            <v>52.920000000423364</v>
          </cell>
          <cell r="X54">
            <v>48.020000000384165</v>
          </cell>
          <cell r="Y54">
            <v>46.060000000368483</v>
          </cell>
          <cell r="Z54">
            <v>44.1000000003528</v>
          </cell>
          <cell r="AA54">
            <v>44.1000000003528</v>
          </cell>
          <cell r="AB54">
            <v>48.020000000384165</v>
          </cell>
          <cell r="AC54">
            <v>46.060000000368483</v>
          </cell>
          <cell r="AD54">
            <v>48.020000000384165</v>
          </cell>
          <cell r="AE54">
            <v>47.040000000376324</v>
          </cell>
          <cell r="AF54">
            <v>48.020000000384165</v>
          </cell>
          <cell r="AG54">
            <v>46.692258064889693</v>
          </cell>
          <cell r="AH54">
            <v>1.0034535469625774</v>
          </cell>
        </row>
        <row r="55">
          <cell r="A55">
            <v>23</v>
          </cell>
          <cell r="B55">
            <v>48.020000000384165</v>
          </cell>
          <cell r="C55">
            <v>50.960000000407689</v>
          </cell>
          <cell r="D55">
            <v>49.000000000392006</v>
          </cell>
          <cell r="E55">
            <v>46.060000000368483</v>
          </cell>
          <cell r="F55">
            <v>46.060000000368483</v>
          </cell>
          <cell r="G55">
            <v>47.040000000376324</v>
          </cell>
          <cell r="H55">
            <v>46.060000000368483</v>
          </cell>
          <cell r="I55">
            <v>47.040000000376324</v>
          </cell>
          <cell r="J55">
            <v>48.020000000384165</v>
          </cell>
          <cell r="K55">
            <v>35.280000000282243</v>
          </cell>
          <cell r="L55">
            <v>46.060000000368483</v>
          </cell>
          <cell r="M55">
            <v>46.060000000368483</v>
          </cell>
          <cell r="N55">
            <v>46.060000000368483</v>
          </cell>
          <cell r="O55">
            <v>45.080000000360634</v>
          </cell>
          <cell r="P55">
            <v>46.060000000368483</v>
          </cell>
          <cell r="Q55">
            <v>45.080000000360634</v>
          </cell>
          <cell r="R55">
            <v>45.080000000360634</v>
          </cell>
          <cell r="S55">
            <v>47.040000000376324</v>
          </cell>
          <cell r="T55">
            <v>47.040000000376324</v>
          </cell>
          <cell r="U55">
            <v>46.060000000368483</v>
          </cell>
          <cell r="V55">
            <v>51.940000000415523</v>
          </cell>
          <cell r="W55">
            <v>52.920000000423364</v>
          </cell>
          <cell r="X55">
            <v>48.020000000384165</v>
          </cell>
          <cell r="Y55">
            <v>46.060000000368483</v>
          </cell>
          <cell r="Z55">
            <v>44.1000000003528</v>
          </cell>
          <cell r="AA55">
            <v>44.1000000003528</v>
          </cell>
          <cell r="AB55">
            <v>48.020000000384165</v>
          </cell>
          <cell r="AC55">
            <v>46.060000000368483</v>
          </cell>
          <cell r="AD55">
            <v>48.020000000384165</v>
          </cell>
          <cell r="AE55">
            <v>47.040000000376324</v>
          </cell>
          <cell r="AF55">
            <v>48.020000000384165</v>
          </cell>
          <cell r="AG55">
            <v>46.692258064889685</v>
          </cell>
          <cell r="AH55">
            <v>1.0034535469625772</v>
          </cell>
        </row>
        <row r="56">
          <cell r="A56">
            <v>24</v>
          </cell>
          <cell r="B56">
            <v>48.020000000384165</v>
          </cell>
          <cell r="C56">
            <v>50.960000000407689</v>
          </cell>
          <cell r="D56">
            <v>49.000000000392006</v>
          </cell>
          <cell r="E56">
            <v>46.060000000368483</v>
          </cell>
          <cell r="F56">
            <v>46.060000000368483</v>
          </cell>
          <cell r="G56">
            <v>47.040000000376324</v>
          </cell>
          <cell r="H56">
            <v>46.060000000368483</v>
          </cell>
          <cell r="I56">
            <v>47.040000000376324</v>
          </cell>
          <cell r="J56">
            <v>48.020000000384165</v>
          </cell>
          <cell r="K56">
            <v>35.280000000282243</v>
          </cell>
          <cell r="L56">
            <v>46.060000000368483</v>
          </cell>
          <cell r="M56">
            <v>49.980000000399841</v>
          </cell>
          <cell r="N56">
            <v>46.060000000368483</v>
          </cell>
          <cell r="O56">
            <v>45.080000000360634</v>
          </cell>
          <cell r="P56">
            <v>46.060000000368483</v>
          </cell>
          <cell r="Q56">
            <v>45.080000000360634</v>
          </cell>
          <cell r="R56">
            <v>45.080000000360634</v>
          </cell>
          <cell r="S56">
            <v>47.040000000376324</v>
          </cell>
          <cell r="T56">
            <v>47.040000000376324</v>
          </cell>
          <cell r="U56">
            <v>46.060000000368483</v>
          </cell>
          <cell r="V56">
            <v>51.940000000415523</v>
          </cell>
          <cell r="W56">
            <v>52.920000000423364</v>
          </cell>
          <cell r="X56">
            <v>48.020000000384165</v>
          </cell>
          <cell r="Y56">
            <v>46.060000000368483</v>
          </cell>
          <cell r="Z56">
            <v>44.1000000003528</v>
          </cell>
          <cell r="AA56">
            <v>44.1000000003528</v>
          </cell>
          <cell r="AB56">
            <v>48.020000000384165</v>
          </cell>
          <cell r="AC56">
            <v>46.060000000368483</v>
          </cell>
          <cell r="AD56">
            <v>48.020000000384165</v>
          </cell>
          <cell r="AE56">
            <v>47.040000000376324</v>
          </cell>
          <cell r="AF56">
            <v>48.020000000384165</v>
          </cell>
          <cell r="AG56">
            <v>46.818709677793926</v>
          </cell>
          <cell r="AH56">
            <v>1.0061710921134577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CA72B-A765-4CE9-96D9-A45E98DC3673}">
  <dimension ref="B1:AI34"/>
  <sheetViews>
    <sheetView showGridLines="0" tabSelected="1" zoomScale="95" zoomScaleNormal="95" workbookViewId="0">
      <selection activeCell="V9" sqref="V9"/>
    </sheetView>
  </sheetViews>
  <sheetFormatPr baseColWidth="10" defaultColWidth="11.42578125" defaultRowHeight="12.75" x14ac:dyDescent="0.2"/>
  <cols>
    <col min="1" max="1" width="11.7109375" style="2" customWidth="1"/>
    <col min="2" max="2" width="15.7109375" style="2" customWidth="1"/>
    <col min="3" max="3" width="11" style="2" bestFit="1" customWidth="1"/>
    <col min="4" max="4" width="16.7109375" style="2" bestFit="1" customWidth="1"/>
    <col min="5" max="5" width="10.7109375" style="2" bestFit="1" customWidth="1"/>
    <col min="6" max="6" width="11" style="2" bestFit="1" customWidth="1"/>
    <col min="7" max="7" width="16.42578125" style="2" customWidth="1"/>
    <col min="8" max="8" width="11.28515625" style="10" customWidth="1"/>
    <col min="9" max="9" width="16.28515625" style="10" customWidth="1"/>
    <col min="10" max="10" width="9.42578125" style="2" customWidth="1"/>
    <col min="11" max="11" width="10.28515625" style="2" customWidth="1"/>
    <col min="12" max="14" width="11.42578125" style="2" customWidth="1"/>
    <col min="15" max="15" width="6.5703125" style="2" customWidth="1"/>
    <col min="16" max="16" width="11.42578125" style="2"/>
    <col min="17" max="17" width="3.85546875" style="2" customWidth="1"/>
    <col min="18" max="16384" width="11.42578125" style="2"/>
  </cols>
  <sheetData>
    <row r="1" spans="2:20" ht="15.75" customHeight="1" x14ac:dyDescent="0.2">
      <c r="B1" s="34"/>
      <c r="C1" s="34"/>
      <c r="D1" s="34"/>
      <c r="E1" s="34"/>
      <c r="F1" s="1"/>
      <c r="G1" s="1"/>
    </row>
    <row r="2" spans="2:20" ht="15" customHeight="1" x14ac:dyDescent="0.2">
      <c r="B2" s="3"/>
      <c r="C2" s="3"/>
      <c r="D2" s="3"/>
      <c r="E2" s="3"/>
      <c r="F2" s="1"/>
      <c r="G2" s="1"/>
    </row>
    <row r="3" spans="2:20" ht="30" customHeight="1" x14ac:dyDescent="0.2">
      <c r="B3" s="33" t="s">
        <v>0</v>
      </c>
      <c r="C3" s="11" t="s">
        <v>1</v>
      </c>
      <c r="D3" s="11" t="s">
        <v>2</v>
      </c>
      <c r="E3" s="12" t="s">
        <v>3</v>
      </c>
      <c r="F3" s="12" t="s">
        <v>4</v>
      </c>
      <c r="G3" s="12" t="s">
        <v>5</v>
      </c>
      <c r="H3" s="33" t="s">
        <v>20</v>
      </c>
      <c r="I3" s="33"/>
      <c r="J3" s="33"/>
      <c r="L3" s="22" t="s">
        <v>22</v>
      </c>
      <c r="M3" s="22" t="s">
        <v>23</v>
      </c>
      <c r="N3" s="22" t="s">
        <v>24</v>
      </c>
      <c r="R3" s="22" t="s">
        <v>22</v>
      </c>
      <c r="S3" s="22" t="s">
        <v>23</v>
      </c>
      <c r="T3" s="22" t="s">
        <v>24</v>
      </c>
    </row>
    <row r="4" spans="2:20" ht="33.6" customHeight="1" x14ac:dyDescent="0.2">
      <c r="B4" s="33"/>
      <c r="C4" s="12" t="s">
        <v>6</v>
      </c>
      <c r="D4" s="12" t="s">
        <v>6</v>
      </c>
      <c r="E4" s="12" t="s">
        <v>6</v>
      </c>
      <c r="F4" s="12" t="s">
        <v>7</v>
      </c>
      <c r="G4" s="12" t="s">
        <v>7</v>
      </c>
      <c r="H4" s="22" t="s">
        <v>1</v>
      </c>
      <c r="I4" s="22" t="s">
        <v>2</v>
      </c>
      <c r="J4" s="12" t="s">
        <v>3</v>
      </c>
      <c r="K4" s="10" t="s">
        <v>25</v>
      </c>
      <c r="L4" s="12" t="s">
        <v>21</v>
      </c>
      <c r="M4" s="12" t="s">
        <v>21</v>
      </c>
      <c r="N4" s="12" t="s">
        <v>21</v>
      </c>
      <c r="P4" s="10"/>
      <c r="Q4" s="10"/>
      <c r="R4" s="12" t="s">
        <v>21</v>
      </c>
      <c r="S4" s="12" t="s">
        <v>21</v>
      </c>
      <c r="T4" s="12" t="s">
        <v>21</v>
      </c>
    </row>
    <row r="5" spans="2:20" ht="14.25" x14ac:dyDescent="0.2">
      <c r="B5" s="13"/>
      <c r="C5" s="14"/>
      <c r="D5" s="14"/>
      <c r="E5" s="14"/>
      <c r="F5" s="13"/>
      <c r="G5" s="15"/>
      <c r="H5" s="15"/>
      <c r="I5" s="15"/>
      <c r="J5" s="13"/>
      <c r="L5" s="25"/>
      <c r="M5" s="25"/>
      <c r="N5" s="25"/>
      <c r="R5" s="25"/>
      <c r="S5" s="25"/>
      <c r="T5" s="25"/>
    </row>
    <row r="6" spans="2:20" ht="15" x14ac:dyDescent="0.25">
      <c r="B6" s="16" t="s">
        <v>8</v>
      </c>
      <c r="C6" s="17">
        <v>222103.6</v>
      </c>
      <c r="D6" s="17">
        <v>109662.70400000001</v>
      </c>
      <c r="E6" s="18">
        <f>+D6+C6</f>
        <v>331766.304</v>
      </c>
      <c r="F6" s="19">
        <f>+C6/E6</f>
        <v>0.66945798088042119</v>
      </c>
      <c r="G6" s="19">
        <f>+D6/E6</f>
        <v>0.33054201911957887</v>
      </c>
      <c r="H6" s="15">
        <v>12234</v>
      </c>
      <c r="I6" s="15">
        <v>4645</v>
      </c>
      <c r="J6" s="23">
        <f>+H6+I6</f>
        <v>16879</v>
      </c>
      <c r="K6" s="10">
        <v>31</v>
      </c>
      <c r="L6" s="26">
        <f>+(C6*1000)/($K$6*86400)</f>
        <v>82.923984468339313</v>
      </c>
      <c r="M6" s="26">
        <f t="shared" ref="M6:N6" si="0">+(D6*1000)/($K$6*86400)</f>
        <v>40.943363201911595</v>
      </c>
      <c r="N6" s="26">
        <f t="shared" si="0"/>
        <v>123.86734767025089</v>
      </c>
      <c r="P6" s="10"/>
      <c r="R6" s="26">
        <f t="shared" ref="R6:R7" si="1">+L6</f>
        <v>82.923984468339313</v>
      </c>
      <c r="S6" s="26">
        <f t="shared" ref="S6:S7" si="2">+M6</f>
        <v>40.943363201911595</v>
      </c>
      <c r="T6" s="26">
        <f t="shared" ref="T6:T7" si="3">+N6</f>
        <v>123.86734767025089</v>
      </c>
    </row>
    <row r="7" spans="2:20" ht="15" x14ac:dyDescent="0.25">
      <c r="B7" s="16" t="s">
        <v>9</v>
      </c>
      <c r="C7" s="17">
        <v>253085.2</v>
      </c>
      <c r="D7" s="17">
        <v>106148.81599999999</v>
      </c>
      <c r="E7" s="18">
        <f>+D7+C7</f>
        <v>359234.016</v>
      </c>
      <c r="F7" s="19">
        <f>+C7/E7</f>
        <v>0.70451346121966363</v>
      </c>
      <c r="G7" s="19">
        <f t="shared" ref="G7:G10" si="4">+D7/E7</f>
        <v>0.29548653878033643</v>
      </c>
      <c r="H7" s="15">
        <v>12249</v>
      </c>
      <c r="I7" s="15">
        <v>4680</v>
      </c>
      <c r="J7" s="23">
        <f t="shared" ref="J7:J10" si="5">+H7+I7</f>
        <v>16929</v>
      </c>
      <c r="K7" s="10">
        <v>29</v>
      </c>
      <c r="L7" s="26">
        <f>+(C7*1000)/($K$7*86400)</f>
        <v>101.00782247765007</v>
      </c>
      <c r="M7" s="26">
        <f t="shared" ref="M7:N7" si="6">+(D7*1000)/($K$7*86400)</f>
        <v>42.364629629629626</v>
      </c>
      <c r="N7" s="26">
        <f t="shared" si="6"/>
        <v>143.37245210727968</v>
      </c>
      <c r="P7" s="10"/>
      <c r="R7" s="26">
        <f t="shared" si="1"/>
        <v>101.00782247765007</v>
      </c>
      <c r="S7" s="26">
        <f t="shared" si="2"/>
        <v>42.364629629629626</v>
      </c>
      <c r="T7" s="26">
        <f t="shared" si="3"/>
        <v>143.37245210727968</v>
      </c>
    </row>
    <row r="8" spans="2:20" ht="15" x14ac:dyDescent="0.25">
      <c r="B8" s="16" t="s">
        <v>10</v>
      </c>
      <c r="C8" s="17">
        <v>233969.19999999998</v>
      </c>
      <c r="D8" s="17">
        <v>89860.04</v>
      </c>
      <c r="E8" s="18">
        <f>+D8+C8</f>
        <v>323829.24</v>
      </c>
      <c r="F8" s="19">
        <f>+C8/E8</f>
        <v>0.7225079489424735</v>
      </c>
      <c r="G8" s="19">
        <f t="shared" si="4"/>
        <v>0.2774920510575265</v>
      </c>
      <c r="H8" s="15">
        <v>12257</v>
      </c>
      <c r="I8" s="15">
        <v>4692</v>
      </c>
      <c r="J8" s="23">
        <f t="shared" si="5"/>
        <v>16949</v>
      </c>
      <c r="K8" s="10">
        <v>31</v>
      </c>
      <c r="L8" s="26">
        <f>+(C8*1000)/($K$8*86400)</f>
        <v>87.354091995221012</v>
      </c>
      <c r="M8" s="26">
        <f t="shared" ref="M8:N8" si="7">+(D8*1000)/($K$8*86400)</f>
        <v>33.549895459976106</v>
      </c>
      <c r="N8" s="26">
        <f t="shared" si="7"/>
        <v>120.90398745519714</v>
      </c>
      <c r="P8" s="10">
        <v>93.78</v>
      </c>
      <c r="R8" s="26">
        <f>+L8</f>
        <v>87.354091995221012</v>
      </c>
      <c r="S8" s="26">
        <f t="shared" ref="S8:T8" si="8">+M8</f>
        <v>33.549895459976106</v>
      </c>
      <c r="T8" s="26">
        <f t="shared" si="8"/>
        <v>120.90398745519714</v>
      </c>
    </row>
    <row r="9" spans="2:20" ht="15" x14ac:dyDescent="0.25">
      <c r="B9" s="16" t="s">
        <v>11</v>
      </c>
      <c r="C9" s="18">
        <v>249805.59999999998</v>
      </c>
      <c r="D9" s="18">
        <v>97067.744000000006</v>
      </c>
      <c r="E9" s="18">
        <f>+D9+C9</f>
        <v>346873.34399999998</v>
      </c>
      <c r="F9" s="19">
        <f>+C9/E9</f>
        <v>0.72016372638884585</v>
      </c>
      <c r="G9" s="19">
        <f t="shared" si="4"/>
        <v>0.27983627361115421</v>
      </c>
      <c r="H9" s="15">
        <v>12282</v>
      </c>
      <c r="I9" s="15">
        <v>4702</v>
      </c>
      <c r="J9" s="23">
        <f t="shared" si="5"/>
        <v>16984</v>
      </c>
      <c r="K9" s="10">
        <v>30</v>
      </c>
      <c r="L9" s="26">
        <f>+(C9*1000)/($K$9*86400)</f>
        <v>96.375617283950604</v>
      </c>
      <c r="M9" s="26">
        <f t="shared" ref="M9:N9" si="9">+(D9*1000)/($K$9*86400)</f>
        <v>37.448975308641977</v>
      </c>
      <c r="N9" s="26">
        <f t="shared" si="9"/>
        <v>133.82459259259258</v>
      </c>
      <c r="P9" s="24">
        <f>+L10</f>
        <v>85.295997610513751</v>
      </c>
      <c r="R9" s="26">
        <f>+L9</f>
        <v>96.375617283950604</v>
      </c>
      <c r="S9" s="26">
        <f t="shared" ref="S9:T9" si="10">+M9</f>
        <v>37.448975308641977</v>
      </c>
      <c r="T9" s="26">
        <f t="shared" si="10"/>
        <v>133.82459259259258</v>
      </c>
    </row>
    <row r="10" spans="2:20" ht="15" x14ac:dyDescent="0.25">
      <c r="B10" s="16" t="s">
        <v>12</v>
      </c>
      <c r="C10" s="18">
        <v>228456.80000000002</v>
      </c>
      <c r="D10" s="18">
        <v>112655.648</v>
      </c>
      <c r="E10" s="18">
        <f>+D10+C10</f>
        <v>341112.44800000003</v>
      </c>
      <c r="F10" s="19">
        <f>+C10/E10</f>
        <v>0.66974043703031327</v>
      </c>
      <c r="G10" s="19">
        <f t="shared" si="4"/>
        <v>0.33025956296968673</v>
      </c>
      <c r="H10" s="15">
        <v>12291</v>
      </c>
      <c r="I10" s="15">
        <v>4708</v>
      </c>
      <c r="J10" s="23">
        <f t="shared" si="5"/>
        <v>16999</v>
      </c>
      <c r="K10" s="10">
        <v>31</v>
      </c>
      <c r="L10" s="26">
        <f>+(C10*1000)/($K$10*86400)</f>
        <v>85.295997610513751</v>
      </c>
      <c r="M10" s="26">
        <f t="shared" ref="M10:N10" si="11">+(D10*1000)/($K$10*86400)</f>
        <v>42.060800477897253</v>
      </c>
      <c r="N10" s="26">
        <f t="shared" si="11"/>
        <v>127.35679808841101</v>
      </c>
      <c r="P10" s="25">
        <f>93.78/L10</f>
        <v>1.0994654219090874</v>
      </c>
      <c r="R10" s="28">
        <f>+L10*$P$10</f>
        <v>93.780000000000015</v>
      </c>
      <c r="S10" s="28">
        <f t="shared" ref="S10:T10" si="12">+M10*$P$10</f>
        <v>46.244395743265244</v>
      </c>
      <c r="T10" s="28">
        <f t="shared" si="12"/>
        <v>140.02439574326527</v>
      </c>
    </row>
    <row r="11" spans="2:20" ht="15" x14ac:dyDescent="0.25">
      <c r="B11" s="16" t="s">
        <v>13</v>
      </c>
      <c r="C11" s="18"/>
      <c r="D11" s="18"/>
      <c r="E11" s="18"/>
      <c r="F11" s="19"/>
      <c r="G11" s="19"/>
      <c r="H11" s="15"/>
      <c r="I11" s="15"/>
      <c r="J11" s="13"/>
      <c r="L11" s="25"/>
      <c r="M11" s="25"/>
      <c r="N11" s="25"/>
      <c r="R11" s="25"/>
      <c r="S11" s="25"/>
      <c r="T11" s="25"/>
    </row>
    <row r="12" spans="2:20" ht="15" x14ac:dyDescent="0.25">
      <c r="B12" s="16" t="s">
        <v>14</v>
      </c>
      <c r="C12" s="18"/>
      <c r="D12" s="18"/>
      <c r="E12" s="18"/>
      <c r="F12" s="19"/>
      <c r="G12" s="19"/>
      <c r="H12" s="15"/>
      <c r="I12" s="15"/>
      <c r="J12" s="13"/>
      <c r="L12" s="25"/>
      <c r="M12" s="25"/>
      <c r="N12" s="25"/>
      <c r="R12" s="25"/>
      <c r="S12" s="25"/>
      <c r="T12" s="25"/>
    </row>
    <row r="13" spans="2:20" ht="15" x14ac:dyDescent="0.25">
      <c r="B13" s="16" t="s">
        <v>15</v>
      </c>
      <c r="C13" s="18"/>
      <c r="D13" s="18"/>
      <c r="E13" s="18"/>
      <c r="F13" s="19"/>
      <c r="G13" s="19"/>
      <c r="H13" s="15"/>
      <c r="I13" s="15"/>
      <c r="J13" s="13"/>
      <c r="L13" s="25"/>
      <c r="M13" s="25"/>
      <c r="N13" s="25"/>
      <c r="R13" s="25"/>
      <c r="S13" s="25"/>
      <c r="T13" s="25"/>
    </row>
    <row r="14" spans="2:20" ht="15" x14ac:dyDescent="0.25">
      <c r="B14" s="16" t="s">
        <v>16</v>
      </c>
      <c r="C14" s="18"/>
      <c r="D14" s="18"/>
      <c r="E14" s="18"/>
      <c r="F14" s="19"/>
      <c r="G14" s="19"/>
      <c r="H14" s="15"/>
      <c r="I14" s="15"/>
      <c r="J14" s="13"/>
      <c r="L14" s="25"/>
      <c r="M14" s="25"/>
      <c r="N14" s="25"/>
      <c r="R14" s="25"/>
      <c r="S14" s="25"/>
      <c r="T14" s="25"/>
    </row>
    <row r="15" spans="2:20" ht="15" x14ac:dyDescent="0.25">
      <c r="B15" s="16" t="s">
        <v>17</v>
      </c>
      <c r="C15" s="18"/>
      <c r="D15" s="18"/>
      <c r="E15" s="18"/>
      <c r="F15" s="19"/>
      <c r="G15" s="19"/>
      <c r="H15" s="15"/>
      <c r="I15" s="15"/>
      <c r="J15" s="13"/>
      <c r="L15" s="25"/>
      <c r="M15" s="25"/>
      <c r="N15" s="25"/>
      <c r="R15" s="25"/>
      <c r="S15" s="25"/>
      <c r="T15" s="25"/>
    </row>
    <row r="16" spans="2:20" ht="15" x14ac:dyDescent="0.25">
      <c r="B16" s="16" t="s">
        <v>18</v>
      </c>
      <c r="C16" s="18"/>
      <c r="D16" s="18"/>
      <c r="E16" s="18"/>
      <c r="F16" s="19"/>
      <c r="G16" s="19"/>
      <c r="H16" s="15"/>
      <c r="I16" s="15"/>
      <c r="J16" s="13"/>
      <c r="L16" s="25"/>
      <c r="M16" s="25"/>
      <c r="N16" s="25"/>
      <c r="R16" s="25"/>
      <c r="S16" s="25"/>
      <c r="T16" s="25"/>
    </row>
    <row r="17" spans="2:35" ht="15" x14ac:dyDescent="0.25">
      <c r="B17" s="16" t="s">
        <v>19</v>
      </c>
      <c r="C17" s="18"/>
      <c r="D17" s="18"/>
      <c r="E17" s="18"/>
      <c r="F17" s="19"/>
      <c r="G17" s="19"/>
      <c r="H17" s="15"/>
      <c r="I17" s="15"/>
      <c r="J17" s="13"/>
      <c r="L17" s="25"/>
      <c r="M17" s="25"/>
      <c r="N17" s="25"/>
      <c r="R17" s="25"/>
      <c r="S17" s="25"/>
      <c r="T17" s="25"/>
    </row>
    <row r="18" spans="2:35" ht="15" x14ac:dyDescent="0.25">
      <c r="B18" s="16" t="s">
        <v>3</v>
      </c>
      <c r="C18" s="20">
        <f>SUM(C6:C17)</f>
        <v>1187420.3999999999</v>
      </c>
      <c r="D18" s="20">
        <f>SUM(D6:D17)</f>
        <v>515394.95199999999</v>
      </c>
      <c r="E18" s="20">
        <f>SUM(E6:E17)</f>
        <v>1702815.3520000002</v>
      </c>
      <c r="F18" s="21">
        <f>AVERAGE(F6:F17)</f>
        <v>0.69727671089234344</v>
      </c>
      <c r="G18" s="21">
        <f>AVERAGE(G6:G17)</f>
        <v>0.30272328910765656</v>
      </c>
      <c r="H18" s="15"/>
      <c r="I18" s="15"/>
      <c r="J18" s="13"/>
      <c r="K18" s="6" t="s">
        <v>26</v>
      </c>
      <c r="L18" s="27">
        <f>+AVERAGE(L6:L10)</f>
        <v>90.591502767134941</v>
      </c>
      <c r="M18" s="27">
        <f t="shared" ref="M18:N18" si="13">+AVERAGE(M6:M10)</f>
        <v>39.273532815611318</v>
      </c>
      <c r="N18" s="27">
        <f t="shared" si="13"/>
        <v>129.86503558274626</v>
      </c>
      <c r="P18" s="6" t="s">
        <v>26</v>
      </c>
      <c r="Q18" s="6"/>
      <c r="R18" s="27">
        <f>+AVERAGE(R6:R10)</f>
        <v>92.288303245032196</v>
      </c>
      <c r="S18" s="27">
        <f t="shared" ref="S18" si="14">+AVERAGE(S6:S10)</f>
        <v>40.110251868684912</v>
      </c>
      <c r="T18" s="30">
        <f>+AVERAGE(T6:T10)</f>
        <v>132.39855511371712</v>
      </c>
    </row>
    <row r="19" spans="2:35" ht="14.25" x14ac:dyDescent="0.2">
      <c r="B19" s="1"/>
      <c r="C19" s="5"/>
      <c r="D19" s="4"/>
      <c r="E19" s="1"/>
      <c r="F19" s="1"/>
      <c r="G19" s="1"/>
      <c r="AG19" s="6">
        <v>2023</v>
      </c>
      <c r="AH19" s="6"/>
      <c r="AI19" s="6"/>
    </row>
    <row r="20" spans="2:35" x14ac:dyDescent="0.2">
      <c r="C20" s="7"/>
      <c r="AF20" s="2" t="s">
        <v>8</v>
      </c>
      <c r="AG20" s="8">
        <v>311504.424</v>
      </c>
      <c r="AH20" s="8"/>
    </row>
    <row r="21" spans="2:35" x14ac:dyDescent="0.2">
      <c r="C21" s="7"/>
      <c r="AF21" s="2" t="s">
        <v>9</v>
      </c>
      <c r="AG21" s="8">
        <v>325755.19999999995</v>
      </c>
      <c r="AH21" s="8"/>
    </row>
    <row r="22" spans="2:35" x14ac:dyDescent="0.2">
      <c r="AF22" s="2" t="s">
        <v>10</v>
      </c>
      <c r="AG22" s="8">
        <v>314968.79999999993</v>
      </c>
      <c r="AH22" s="8"/>
    </row>
    <row r="23" spans="2:35" x14ac:dyDescent="0.2">
      <c r="AF23" s="2" t="s">
        <v>11</v>
      </c>
      <c r="AG23" s="8">
        <v>356626.28</v>
      </c>
      <c r="AH23" s="8"/>
    </row>
    <row r="24" spans="2:35" x14ac:dyDescent="0.2">
      <c r="B24" s="35"/>
      <c r="C24" s="35"/>
      <c r="AF24" s="2" t="s">
        <v>12</v>
      </c>
      <c r="AG24" s="8">
        <v>332946.80799999996</v>
      </c>
      <c r="AH24" s="8"/>
    </row>
    <row r="25" spans="2:35" x14ac:dyDescent="0.2">
      <c r="B25" s="9"/>
      <c r="C25" s="9"/>
      <c r="AF25" s="2" t="s">
        <v>13</v>
      </c>
      <c r="AG25" s="8">
        <v>341878.58399999997</v>
      </c>
      <c r="AH25" s="8"/>
    </row>
    <row r="26" spans="2:35" x14ac:dyDescent="0.2">
      <c r="B26" s="9"/>
      <c r="C26" s="9"/>
      <c r="AF26" s="2" t="s">
        <v>14</v>
      </c>
      <c r="AG26" s="8">
        <v>342057.18400000001</v>
      </c>
      <c r="AH26" s="8"/>
    </row>
    <row r="27" spans="2:35" x14ac:dyDescent="0.2">
      <c r="B27" s="9"/>
      <c r="C27" s="9"/>
      <c r="AF27" s="2" t="s">
        <v>15</v>
      </c>
      <c r="AG27" s="8">
        <v>340938.98400000005</v>
      </c>
      <c r="AH27" s="8"/>
    </row>
    <row r="28" spans="2:35" x14ac:dyDescent="0.2">
      <c r="B28" s="9"/>
      <c r="C28" s="9"/>
      <c r="AF28" s="2" t="s">
        <v>16</v>
      </c>
      <c r="AG28" s="8">
        <v>350393.848</v>
      </c>
      <c r="AH28" s="8"/>
    </row>
    <row r="29" spans="2:35" x14ac:dyDescent="0.2">
      <c r="B29" s="9"/>
      <c r="C29" s="9"/>
      <c r="AF29" s="2" t="s">
        <v>17</v>
      </c>
      <c r="AG29" s="8">
        <v>365968.21600000001</v>
      </c>
      <c r="AH29" s="8"/>
    </row>
    <row r="30" spans="2:35" x14ac:dyDescent="0.2">
      <c r="B30" s="9"/>
      <c r="C30" s="9"/>
      <c r="AF30" s="2" t="s">
        <v>18</v>
      </c>
      <c r="AG30" s="8">
        <v>373047.80000000005</v>
      </c>
      <c r="AH30" s="8"/>
    </row>
    <row r="31" spans="2:35" x14ac:dyDescent="0.2">
      <c r="B31" s="9"/>
      <c r="C31" s="9"/>
      <c r="AF31" s="2" t="s">
        <v>19</v>
      </c>
      <c r="AG31" s="8">
        <v>355903.864</v>
      </c>
      <c r="AH31" s="8"/>
    </row>
    <row r="32" spans="2:35" x14ac:dyDescent="0.2">
      <c r="B32" s="9"/>
      <c r="C32" s="9"/>
    </row>
    <row r="33" spans="2:6" x14ac:dyDescent="0.2">
      <c r="B33" s="36"/>
      <c r="C33" s="36"/>
    </row>
    <row r="34" spans="2:6" x14ac:dyDescent="0.2">
      <c r="E34" s="9"/>
      <c r="F34" s="9"/>
    </row>
  </sheetData>
  <mergeCells count="5">
    <mergeCell ref="H3:J3"/>
    <mergeCell ref="B1:E1"/>
    <mergeCell ref="B3:B4"/>
    <mergeCell ref="B24:C24"/>
    <mergeCell ref="B33:C33"/>
  </mergeCells>
  <printOptions horizontalCentered="1"/>
  <pageMargins left="0.78740157480314965" right="0.78740157480314965" top="0.59055118110236227" bottom="0.59055118110236227" header="0" footer="0"/>
  <pageSetup scale="90" orientation="portrait" horizontalDpi="4294967294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916A0-B9F4-42D1-8560-0981BD9A9D5D}">
  <dimension ref="B1:AI34"/>
  <sheetViews>
    <sheetView showGridLines="0" zoomScale="95" zoomScaleNormal="95" workbookViewId="0">
      <selection activeCell="M18" sqref="M18"/>
    </sheetView>
  </sheetViews>
  <sheetFormatPr baseColWidth="10" defaultColWidth="11.42578125" defaultRowHeight="12.75" x14ac:dyDescent="0.2"/>
  <cols>
    <col min="1" max="1" width="11.7109375" style="2" customWidth="1"/>
    <col min="2" max="2" width="15.7109375" style="2" customWidth="1"/>
    <col min="3" max="3" width="11" style="2" bestFit="1" customWidth="1"/>
    <col min="4" max="4" width="16.7109375" style="2" bestFit="1" customWidth="1"/>
    <col min="5" max="5" width="9.140625" style="2" bestFit="1" customWidth="1"/>
    <col min="6" max="6" width="11" style="2" bestFit="1" customWidth="1"/>
    <col min="7" max="7" width="16.42578125" style="2" customWidth="1"/>
    <col min="8" max="8" width="11.28515625" style="10" customWidth="1"/>
    <col min="9" max="9" width="16.28515625" style="10" customWidth="1"/>
    <col min="10" max="10" width="9.42578125" style="2" customWidth="1"/>
    <col min="11" max="11" width="10.28515625" style="2" customWidth="1"/>
    <col min="12" max="14" width="11.42578125" style="2" customWidth="1"/>
    <col min="15" max="15" width="6.5703125" style="2" customWidth="1"/>
    <col min="16" max="16" width="11.42578125" style="2"/>
    <col min="17" max="17" width="3.85546875" style="2" customWidth="1"/>
    <col min="18" max="16384" width="11.42578125" style="2"/>
  </cols>
  <sheetData>
    <row r="1" spans="2:20" ht="15.75" customHeight="1" x14ac:dyDescent="0.2">
      <c r="B1" s="34"/>
      <c r="C1" s="34"/>
      <c r="D1" s="34"/>
      <c r="E1" s="34"/>
      <c r="F1" s="1"/>
      <c r="G1" s="1"/>
    </row>
    <row r="2" spans="2:20" ht="15" customHeight="1" x14ac:dyDescent="0.2">
      <c r="B2" s="3"/>
      <c r="C2" s="3"/>
      <c r="D2" s="3"/>
      <c r="E2" s="3"/>
      <c r="F2" s="1"/>
      <c r="G2" s="1"/>
    </row>
    <row r="3" spans="2:20" ht="30" customHeight="1" x14ac:dyDescent="0.2">
      <c r="B3" s="33" t="s">
        <v>0</v>
      </c>
      <c r="C3" s="11" t="s">
        <v>1</v>
      </c>
      <c r="D3" s="11" t="s">
        <v>2</v>
      </c>
      <c r="E3" s="12" t="s">
        <v>3</v>
      </c>
      <c r="F3" s="12" t="s">
        <v>4</v>
      </c>
      <c r="G3" s="12" t="s">
        <v>5</v>
      </c>
      <c r="H3" s="33" t="s">
        <v>20</v>
      </c>
      <c r="I3" s="33"/>
      <c r="J3" s="33"/>
      <c r="L3" s="22" t="s">
        <v>22</v>
      </c>
      <c r="M3" s="22" t="s">
        <v>23</v>
      </c>
      <c r="N3" s="22" t="s">
        <v>24</v>
      </c>
      <c r="R3" s="22" t="s">
        <v>22</v>
      </c>
      <c r="S3" s="22" t="s">
        <v>23</v>
      </c>
      <c r="T3" s="22" t="s">
        <v>24</v>
      </c>
    </row>
    <row r="4" spans="2:20" ht="33.6" customHeight="1" x14ac:dyDescent="0.2">
      <c r="B4" s="33"/>
      <c r="C4" s="12" t="s">
        <v>6</v>
      </c>
      <c r="D4" s="12" t="s">
        <v>6</v>
      </c>
      <c r="E4" s="12" t="s">
        <v>6</v>
      </c>
      <c r="F4" s="12" t="s">
        <v>7</v>
      </c>
      <c r="G4" s="12" t="s">
        <v>7</v>
      </c>
      <c r="H4" s="22" t="s">
        <v>1</v>
      </c>
      <c r="I4" s="22" t="s">
        <v>2</v>
      </c>
      <c r="J4" s="12" t="s">
        <v>3</v>
      </c>
      <c r="K4" s="10" t="s">
        <v>25</v>
      </c>
      <c r="L4" s="12" t="s">
        <v>21</v>
      </c>
      <c r="M4" s="12" t="s">
        <v>21</v>
      </c>
      <c r="N4" s="12" t="s">
        <v>21</v>
      </c>
      <c r="P4" s="10"/>
      <c r="Q4" s="10"/>
      <c r="R4" s="12" t="s">
        <v>21</v>
      </c>
      <c r="S4" s="12" t="s">
        <v>21</v>
      </c>
      <c r="T4" s="12" t="s">
        <v>21</v>
      </c>
    </row>
    <row r="5" spans="2:20" ht="14.25" x14ac:dyDescent="0.2">
      <c r="B5" s="13"/>
      <c r="C5" s="14"/>
      <c r="D5" s="14"/>
      <c r="E5" s="14"/>
      <c r="F5" s="13"/>
      <c r="G5" s="15"/>
      <c r="H5" s="15"/>
      <c r="I5" s="15"/>
      <c r="J5" s="13"/>
      <c r="L5" s="25"/>
      <c r="M5" s="25"/>
      <c r="N5" s="25"/>
      <c r="R5" s="25"/>
      <c r="S5" s="25"/>
      <c r="T5" s="25"/>
    </row>
    <row r="6" spans="2:20" ht="15" x14ac:dyDescent="0.25">
      <c r="B6" s="16" t="s">
        <v>8</v>
      </c>
      <c r="C6" s="17">
        <v>222103.6</v>
      </c>
      <c r="D6" s="17">
        <v>109662.70400000001</v>
      </c>
      <c r="E6" s="18">
        <f>+D6+C6</f>
        <v>331766.304</v>
      </c>
      <c r="F6" s="19">
        <f>+C6/E6</f>
        <v>0.66945798088042119</v>
      </c>
      <c r="G6" s="19">
        <f>+D6/E6</f>
        <v>0.33054201911957887</v>
      </c>
      <c r="H6" s="15">
        <v>12234</v>
      </c>
      <c r="I6" s="15">
        <v>4645</v>
      </c>
      <c r="J6" s="23">
        <f>+H6+I6</f>
        <v>16879</v>
      </c>
      <c r="K6" s="10">
        <v>31</v>
      </c>
      <c r="L6" s="26">
        <f>+(C6*1000)/($K$6*86400)</f>
        <v>82.923984468339313</v>
      </c>
      <c r="M6" s="26">
        <f t="shared" ref="M6:N6" si="0">+(D6*1000)/($K$6*86400)</f>
        <v>40.943363201911595</v>
      </c>
      <c r="N6" s="26">
        <f t="shared" si="0"/>
        <v>123.86734767025089</v>
      </c>
      <c r="P6" s="10"/>
      <c r="R6" s="26">
        <f t="shared" ref="R6:T9" si="1">+L6</f>
        <v>82.923984468339313</v>
      </c>
      <c r="S6" s="26">
        <f t="shared" si="1"/>
        <v>40.943363201911595</v>
      </c>
      <c r="T6" s="26">
        <f t="shared" si="1"/>
        <v>123.86734767025089</v>
      </c>
    </row>
    <row r="7" spans="2:20" ht="15" x14ac:dyDescent="0.25">
      <c r="B7" s="16" t="s">
        <v>9</v>
      </c>
      <c r="C7" s="17">
        <v>253085.2</v>
      </c>
      <c r="D7" s="17">
        <v>106148.81599999999</v>
      </c>
      <c r="E7" s="18">
        <f>+D7+C7</f>
        <v>359234.016</v>
      </c>
      <c r="F7" s="19">
        <f>+C7/E7</f>
        <v>0.70451346121966363</v>
      </c>
      <c r="G7" s="19">
        <f t="shared" ref="G7:G10" si="2">+D7/E7</f>
        <v>0.29548653878033643</v>
      </c>
      <c r="H7" s="15">
        <v>12249</v>
      </c>
      <c r="I7" s="15">
        <v>4680</v>
      </c>
      <c r="J7" s="23">
        <f t="shared" ref="J7:J10" si="3">+H7+I7</f>
        <v>16929</v>
      </c>
      <c r="K7" s="10">
        <v>29</v>
      </c>
      <c r="L7" s="26">
        <f>+(C7*1000)/($K$7*86400)</f>
        <v>101.00782247765007</v>
      </c>
      <c r="M7" s="26">
        <f t="shared" ref="M7:N7" si="4">+(D7*1000)/($K$7*86400)</f>
        <v>42.364629629629626</v>
      </c>
      <c r="N7" s="26">
        <f t="shared" si="4"/>
        <v>143.37245210727968</v>
      </c>
      <c r="P7" s="10"/>
      <c r="R7" s="26">
        <f t="shared" si="1"/>
        <v>101.00782247765007</v>
      </c>
      <c r="S7" s="26">
        <f t="shared" si="1"/>
        <v>42.364629629629626</v>
      </c>
      <c r="T7" s="26">
        <f t="shared" si="1"/>
        <v>143.37245210727968</v>
      </c>
    </row>
    <row r="8" spans="2:20" ht="15" x14ac:dyDescent="0.25">
      <c r="B8" s="16" t="s">
        <v>10</v>
      </c>
      <c r="C8" s="17">
        <v>233969.19999999998</v>
      </c>
      <c r="D8" s="17">
        <v>89860.04</v>
      </c>
      <c r="E8" s="18">
        <f>+D8+C8</f>
        <v>323829.24</v>
      </c>
      <c r="F8" s="19">
        <f>+C8/E8</f>
        <v>0.7225079489424735</v>
      </c>
      <c r="G8" s="19">
        <f t="shared" si="2"/>
        <v>0.2774920510575265</v>
      </c>
      <c r="H8" s="15">
        <v>12257</v>
      </c>
      <c r="I8" s="15">
        <v>4692</v>
      </c>
      <c r="J8" s="23">
        <f t="shared" si="3"/>
        <v>16949</v>
      </c>
      <c r="K8" s="10">
        <v>31</v>
      </c>
      <c r="L8" s="26">
        <f>+(C8*1000)/($K$8*86400)</f>
        <v>87.354091995221012</v>
      </c>
      <c r="M8" s="26">
        <f t="shared" ref="M8:N8" si="5">+(D8*1000)/($K$8*86400)</f>
        <v>33.549895459976106</v>
      </c>
      <c r="N8" s="26">
        <f t="shared" si="5"/>
        <v>120.90398745519714</v>
      </c>
      <c r="P8" s="10">
        <v>93.78</v>
      </c>
      <c r="R8" s="26">
        <f>+L8</f>
        <v>87.354091995221012</v>
      </c>
      <c r="S8" s="26">
        <f t="shared" si="1"/>
        <v>33.549895459976106</v>
      </c>
      <c r="T8" s="26">
        <f t="shared" si="1"/>
        <v>120.90398745519714</v>
      </c>
    </row>
    <row r="9" spans="2:20" ht="15" x14ac:dyDescent="0.25">
      <c r="B9" s="16" t="s">
        <v>11</v>
      </c>
      <c r="C9" s="18">
        <v>249805.59999999998</v>
      </c>
      <c r="D9" s="18">
        <v>97067.744000000006</v>
      </c>
      <c r="E9" s="18">
        <f>+D9+C9</f>
        <v>346873.34399999998</v>
      </c>
      <c r="F9" s="19">
        <f>+C9/E9</f>
        <v>0.72016372638884585</v>
      </c>
      <c r="G9" s="19">
        <f t="shared" si="2"/>
        <v>0.27983627361115421</v>
      </c>
      <c r="H9" s="15">
        <v>12282</v>
      </c>
      <c r="I9" s="15">
        <v>4702</v>
      </c>
      <c r="J9" s="23">
        <f t="shared" si="3"/>
        <v>16984</v>
      </c>
      <c r="K9" s="10">
        <v>30</v>
      </c>
      <c r="L9" s="26">
        <f>+(C9*1000)/($K$9*86400)</f>
        <v>96.375617283950604</v>
      </c>
      <c r="M9" s="26">
        <f t="shared" ref="M9:N9" si="6">+(D9*1000)/($K$9*86400)</f>
        <v>37.448975308641977</v>
      </c>
      <c r="N9" s="26">
        <f t="shared" si="6"/>
        <v>133.82459259259258</v>
      </c>
      <c r="P9" s="24">
        <f>+L10</f>
        <v>93.780000000000229</v>
      </c>
      <c r="R9" s="26">
        <f>+L9</f>
        <v>96.375617283950604</v>
      </c>
      <c r="S9" s="26">
        <f t="shared" si="1"/>
        <v>37.448975308641977</v>
      </c>
      <c r="T9" s="26">
        <f t="shared" si="1"/>
        <v>133.82459259259258</v>
      </c>
    </row>
    <row r="10" spans="2:20" ht="15" x14ac:dyDescent="0.25">
      <c r="B10" s="16" t="s">
        <v>12</v>
      </c>
      <c r="C10" s="29">
        <f>228456.8*P11</f>
        <v>251180.3520000006</v>
      </c>
      <c r="D10" s="31">
        <f>112655.648*P15</f>
        <v>124625.952</v>
      </c>
      <c r="E10" s="31">
        <f>+D10+C10</f>
        <v>375806.30400000059</v>
      </c>
      <c r="F10" s="32">
        <f>+C10/E10</f>
        <v>0.66837716484926291</v>
      </c>
      <c r="G10" s="32">
        <f t="shared" si="2"/>
        <v>0.33162283515073715</v>
      </c>
      <c r="H10" s="15">
        <v>12291</v>
      </c>
      <c r="I10" s="15">
        <v>4708</v>
      </c>
      <c r="J10" s="23">
        <f t="shared" si="3"/>
        <v>16999</v>
      </c>
      <c r="K10" s="10">
        <v>31</v>
      </c>
      <c r="L10" s="28">
        <f>+(C10*1000)/($K$10*86400)</f>
        <v>93.780000000000229</v>
      </c>
      <c r="M10" s="30">
        <f t="shared" ref="M10:N10" si="7">+(D10*1000)/($K$10*86400)</f>
        <v>46.53</v>
      </c>
      <c r="N10" s="26">
        <f t="shared" si="7"/>
        <v>140.31000000000023</v>
      </c>
      <c r="P10" s="25">
        <f>93.78/L10</f>
        <v>0.99999999999999756</v>
      </c>
      <c r="R10" s="28">
        <v>86.42</v>
      </c>
      <c r="S10" s="30">
        <v>42.06</v>
      </c>
      <c r="T10" s="26">
        <f>+SUM(R10:S10)</f>
        <v>128.48000000000002</v>
      </c>
    </row>
    <row r="11" spans="2:20" ht="15" x14ac:dyDescent="0.25">
      <c r="B11" s="16" t="s">
        <v>13</v>
      </c>
      <c r="C11" s="18"/>
      <c r="D11" s="18"/>
      <c r="E11" s="18"/>
      <c r="F11" s="19"/>
      <c r="G11" s="19"/>
      <c r="H11" s="15"/>
      <c r="I11" s="15"/>
      <c r="J11" s="13"/>
      <c r="L11" s="25"/>
      <c r="M11" s="25"/>
      <c r="N11" s="25"/>
      <c r="P11" s="2">
        <v>1.09946542190909</v>
      </c>
      <c r="R11" s="25"/>
      <c r="S11" s="25"/>
      <c r="T11" s="25"/>
    </row>
    <row r="12" spans="2:20" ht="15" x14ac:dyDescent="0.25">
      <c r="B12" s="16" t="s">
        <v>14</v>
      </c>
      <c r="C12" s="18"/>
      <c r="D12" s="18"/>
      <c r="E12" s="18"/>
      <c r="F12" s="19"/>
      <c r="G12" s="19"/>
      <c r="H12" s="15"/>
      <c r="I12" s="15"/>
      <c r="J12" s="13"/>
      <c r="L12" s="25"/>
      <c r="M12" s="25"/>
      <c r="N12" s="25"/>
      <c r="R12" s="25"/>
      <c r="S12" s="25"/>
      <c r="T12" s="25"/>
    </row>
    <row r="13" spans="2:20" ht="15" x14ac:dyDescent="0.25">
      <c r="B13" s="16" t="s">
        <v>15</v>
      </c>
      <c r="C13" s="18"/>
      <c r="D13" s="18"/>
      <c r="E13" s="18"/>
      <c r="F13" s="19"/>
      <c r="G13" s="19"/>
      <c r="H13" s="15"/>
      <c r="I13" s="15"/>
      <c r="J13" s="13"/>
      <c r="L13" s="25"/>
      <c r="M13" s="25"/>
      <c r="N13" s="25"/>
      <c r="P13" s="2">
        <v>46.53</v>
      </c>
      <c r="R13" s="25"/>
      <c r="S13" s="25"/>
      <c r="T13" s="25"/>
    </row>
    <row r="14" spans="2:20" ht="15" x14ac:dyDescent="0.25">
      <c r="B14" s="16" t="s">
        <v>16</v>
      </c>
      <c r="C14" s="18"/>
      <c r="D14" s="18"/>
      <c r="E14" s="18"/>
      <c r="F14" s="19"/>
      <c r="G14" s="19"/>
      <c r="H14" s="15"/>
      <c r="I14" s="15"/>
      <c r="J14" s="13"/>
      <c r="L14" s="25"/>
      <c r="M14" s="25"/>
      <c r="N14" s="25"/>
      <c r="P14" s="2">
        <f>+P13/M10</f>
        <v>1</v>
      </c>
      <c r="R14" s="25"/>
      <c r="S14" s="25"/>
      <c r="T14" s="25"/>
    </row>
    <row r="15" spans="2:20" ht="15" x14ac:dyDescent="0.25">
      <c r="B15" s="16" t="s">
        <v>17</v>
      </c>
      <c r="C15" s="18"/>
      <c r="D15" s="18"/>
      <c r="E15" s="18"/>
      <c r="F15" s="19"/>
      <c r="G15" s="19"/>
      <c r="H15" s="15"/>
      <c r="I15" s="15"/>
      <c r="J15" s="13"/>
      <c r="L15" s="25"/>
      <c r="M15" s="25"/>
      <c r="N15" s="25"/>
      <c r="P15" s="2">
        <v>1.1062556934562215</v>
      </c>
      <c r="R15" s="25"/>
      <c r="S15" s="25"/>
      <c r="T15" s="25"/>
    </row>
    <row r="16" spans="2:20" ht="15" x14ac:dyDescent="0.25">
      <c r="B16" s="16" t="s">
        <v>18</v>
      </c>
      <c r="C16" s="18"/>
      <c r="D16" s="18"/>
      <c r="E16" s="18"/>
      <c r="F16" s="19"/>
      <c r="G16" s="19"/>
      <c r="H16" s="15"/>
      <c r="I16" s="15"/>
      <c r="J16" s="13"/>
      <c r="L16" s="25"/>
      <c r="M16" s="25"/>
      <c r="N16" s="25"/>
      <c r="R16" s="25"/>
      <c r="S16" s="25"/>
      <c r="T16" s="25"/>
    </row>
    <row r="17" spans="2:35" ht="15" x14ac:dyDescent="0.25">
      <c r="B17" s="16" t="s">
        <v>19</v>
      </c>
      <c r="C17" s="18"/>
      <c r="D17" s="18"/>
      <c r="E17" s="18"/>
      <c r="F17" s="19"/>
      <c r="G17" s="19"/>
      <c r="H17" s="15"/>
      <c r="I17" s="15"/>
      <c r="J17" s="13"/>
      <c r="L17" s="25"/>
      <c r="M17" s="25"/>
      <c r="N17" s="25"/>
      <c r="R17" s="25"/>
      <c r="S17" s="25"/>
      <c r="T17" s="25"/>
    </row>
    <row r="18" spans="2:35" ht="15" x14ac:dyDescent="0.25">
      <c r="B18" s="16" t="s">
        <v>3</v>
      </c>
      <c r="C18" s="20">
        <f>SUM(C6:C17)</f>
        <v>1210143.9520000005</v>
      </c>
      <c r="D18" s="20">
        <f>SUM(D6:D17)</f>
        <v>527365.25600000005</v>
      </c>
      <c r="E18" s="20">
        <f>SUM(E6:E17)</f>
        <v>1737509.2080000006</v>
      </c>
      <c r="F18" s="21">
        <f>AVERAGE(F6:F17)</f>
        <v>0.69700405645613339</v>
      </c>
      <c r="G18" s="21">
        <f>AVERAGE(G6:G17)</f>
        <v>0.30299594354386661</v>
      </c>
      <c r="H18" s="15"/>
      <c r="I18" s="15"/>
      <c r="J18" s="13"/>
      <c r="K18" s="6" t="s">
        <v>26</v>
      </c>
      <c r="L18" s="27">
        <f>+AVERAGE(L6:L10)</f>
        <v>92.288303245032239</v>
      </c>
      <c r="M18" s="27">
        <f t="shared" ref="M18:N18" si="8">+AVERAGE(M6:M10)</f>
        <v>40.167372720031864</v>
      </c>
      <c r="N18" s="27">
        <f t="shared" si="8"/>
        <v>132.45567596506413</v>
      </c>
      <c r="P18" s="6" t="s">
        <v>26</v>
      </c>
      <c r="Q18" s="6"/>
      <c r="R18" s="27">
        <f>+AVERAGE(R6:R10)</f>
        <v>90.816303245032188</v>
      </c>
      <c r="S18" s="27">
        <f t="shared" ref="S18:T18" si="9">+AVERAGE(S6:S10)</f>
        <v>39.273372720031865</v>
      </c>
      <c r="T18" s="27">
        <f t="shared" si="9"/>
        <v>130.08967596506406</v>
      </c>
    </row>
    <row r="19" spans="2:35" ht="14.25" x14ac:dyDescent="0.2">
      <c r="B19" s="1"/>
      <c r="C19" s="5"/>
      <c r="D19" s="4"/>
      <c r="E19" s="1"/>
      <c r="F19" s="1"/>
      <c r="G19" s="1"/>
      <c r="AG19" s="6">
        <v>2023</v>
      </c>
      <c r="AH19" s="6"/>
      <c r="AI19" s="6"/>
    </row>
    <row r="20" spans="2:35" x14ac:dyDescent="0.2">
      <c r="C20" s="7"/>
      <c r="AF20" s="2" t="s">
        <v>8</v>
      </c>
      <c r="AG20" s="8">
        <v>311504.424</v>
      </c>
      <c r="AH20" s="8"/>
    </row>
    <row r="21" spans="2:35" x14ac:dyDescent="0.2">
      <c r="C21" s="7"/>
      <c r="AF21" s="2" t="s">
        <v>9</v>
      </c>
      <c r="AG21" s="8">
        <v>325755.19999999995</v>
      </c>
      <c r="AH21" s="8"/>
    </row>
    <row r="22" spans="2:35" x14ac:dyDescent="0.2">
      <c r="AF22" s="2" t="s">
        <v>10</v>
      </c>
      <c r="AG22" s="8">
        <v>314968.79999999993</v>
      </c>
      <c r="AH22" s="8"/>
    </row>
    <row r="23" spans="2:35" x14ac:dyDescent="0.2">
      <c r="AF23" s="2" t="s">
        <v>11</v>
      </c>
      <c r="AG23" s="8">
        <v>356626.28</v>
      </c>
      <c r="AH23" s="8"/>
    </row>
    <row r="24" spans="2:35" x14ac:dyDescent="0.2">
      <c r="B24" s="35"/>
      <c r="C24" s="35"/>
      <c r="AF24" s="2" t="s">
        <v>12</v>
      </c>
      <c r="AG24" s="8">
        <v>332946.80799999996</v>
      </c>
      <c r="AH24" s="8"/>
    </row>
    <row r="25" spans="2:35" x14ac:dyDescent="0.2">
      <c r="B25" s="9"/>
      <c r="C25" s="9"/>
      <c r="AF25" s="2" t="s">
        <v>13</v>
      </c>
      <c r="AG25" s="8">
        <v>341878.58399999997</v>
      </c>
      <c r="AH25" s="8"/>
    </row>
    <row r="26" spans="2:35" x14ac:dyDescent="0.2">
      <c r="B26" s="9"/>
      <c r="C26" s="9"/>
      <c r="AF26" s="2" t="s">
        <v>14</v>
      </c>
      <c r="AG26" s="8">
        <v>342057.18400000001</v>
      </c>
      <c r="AH26" s="8"/>
    </row>
    <row r="27" spans="2:35" x14ac:dyDescent="0.2">
      <c r="B27" s="9"/>
      <c r="C27" s="9"/>
      <c r="AF27" s="2" t="s">
        <v>15</v>
      </c>
      <c r="AG27" s="8">
        <v>340938.98400000005</v>
      </c>
      <c r="AH27" s="8"/>
    </row>
    <row r="28" spans="2:35" x14ac:dyDescent="0.2">
      <c r="B28" s="9"/>
      <c r="C28" s="9"/>
      <c r="AF28" s="2" t="s">
        <v>16</v>
      </c>
      <c r="AG28" s="8">
        <v>350393.848</v>
      </c>
      <c r="AH28" s="8"/>
    </row>
    <row r="29" spans="2:35" x14ac:dyDescent="0.2">
      <c r="B29" s="9"/>
      <c r="C29" s="9"/>
      <c r="AF29" s="2" t="s">
        <v>17</v>
      </c>
      <c r="AG29" s="8">
        <v>365968.21600000001</v>
      </c>
      <c r="AH29" s="8"/>
    </row>
    <row r="30" spans="2:35" x14ac:dyDescent="0.2">
      <c r="B30" s="9"/>
      <c r="C30" s="9"/>
      <c r="AF30" s="2" t="s">
        <v>18</v>
      </c>
      <c r="AG30" s="8">
        <v>373047.80000000005</v>
      </c>
      <c r="AH30" s="8"/>
    </row>
    <row r="31" spans="2:35" x14ac:dyDescent="0.2">
      <c r="B31" s="9"/>
      <c r="C31" s="9"/>
      <c r="AF31" s="2" t="s">
        <v>19</v>
      </c>
      <c r="AG31" s="8">
        <v>355903.864</v>
      </c>
      <c r="AH31" s="8"/>
    </row>
    <row r="32" spans="2:35" x14ac:dyDescent="0.2">
      <c r="B32" s="9"/>
      <c r="C32" s="9"/>
    </row>
    <row r="33" spans="2:6" x14ac:dyDescent="0.2">
      <c r="B33" s="36"/>
      <c r="C33" s="36"/>
    </row>
    <row r="34" spans="2:6" x14ac:dyDescent="0.2">
      <c r="E34" s="9"/>
      <c r="F34" s="9"/>
    </row>
  </sheetData>
  <mergeCells count="5">
    <mergeCell ref="B1:E1"/>
    <mergeCell ref="B3:B4"/>
    <mergeCell ref="H3:J3"/>
    <mergeCell ref="B24:C24"/>
    <mergeCell ref="B33:C33"/>
  </mergeCells>
  <printOptions horizontalCentered="1"/>
  <pageMargins left="0.78740157480314965" right="0.78740157480314965" top="0.59055118110236227" bottom="0.59055118110236227" header="0" footer="0"/>
  <pageSetup scale="90" orientation="portrait" horizontalDpi="4294967294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1E66B-2AF8-4487-A476-1767A9BF7A04}">
  <dimension ref="A1:AM59"/>
  <sheetViews>
    <sheetView showGridLines="0" zoomScale="70" zoomScaleNormal="70" workbookViewId="0">
      <selection sqref="A1:AN347"/>
    </sheetView>
  </sheetViews>
  <sheetFormatPr baseColWidth="10" defaultRowHeight="12.75" x14ac:dyDescent="0.2"/>
  <cols>
    <col min="1" max="1" width="15" style="41" bestFit="1" customWidth="1"/>
    <col min="2" max="32" width="8.7109375" style="42" customWidth="1"/>
    <col min="33" max="33" width="14.42578125" style="42" bestFit="1" customWidth="1"/>
    <col min="34" max="34" width="18.140625" style="42" bestFit="1" customWidth="1"/>
    <col min="35" max="35" width="11.42578125" style="42"/>
    <col min="36" max="36" width="15.42578125" style="42" bestFit="1" customWidth="1"/>
    <col min="37" max="37" width="23.42578125" style="42" bestFit="1" customWidth="1"/>
    <col min="38" max="38" width="15.42578125" style="42" bestFit="1" customWidth="1"/>
    <col min="39" max="39" width="23.42578125" style="42" bestFit="1" customWidth="1"/>
    <col min="40" max="16384" width="11.42578125" style="42"/>
  </cols>
  <sheetData>
    <row r="1" spans="1:39" ht="19.5" customHeight="1" x14ac:dyDescent="0.2">
      <c r="A1" s="40" t="s">
        <v>27</v>
      </c>
      <c r="B1" s="41">
        <v>1</v>
      </c>
      <c r="C1" s="41">
        <v>2</v>
      </c>
      <c r="D1" s="41">
        <v>3</v>
      </c>
      <c r="E1" s="41">
        <v>4</v>
      </c>
      <c r="F1" s="41">
        <v>5</v>
      </c>
      <c r="G1" s="41">
        <v>6</v>
      </c>
      <c r="H1" s="41">
        <v>7</v>
      </c>
      <c r="I1" s="41">
        <v>8</v>
      </c>
      <c r="J1" s="41">
        <v>9</v>
      </c>
      <c r="K1" s="41">
        <v>10</v>
      </c>
      <c r="L1" s="41">
        <v>11</v>
      </c>
      <c r="M1" s="41">
        <v>12</v>
      </c>
      <c r="N1" s="41">
        <v>13</v>
      </c>
      <c r="O1" s="41">
        <v>14</v>
      </c>
      <c r="P1" s="41">
        <v>15</v>
      </c>
      <c r="Q1" s="41">
        <v>16</v>
      </c>
      <c r="R1" s="41">
        <v>17</v>
      </c>
      <c r="S1" s="41">
        <v>18</v>
      </c>
      <c r="T1" s="41">
        <v>19</v>
      </c>
      <c r="U1" s="41">
        <v>20</v>
      </c>
      <c r="V1" s="41">
        <v>21</v>
      </c>
      <c r="W1" s="41">
        <v>22</v>
      </c>
      <c r="X1" s="41">
        <v>23</v>
      </c>
      <c r="Y1" s="41">
        <v>24</v>
      </c>
      <c r="Z1" s="41">
        <v>25</v>
      </c>
      <c r="AA1" s="41">
        <v>26</v>
      </c>
      <c r="AB1" s="41">
        <v>27</v>
      </c>
      <c r="AC1" s="41">
        <v>28</v>
      </c>
      <c r="AD1" s="41">
        <v>29</v>
      </c>
      <c r="AE1" s="41">
        <v>30</v>
      </c>
      <c r="AF1" s="41">
        <v>31</v>
      </c>
      <c r="AJ1" s="43" t="s">
        <v>28</v>
      </c>
      <c r="AK1" s="44" t="s">
        <v>29</v>
      </c>
      <c r="AL1" s="45" t="s">
        <v>30</v>
      </c>
      <c r="AM1" s="46" t="s">
        <v>29</v>
      </c>
    </row>
    <row r="2" spans="1:39" ht="19.5" customHeight="1" x14ac:dyDescent="0.2">
      <c r="A2" s="47"/>
      <c r="B2" s="37" t="s">
        <v>31</v>
      </c>
      <c r="C2" s="37" t="s">
        <v>31</v>
      </c>
      <c r="D2" s="37" t="s">
        <v>31</v>
      </c>
      <c r="E2" s="37" t="s">
        <v>31</v>
      </c>
      <c r="F2" s="37" t="s">
        <v>31</v>
      </c>
      <c r="G2" s="37" t="s">
        <v>31</v>
      </c>
      <c r="H2" s="37" t="s">
        <v>31</v>
      </c>
      <c r="I2" s="37" t="s">
        <v>31</v>
      </c>
      <c r="J2" s="37" t="s">
        <v>31</v>
      </c>
      <c r="K2" s="37" t="s">
        <v>31</v>
      </c>
      <c r="L2" s="37" t="s">
        <v>31</v>
      </c>
      <c r="M2" s="37" t="s">
        <v>31</v>
      </c>
      <c r="N2" s="37" t="s">
        <v>31</v>
      </c>
      <c r="O2" s="37" t="s">
        <v>31</v>
      </c>
      <c r="P2" s="37" t="s">
        <v>31</v>
      </c>
      <c r="Q2" s="37" t="s">
        <v>31</v>
      </c>
      <c r="R2" s="37" t="s">
        <v>31</v>
      </c>
      <c r="S2" s="37" t="s">
        <v>31</v>
      </c>
      <c r="T2" s="37" t="s">
        <v>31</v>
      </c>
      <c r="U2" s="37" t="s">
        <v>31</v>
      </c>
      <c r="V2" s="37" t="s">
        <v>31</v>
      </c>
      <c r="W2" s="37" t="s">
        <v>31</v>
      </c>
      <c r="X2" s="37" t="s">
        <v>31</v>
      </c>
      <c r="Y2" s="37" t="s">
        <v>31</v>
      </c>
      <c r="Z2" s="37" t="s">
        <v>31</v>
      </c>
      <c r="AA2" s="37" t="s">
        <v>31</v>
      </c>
      <c r="AB2" s="37" t="s">
        <v>31</v>
      </c>
      <c r="AC2" s="37" t="s">
        <v>31</v>
      </c>
      <c r="AD2" s="37" t="s">
        <v>31</v>
      </c>
      <c r="AE2" s="37" t="s">
        <v>31</v>
      </c>
      <c r="AF2" s="37" t="s">
        <v>31</v>
      </c>
      <c r="AJ2" s="48">
        <v>1</v>
      </c>
      <c r="AK2" s="49">
        <v>7999.2</v>
      </c>
      <c r="AL2" s="50">
        <v>17</v>
      </c>
      <c r="AM2" s="51">
        <v>8481.6000000000022</v>
      </c>
    </row>
    <row r="3" spans="1:39" ht="15.75" x14ac:dyDescent="0.2">
      <c r="A3" s="52">
        <v>1</v>
      </c>
      <c r="B3" s="53">
        <v>151.19999999999999</v>
      </c>
      <c r="C3" s="53">
        <v>201.60000000000002</v>
      </c>
      <c r="D3" s="53">
        <v>151.19999999999999</v>
      </c>
      <c r="E3" s="53">
        <v>187.2</v>
      </c>
      <c r="F3" s="53">
        <v>201.60000000000002</v>
      </c>
      <c r="G3" s="53">
        <v>201.60000000000002</v>
      </c>
      <c r="H3" s="53">
        <v>187.2</v>
      </c>
      <c r="I3" s="53">
        <v>201.60000000000002</v>
      </c>
      <c r="J3" s="53">
        <v>165.60000000000002</v>
      </c>
      <c r="K3" s="53">
        <v>151.19999999999999</v>
      </c>
      <c r="L3" s="53">
        <v>201.60000000000002</v>
      </c>
      <c r="M3" s="53">
        <v>216</v>
      </c>
      <c r="N3" s="53">
        <v>151.19999999999999</v>
      </c>
      <c r="O3" s="53">
        <v>201.60000000000002</v>
      </c>
      <c r="P3" s="53">
        <v>201.60000000000002</v>
      </c>
      <c r="Q3" s="53">
        <v>338.40000000000003</v>
      </c>
      <c r="R3" s="53">
        <v>201.60000000000002</v>
      </c>
      <c r="S3" s="53">
        <v>216</v>
      </c>
      <c r="T3" s="53">
        <v>187.2</v>
      </c>
      <c r="U3" s="53">
        <v>187.2</v>
      </c>
      <c r="V3" s="53">
        <v>201.60000000000002</v>
      </c>
      <c r="W3" s="53">
        <v>252</v>
      </c>
      <c r="X3" s="53">
        <v>201.60000000000002</v>
      </c>
      <c r="Y3" s="53">
        <v>280.8</v>
      </c>
      <c r="Z3" s="53">
        <v>331.2</v>
      </c>
      <c r="AA3" s="53">
        <v>237.60000000000002</v>
      </c>
      <c r="AB3" s="53">
        <v>237.60000000000002</v>
      </c>
      <c r="AC3" s="53">
        <v>144</v>
      </c>
      <c r="AD3" s="53">
        <v>201.60000000000002</v>
      </c>
      <c r="AE3" s="53">
        <v>216</v>
      </c>
      <c r="AF3" s="53">
        <v>201.60000000000002</v>
      </c>
      <c r="AJ3" s="48">
        <v>2</v>
      </c>
      <c r="AK3" s="49">
        <v>6789.6000000000013</v>
      </c>
      <c r="AL3" s="50">
        <v>18</v>
      </c>
      <c r="AM3" s="51">
        <v>8135.9999999999973</v>
      </c>
    </row>
    <row r="4" spans="1:39" ht="15.75" x14ac:dyDescent="0.2">
      <c r="A4" s="52">
        <v>2</v>
      </c>
      <c r="B4" s="53">
        <v>151.19999999999999</v>
      </c>
      <c r="C4" s="53">
        <v>201.60000000000002</v>
      </c>
      <c r="D4" s="53">
        <v>151.19999999999999</v>
      </c>
      <c r="E4" s="53">
        <v>187.2</v>
      </c>
      <c r="F4" s="53">
        <v>201.60000000000002</v>
      </c>
      <c r="G4" s="53">
        <v>187.2</v>
      </c>
      <c r="H4" s="53">
        <v>187.2</v>
      </c>
      <c r="I4" s="53">
        <v>201.60000000000002</v>
      </c>
      <c r="J4" s="53">
        <v>151.19999999999999</v>
      </c>
      <c r="K4" s="53">
        <v>151.19999999999999</v>
      </c>
      <c r="L4" s="53">
        <v>201.60000000000002</v>
      </c>
      <c r="M4" s="53">
        <v>216</v>
      </c>
      <c r="N4" s="53">
        <v>151.19999999999999</v>
      </c>
      <c r="O4" s="53">
        <v>201.60000000000002</v>
      </c>
      <c r="P4" s="53">
        <v>187.2</v>
      </c>
      <c r="Q4" s="53">
        <v>266.40000000000003</v>
      </c>
      <c r="R4" s="53">
        <v>201.60000000000002</v>
      </c>
      <c r="S4" s="53">
        <v>201.60000000000002</v>
      </c>
      <c r="T4" s="53">
        <v>187.2</v>
      </c>
      <c r="U4" s="53">
        <v>187.2</v>
      </c>
      <c r="V4" s="53">
        <v>201.60000000000002</v>
      </c>
      <c r="W4" s="53">
        <v>237.60000000000002</v>
      </c>
      <c r="X4" s="53">
        <v>201.60000000000002</v>
      </c>
      <c r="Y4" s="53">
        <v>252</v>
      </c>
      <c r="Z4" s="53">
        <v>331.2</v>
      </c>
      <c r="AA4" s="53">
        <v>237.60000000000002</v>
      </c>
      <c r="AB4" s="53">
        <v>237.60000000000002</v>
      </c>
      <c r="AC4" s="53">
        <v>187.2</v>
      </c>
      <c r="AD4" s="53">
        <v>201.60000000000002</v>
      </c>
      <c r="AE4" s="53">
        <v>201.60000000000002</v>
      </c>
      <c r="AF4" s="53">
        <v>201.60000000000002</v>
      </c>
      <c r="AJ4" s="48">
        <v>3</v>
      </c>
      <c r="AK4" s="49">
        <v>7120.8000000000011</v>
      </c>
      <c r="AL4" s="50">
        <v>19</v>
      </c>
      <c r="AM4" s="51">
        <v>7559.9999999999991</v>
      </c>
    </row>
    <row r="5" spans="1:39" ht="15.75" x14ac:dyDescent="0.2">
      <c r="A5" s="52">
        <v>3</v>
      </c>
      <c r="B5" s="53">
        <v>151.19999999999999</v>
      </c>
      <c r="C5" s="53">
        <v>201.60000000000002</v>
      </c>
      <c r="D5" s="53">
        <v>151.19999999999999</v>
      </c>
      <c r="E5" s="53">
        <v>187.2</v>
      </c>
      <c r="F5" s="53">
        <v>201.60000000000002</v>
      </c>
      <c r="G5" s="53">
        <v>187.2</v>
      </c>
      <c r="H5" s="53">
        <v>187.2</v>
      </c>
      <c r="I5" s="53">
        <v>201.60000000000002</v>
      </c>
      <c r="J5" s="53">
        <v>151.19999999999999</v>
      </c>
      <c r="K5" s="53">
        <v>151.19999999999999</v>
      </c>
      <c r="L5" s="53">
        <v>201.60000000000002</v>
      </c>
      <c r="M5" s="53">
        <v>201.60000000000002</v>
      </c>
      <c r="N5" s="53">
        <v>151.19999999999999</v>
      </c>
      <c r="O5" s="53">
        <v>201.60000000000002</v>
      </c>
      <c r="P5" s="53">
        <v>187.2</v>
      </c>
      <c r="Q5" s="53">
        <v>381.6</v>
      </c>
      <c r="R5" s="53">
        <v>201.60000000000002</v>
      </c>
      <c r="S5" s="53">
        <v>201.60000000000002</v>
      </c>
      <c r="T5" s="53">
        <v>187.2</v>
      </c>
      <c r="U5" s="53">
        <v>187.2</v>
      </c>
      <c r="V5" s="53">
        <v>201.60000000000002</v>
      </c>
      <c r="W5" s="53">
        <v>180</v>
      </c>
      <c r="X5" s="53">
        <v>201.60000000000002</v>
      </c>
      <c r="Y5" s="53">
        <v>252</v>
      </c>
      <c r="Z5" s="53">
        <v>288</v>
      </c>
      <c r="AA5" s="53">
        <v>237.60000000000002</v>
      </c>
      <c r="AB5" s="53">
        <v>223.2</v>
      </c>
      <c r="AC5" s="53">
        <v>172.8</v>
      </c>
      <c r="AD5" s="53">
        <v>201.60000000000002</v>
      </c>
      <c r="AE5" s="53">
        <v>201.60000000000002</v>
      </c>
      <c r="AF5" s="53">
        <v>201.60000000000002</v>
      </c>
      <c r="AJ5" s="48">
        <v>4</v>
      </c>
      <c r="AK5" s="49">
        <v>8395.1999999999971</v>
      </c>
      <c r="AL5" s="50">
        <v>20</v>
      </c>
      <c r="AM5" s="51">
        <v>7754.4000000000005</v>
      </c>
    </row>
    <row r="6" spans="1:39" ht="15.75" x14ac:dyDescent="0.2">
      <c r="A6" s="52">
        <v>4</v>
      </c>
      <c r="B6" s="53">
        <v>151.19999999999999</v>
      </c>
      <c r="C6" s="53">
        <v>201.60000000000002</v>
      </c>
      <c r="D6" s="53">
        <v>151.19999999999999</v>
      </c>
      <c r="E6" s="53">
        <v>187.2</v>
      </c>
      <c r="F6" s="53">
        <v>201.60000000000002</v>
      </c>
      <c r="G6" s="53">
        <v>187.2</v>
      </c>
      <c r="H6" s="53">
        <v>187.2</v>
      </c>
      <c r="I6" s="53">
        <v>201.60000000000002</v>
      </c>
      <c r="J6" s="53">
        <v>151.19999999999999</v>
      </c>
      <c r="K6" s="53">
        <v>151.19999999999999</v>
      </c>
      <c r="L6" s="53">
        <v>201.60000000000002</v>
      </c>
      <c r="M6" s="53">
        <v>201.60000000000002</v>
      </c>
      <c r="N6" s="53">
        <v>151.19999999999999</v>
      </c>
      <c r="O6" s="53">
        <v>201.60000000000002</v>
      </c>
      <c r="P6" s="53">
        <v>187.2</v>
      </c>
      <c r="Q6" s="53">
        <v>345.6</v>
      </c>
      <c r="R6" s="53">
        <v>201.60000000000002</v>
      </c>
      <c r="S6" s="53">
        <v>187.2</v>
      </c>
      <c r="T6" s="53">
        <v>187.2</v>
      </c>
      <c r="U6" s="53">
        <v>187.2</v>
      </c>
      <c r="V6" s="53">
        <v>201.60000000000002</v>
      </c>
      <c r="W6" s="53">
        <v>165.60000000000002</v>
      </c>
      <c r="X6" s="53">
        <v>201.60000000000002</v>
      </c>
      <c r="Y6" s="53">
        <v>237.60000000000002</v>
      </c>
      <c r="Z6" s="53">
        <v>288</v>
      </c>
      <c r="AA6" s="53">
        <v>237.60000000000002</v>
      </c>
      <c r="AB6" s="53">
        <v>223.2</v>
      </c>
      <c r="AC6" s="53">
        <v>172.8</v>
      </c>
      <c r="AD6" s="53">
        <v>201.60000000000002</v>
      </c>
      <c r="AE6" s="53">
        <v>187.2</v>
      </c>
      <c r="AF6" s="53">
        <v>201.60000000000002</v>
      </c>
      <c r="AJ6" s="48">
        <v>5</v>
      </c>
      <c r="AK6" s="49">
        <v>7833.6000000000013</v>
      </c>
      <c r="AL6" s="50">
        <v>21</v>
      </c>
      <c r="AM6" s="51">
        <v>8207.9999999999982</v>
      </c>
    </row>
    <row r="7" spans="1:39" ht="15.75" x14ac:dyDescent="0.2">
      <c r="A7" s="52">
        <v>5</v>
      </c>
      <c r="B7" s="53">
        <v>151.19999999999999</v>
      </c>
      <c r="C7" s="53">
        <v>201.60000000000002</v>
      </c>
      <c r="D7" s="53">
        <v>165.60000000000002</v>
      </c>
      <c r="E7" s="53">
        <v>187.2</v>
      </c>
      <c r="F7" s="53">
        <v>201.60000000000002</v>
      </c>
      <c r="G7" s="53">
        <v>201.60000000000002</v>
      </c>
      <c r="H7" s="53">
        <v>172.8</v>
      </c>
      <c r="I7" s="53">
        <v>201.60000000000002</v>
      </c>
      <c r="J7" s="53">
        <v>165.60000000000002</v>
      </c>
      <c r="K7" s="53">
        <v>151.19999999999999</v>
      </c>
      <c r="L7" s="53">
        <v>201.60000000000002</v>
      </c>
      <c r="M7" s="53">
        <v>172.8</v>
      </c>
      <c r="N7" s="53">
        <v>165.60000000000002</v>
      </c>
      <c r="O7" s="53">
        <v>201.60000000000002</v>
      </c>
      <c r="P7" s="53">
        <v>172.8</v>
      </c>
      <c r="Q7" s="53">
        <v>345.6</v>
      </c>
      <c r="R7" s="53">
        <v>201.60000000000002</v>
      </c>
      <c r="S7" s="53">
        <v>172.8</v>
      </c>
      <c r="T7" s="53">
        <v>187.2</v>
      </c>
      <c r="U7" s="53">
        <v>201.60000000000002</v>
      </c>
      <c r="V7" s="53">
        <v>201.60000000000002</v>
      </c>
      <c r="W7" s="53">
        <v>151.19999999999999</v>
      </c>
      <c r="X7" s="53">
        <v>201.60000000000002</v>
      </c>
      <c r="Y7" s="53">
        <v>208.8</v>
      </c>
      <c r="Z7" s="53">
        <v>316.8</v>
      </c>
      <c r="AA7" s="53">
        <v>194.4</v>
      </c>
      <c r="AB7" s="53">
        <v>237.60000000000002</v>
      </c>
      <c r="AC7" s="53">
        <v>172.8</v>
      </c>
      <c r="AD7" s="53">
        <v>201.60000000000002</v>
      </c>
      <c r="AE7" s="53">
        <v>172.8</v>
      </c>
      <c r="AF7" s="53">
        <v>201.60000000000002</v>
      </c>
      <c r="AJ7" s="48">
        <v>6</v>
      </c>
      <c r="AK7" s="49">
        <v>7524</v>
      </c>
      <c r="AL7" s="50">
        <v>22</v>
      </c>
      <c r="AM7" s="51">
        <v>8553.5999999999985</v>
      </c>
    </row>
    <row r="8" spans="1:39" ht="15.75" x14ac:dyDescent="0.2">
      <c r="A8" s="52">
        <v>6</v>
      </c>
      <c r="B8" s="53">
        <v>151.19999999999999</v>
      </c>
      <c r="C8" s="53">
        <v>201.60000000000002</v>
      </c>
      <c r="D8" s="53">
        <v>165.60000000000002</v>
      </c>
      <c r="E8" s="53">
        <v>187.2</v>
      </c>
      <c r="F8" s="53">
        <v>201.60000000000002</v>
      </c>
      <c r="G8" s="53">
        <v>201.60000000000002</v>
      </c>
      <c r="H8" s="53">
        <v>172.8</v>
      </c>
      <c r="I8" s="53">
        <v>201.60000000000002</v>
      </c>
      <c r="J8" s="53">
        <v>194.40000000000003</v>
      </c>
      <c r="K8" s="53">
        <v>151.19999999999999</v>
      </c>
      <c r="L8" s="53">
        <v>201.60000000000002</v>
      </c>
      <c r="M8" s="53">
        <v>172.8</v>
      </c>
      <c r="N8" s="53">
        <v>165.60000000000002</v>
      </c>
      <c r="O8" s="53">
        <v>201.60000000000002</v>
      </c>
      <c r="P8" s="53">
        <v>201.60000000000002</v>
      </c>
      <c r="Q8" s="53">
        <v>345.6</v>
      </c>
      <c r="R8" s="53">
        <v>201.60000000000002</v>
      </c>
      <c r="S8" s="53">
        <v>201.60000000000002</v>
      </c>
      <c r="T8" s="53">
        <v>201.60000000000002</v>
      </c>
      <c r="U8" s="53">
        <v>201.60000000000002</v>
      </c>
      <c r="V8" s="53">
        <v>201.60000000000002</v>
      </c>
      <c r="W8" s="53">
        <v>288</v>
      </c>
      <c r="X8" s="53">
        <v>201.60000000000002</v>
      </c>
      <c r="Y8" s="53">
        <v>237.60000000000002</v>
      </c>
      <c r="Z8" s="53">
        <v>360</v>
      </c>
      <c r="AA8" s="53">
        <v>266.40000000000003</v>
      </c>
      <c r="AB8" s="53">
        <v>252</v>
      </c>
      <c r="AC8" s="53">
        <v>208.8</v>
      </c>
      <c r="AD8" s="53">
        <v>201.60000000000002</v>
      </c>
      <c r="AE8" s="53">
        <v>201.60000000000002</v>
      </c>
      <c r="AF8" s="53">
        <v>201.60000000000002</v>
      </c>
      <c r="AJ8" s="48">
        <v>7</v>
      </c>
      <c r="AK8" s="49">
        <v>7372.7999999999993</v>
      </c>
      <c r="AL8" s="50">
        <v>23</v>
      </c>
      <c r="AM8" s="51">
        <v>8200.7999999999975</v>
      </c>
    </row>
    <row r="9" spans="1:39" ht="15.75" x14ac:dyDescent="0.2">
      <c r="A9" s="52">
        <v>7</v>
      </c>
      <c r="B9" s="53">
        <v>381.6</v>
      </c>
      <c r="C9" s="53">
        <v>403.2</v>
      </c>
      <c r="D9" s="53">
        <v>475.2</v>
      </c>
      <c r="E9" s="53">
        <v>381.6</v>
      </c>
      <c r="F9" s="53">
        <v>288</v>
      </c>
      <c r="G9" s="53">
        <v>439.2</v>
      </c>
      <c r="H9" s="53">
        <v>360</v>
      </c>
      <c r="I9" s="53">
        <v>475.20000000000005</v>
      </c>
      <c r="J9" s="53">
        <v>475.2</v>
      </c>
      <c r="K9" s="53">
        <v>381.6</v>
      </c>
      <c r="L9" s="53">
        <v>424.8</v>
      </c>
      <c r="M9" s="53">
        <v>475.2</v>
      </c>
      <c r="N9" s="53">
        <v>316.8</v>
      </c>
      <c r="O9" s="53">
        <v>367.2</v>
      </c>
      <c r="P9" s="53">
        <v>460.8</v>
      </c>
      <c r="Q9" s="53">
        <v>453.6</v>
      </c>
      <c r="R9" s="53">
        <v>374.40000000000003</v>
      </c>
      <c r="S9" s="53">
        <v>460.8</v>
      </c>
      <c r="T9" s="53">
        <v>352.8</v>
      </c>
      <c r="U9" s="53">
        <v>417.6</v>
      </c>
      <c r="V9" s="53">
        <v>352.8</v>
      </c>
      <c r="W9" s="53">
        <v>417.6</v>
      </c>
      <c r="X9" s="53">
        <v>374.40000000000003</v>
      </c>
      <c r="Y9" s="53">
        <v>475.2</v>
      </c>
      <c r="Z9" s="53">
        <v>453.6</v>
      </c>
      <c r="AA9" s="53">
        <v>410.40000000000003</v>
      </c>
      <c r="AB9" s="53">
        <v>489.6</v>
      </c>
      <c r="AC9" s="53">
        <v>417.6</v>
      </c>
      <c r="AD9" s="53">
        <v>403.2</v>
      </c>
      <c r="AE9" s="53">
        <v>475.2</v>
      </c>
      <c r="AF9" s="53">
        <v>446.40000000000003</v>
      </c>
      <c r="AJ9" s="48">
        <v>8</v>
      </c>
      <c r="AK9" s="49">
        <v>7660.8000000000011</v>
      </c>
      <c r="AL9" s="50">
        <v>24</v>
      </c>
      <c r="AM9" s="51">
        <v>8748</v>
      </c>
    </row>
    <row r="10" spans="1:39" ht="15.75" x14ac:dyDescent="0.2">
      <c r="A10" s="52">
        <v>8</v>
      </c>
      <c r="B10" s="53">
        <v>439.2</v>
      </c>
      <c r="C10" s="53">
        <v>446.4</v>
      </c>
      <c r="D10" s="53">
        <v>475.2</v>
      </c>
      <c r="E10" s="53">
        <v>439.2</v>
      </c>
      <c r="F10" s="53">
        <v>331.2</v>
      </c>
      <c r="G10" s="53">
        <v>453.6</v>
      </c>
      <c r="H10" s="53">
        <v>417.6</v>
      </c>
      <c r="I10" s="53">
        <v>446.4</v>
      </c>
      <c r="J10" s="53">
        <v>460.8</v>
      </c>
      <c r="K10" s="53">
        <v>410.40000000000003</v>
      </c>
      <c r="L10" s="53">
        <v>367.2</v>
      </c>
      <c r="M10" s="53">
        <v>475.2</v>
      </c>
      <c r="N10" s="53">
        <v>374.40000000000003</v>
      </c>
      <c r="O10" s="53">
        <v>410.40000000000003</v>
      </c>
      <c r="P10" s="53">
        <v>489.6</v>
      </c>
      <c r="Q10" s="53">
        <v>453.6</v>
      </c>
      <c r="R10" s="53">
        <v>374.40000000000003</v>
      </c>
      <c r="S10" s="53">
        <v>475.2</v>
      </c>
      <c r="T10" s="53">
        <v>381.6</v>
      </c>
      <c r="U10" s="53">
        <v>388.8</v>
      </c>
      <c r="V10" s="53">
        <v>352.8</v>
      </c>
      <c r="W10" s="53">
        <v>432</v>
      </c>
      <c r="X10" s="53">
        <v>403.2</v>
      </c>
      <c r="Y10" s="53">
        <v>489.6</v>
      </c>
      <c r="Z10" s="53">
        <v>453.6</v>
      </c>
      <c r="AA10" s="53">
        <v>410.40000000000003</v>
      </c>
      <c r="AB10" s="53">
        <v>475.2</v>
      </c>
      <c r="AC10" s="53">
        <v>504</v>
      </c>
      <c r="AD10" s="53">
        <v>446.4</v>
      </c>
      <c r="AE10" s="53">
        <v>489.6</v>
      </c>
      <c r="AF10" s="53">
        <v>475.2</v>
      </c>
      <c r="AJ10" s="48">
        <v>9</v>
      </c>
      <c r="AK10" s="49">
        <v>7192.8000000000011</v>
      </c>
      <c r="AL10" s="50">
        <v>25</v>
      </c>
      <c r="AM10" s="51">
        <v>10425.600000000002</v>
      </c>
    </row>
    <row r="11" spans="1:39" ht="15.75" x14ac:dyDescent="0.2">
      <c r="A11" s="52">
        <v>9</v>
      </c>
      <c r="B11" s="53">
        <v>482.4</v>
      </c>
      <c r="C11" s="53">
        <v>360</v>
      </c>
      <c r="D11" s="53">
        <v>475.2</v>
      </c>
      <c r="E11" s="53">
        <v>439.2</v>
      </c>
      <c r="F11" s="53">
        <v>345.6</v>
      </c>
      <c r="G11" s="53">
        <v>453.6</v>
      </c>
      <c r="H11" s="53">
        <v>460.8</v>
      </c>
      <c r="I11" s="53">
        <v>489.6</v>
      </c>
      <c r="J11" s="53">
        <v>460.8</v>
      </c>
      <c r="K11" s="53">
        <v>518.4</v>
      </c>
      <c r="L11" s="53">
        <v>410.40000000000003</v>
      </c>
      <c r="M11" s="53">
        <v>489.6</v>
      </c>
      <c r="N11" s="53">
        <v>489.6</v>
      </c>
      <c r="O11" s="53">
        <v>468</v>
      </c>
      <c r="P11" s="53">
        <v>489.6</v>
      </c>
      <c r="Q11" s="53">
        <v>511.20000000000005</v>
      </c>
      <c r="R11" s="53">
        <v>489.6</v>
      </c>
      <c r="S11" s="53">
        <v>489.6</v>
      </c>
      <c r="T11" s="53">
        <v>432</v>
      </c>
      <c r="U11" s="53">
        <v>417.6</v>
      </c>
      <c r="V11" s="53">
        <v>367.2</v>
      </c>
      <c r="W11" s="53">
        <v>460.8</v>
      </c>
      <c r="X11" s="53">
        <v>417.6</v>
      </c>
      <c r="Y11" s="53">
        <v>504</v>
      </c>
      <c r="Z11" s="53">
        <v>482.40000000000003</v>
      </c>
      <c r="AA11" s="53">
        <v>374.40000000000003</v>
      </c>
      <c r="AB11" s="53">
        <v>489.6</v>
      </c>
      <c r="AC11" s="53">
        <v>489.6</v>
      </c>
      <c r="AD11" s="53">
        <v>482.4</v>
      </c>
      <c r="AE11" s="53">
        <v>489.6</v>
      </c>
      <c r="AF11" s="53">
        <v>475.2</v>
      </c>
      <c r="AJ11" s="48">
        <v>10</v>
      </c>
      <c r="AK11" s="49">
        <v>8467.1999999999989</v>
      </c>
      <c r="AL11" s="50">
        <v>26</v>
      </c>
      <c r="AM11" s="51">
        <v>8035.2000000000007</v>
      </c>
    </row>
    <row r="12" spans="1:39" ht="15.75" x14ac:dyDescent="0.2">
      <c r="A12" s="52">
        <v>10</v>
      </c>
      <c r="B12" s="53">
        <v>468</v>
      </c>
      <c r="C12" s="53">
        <v>374.40000000000003</v>
      </c>
      <c r="D12" s="53">
        <v>475.2</v>
      </c>
      <c r="E12" s="53">
        <v>439.2</v>
      </c>
      <c r="F12" s="53">
        <v>446.40000000000003</v>
      </c>
      <c r="G12" s="53">
        <v>504</v>
      </c>
      <c r="H12" s="53">
        <v>432</v>
      </c>
      <c r="I12" s="53">
        <v>460.80000000000007</v>
      </c>
      <c r="J12" s="53">
        <v>460.8</v>
      </c>
      <c r="K12" s="53">
        <v>489.6</v>
      </c>
      <c r="L12" s="53">
        <v>475.2</v>
      </c>
      <c r="M12" s="53">
        <v>489.6</v>
      </c>
      <c r="N12" s="53">
        <v>489.6</v>
      </c>
      <c r="O12" s="53">
        <v>468</v>
      </c>
      <c r="P12" s="53">
        <v>475.2</v>
      </c>
      <c r="Q12" s="53">
        <v>511.20000000000005</v>
      </c>
      <c r="R12" s="53">
        <v>532.80000000000007</v>
      </c>
      <c r="S12" s="53">
        <v>489.6</v>
      </c>
      <c r="T12" s="53">
        <v>460.8</v>
      </c>
      <c r="U12" s="53">
        <v>446.40000000000003</v>
      </c>
      <c r="V12" s="53">
        <v>453.6</v>
      </c>
      <c r="W12" s="53">
        <v>468</v>
      </c>
      <c r="X12" s="53">
        <v>417.6</v>
      </c>
      <c r="Y12" s="53">
        <v>489.6</v>
      </c>
      <c r="Z12" s="53">
        <v>482.40000000000003</v>
      </c>
      <c r="AA12" s="53">
        <v>374.40000000000003</v>
      </c>
      <c r="AB12" s="53">
        <v>504</v>
      </c>
      <c r="AC12" s="53">
        <v>504</v>
      </c>
      <c r="AD12" s="53">
        <v>403.2</v>
      </c>
      <c r="AE12" s="53">
        <v>475.2</v>
      </c>
      <c r="AF12" s="53">
        <v>504</v>
      </c>
      <c r="AJ12" s="48">
        <v>11</v>
      </c>
      <c r="AK12" s="49">
        <v>8409.6</v>
      </c>
      <c r="AL12" s="50">
        <v>27</v>
      </c>
      <c r="AM12" s="51">
        <v>8755.1999999999989</v>
      </c>
    </row>
    <row r="13" spans="1:39" ht="15.75" x14ac:dyDescent="0.2">
      <c r="A13" s="52">
        <v>11</v>
      </c>
      <c r="B13" s="53">
        <v>468</v>
      </c>
      <c r="C13" s="53">
        <v>439.2</v>
      </c>
      <c r="D13" s="53">
        <v>489.6</v>
      </c>
      <c r="E13" s="53">
        <v>475.2</v>
      </c>
      <c r="F13" s="53">
        <v>547.20000000000005</v>
      </c>
      <c r="G13" s="53">
        <v>475.2</v>
      </c>
      <c r="H13" s="53">
        <v>115.2</v>
      </c>
      <c r="I13" s="53">
        <v>460.80000000000007</v>
      </c>
      <c r="J13" s="53">
        <v>489.6</v>
      </c>
      <c r="K13" s="53">
        <v>489.6</v>
      </c>
      <c r="L13" s="53">
        <v>489.6</v>
      </c>
      <c r="M13" s="53">
        <v>489.6</v>
      </c>
      <c r="N13" s="53">
        <v>504</v>
      </c>
      <c r="O13" s="53">
        <v>489.6</v>
      </c>
      <c r="P13" s="53">
        <v>489.6</v>
      </c>
      <c r="Q13" s="53">
        <v>446.40000000000003</v>
      </c>
      <c r="R13" s="53">
        <v>489.6</v>
      </c>
      <c r="S13" s="53">
        <v>475.2</v>
      </c>
      <c r="T13" s="53">
        <v>489.6</v>
      </c>
      <c r="U13" s="53">
        <v>403.2</v>
      </c>
      <c r="V13" s="53">
        <v>439.2</v>
      </c>
      <c r="W13" s="53">
        <v>453.6</v>
      </c>
      <c r="X13" s="53">
        <v>403.2</v>
      </c>
      <c r="Y13" s="53">
        <v>504</v>
      </c>
      <c r="Z13" s="53">
        <v>547.20000000000005</v>
      </c>
      <c r="AA13" s="53">
        <v>432</v>
      </c>
      <c r="AB13" s="53">
        <v>518.4</v>
      </c>
      <c r="AC13" s="53">
        <v>504</v>
      </c>
      <c r="AD13" s="53">
        <v>403.2</v>
      </c>
      <c r="AE13" s="53">
        <v>489.6</v>
      </c>
      <c r="AF13" s="53">
        <v>540</v>
      </c>
      <c r="AJ13" s="48">
        <v>12</v>
      </c>
      <c r="AK13" s="49">
        <v>7639.2000000000007</v>
      </c>
      <c r="AL13" s="50">
        <v>28</v>
      </c>
      <c r="AM13" s="51">
        <v>8330.4</v>
      </c>
    </row>
    <row r="14" spans="1:39" ht="15.75" x14ac:dyDescent="0.2">
      <c r="A14" s="52">
        <v>12</v>
      </c>
      <c r="B14" s="53">
        <v>453.6</v>
      </c>
      <c r="C14" s="53">
        <v>424.8</v>
      </c>
      <c r="D14" s="53">
        <v>475.2</v>
      </c>
      <c r="E14" s="53">
        <v>475.2</v>
      </c>
      <c r="F14" s="53">
        <v>504</v>
      </c>
      <c r="G14" s="53">
        <v>475.2</v>
      </c>
      <c r="H14" s="53">
        <v>0</v>
      </c>
      <c r="I14" s="53">
        <v>475.20000000000005</v>
      </c>
      <c r="J14" s="53">
        <v>460.8</v>
      </c>
      <c r="K14" s="53">
        <v>489.6</v>
      </c>
      <c r="L14" s="53">
        <v>475.2</v>
      </c>
      <c r="M14" s="53">
        <v>475.2</v>
      </c>
      <c r="N14" s="53">
        <v>504</v>
      </c>
      <c r="O14" s="53">
        <v>460.8</v>
      </c>
      <c r="P14" s="53">
        <v>475.2</v>
      </c>
      <c r="Q14" s="53">
        <v>432</v>
      </c>
      <c r="R14" s="53">
        <v>504</v>
      </c>
      <c r="S14" s="53">
        <v>475.2</v>
      </c>
      <c r="T14" s="53">
        <v>460.8</v>
      </c>
      <c r="U14" s="53">
        <v>432</v>
      </c>
      <c r="V14" s="53">
        <v>439.2</v>
      </c>
      <c r="W14" s="53">
        <v>396</v>
      </c>
      <c r="X14" s="53">
        <v>388.8</v>
      </c>
      <c r="Y14" s="53">
        <v>489.6</v>
      </c>
      <c r="Z14" s="53">
        <v>532.80000000000007</v>
      </c>
      <c r="AA14" s="53">
        <v>532.80000000000007</v>
      </c>
      <c r="AB14" s="53">
        <v>504</v>
      </c>
      <c r="AC14" s="53">
        <v>504</v>
      </c>
      <c r="AD14" s="53">
        <v>403.2</v>
      </c>
      <c r="AE14" s="53">
        <v>475.2</v>
      </c>
      <c r="AF14" s="53">
        <v>511.2</v>
      </c>
      <c r="AJ14" s="48">
        <v>13</v>
      </c>
      <c r="AK14" s="49">
        <v>8402.4</v>
      </c>
      <c r="AL14" s="50">
        <v>29</v>
      </c>
      <c r="AM14" s="51">
        <v>7970.4000000000005</v>
      </c>
    </row>
    <row r="15" spans="1:39" ht="15.75" x14ac:dyDescent="0.2">
      <c r="A15" s="52">
        <v>13</v>
      </c>
      <c r="B15" s="53">
        <v>424.8</v>
      </c>
      <c r="C15" s="53">
        <v>396</v>
      </c>
      <c r="D15" s="53">
        <v>475.2</v>
      </c>
      <c r="E15" s="53">
        <v>460.8</v>
      </c>
      <c r="F15" s="53">
        <v>475.2</v>
      </c>
      <c r="G15" s="53">
        <v>374.40000000000003</v>
      </c>
      <c r="H15" s="53">
        <v>0</v>
      </c>
      <c r="I15" s="53">
        <v>446.40000000000003</v>
      </c>
      <c r="J15" s="53">
        <v>475.2</v>
      </c>
      <c r="K15" s="53">
        <v>446.40000000000003</v>
      </c>
      <c r="L15" s="53">
        <v>489.6</v>
      </c>
      <c r="M15" s="53">
        <v>475.2</v>
      </c>
      <c r="N15" s="53">
        <v>460.8</v>
      </c>
      <c r="O15" s="53">
        <v>432</v>
      </c>
      <c r="P15" s="53">
        <v>475.2</v>
      </c>
      <c r="Q15" s="53">
        <v>417.6</v>
      </c>
      <c r="R15" s="53">
        <v>489.6</v>
      </c>
      <c r="S15" s="53">
        <v>504</v>
      </c>
      <c r="T15" s="53">
        <v>460.8</v>
      </c>
      <c r="U15" s="53">
        <v>432</v>
      </c>
      <c r="V15" s="53">
        <v>475.2</v>
      </c>
      <c r="W15" s="53">
        <v>396</v>
      </c>
      <c r="X15" s="53">
        <v>360</v>
      </c>
      <c r="Y15" s="53">
        <v>518.4</v>
      </c>
      <c r="Z15" s="53">
        <v>518.4</v>
      </c>
      <c r="AA15" s="53">
        <v>518.4</v>
      </c>
      <c r="AB15" s="53">
        <v>547.20000000000005</v>
      </c>
      <c r="AC15" s="53">
        <v>475.2</v>
      </c>
      <c r="AD15" s="53">
        <v>489.6</v>
      </c>
      <c r="AE15" s="53">
        <v>489.6</v>
      </c>
      <c r="AF15" s="53">
        <v>511.2</v>
      </c>
      <c r="AJ15" s="48">
        <v>14</v>
      </c>
      <c r="AK15" s="49">
        <v>7502.4000000000015</v>
      </c>
      <c r="AL15" s="50">
        <v>30</v>
      </c>
      <c r="AM15" s="51">
        <v>8388</v>
      </c>
    </row>
    <row r="16" spans="1:39" ht="15.75" x14ac:dyDescent="0.2">
      <c r="A16" s="52">
        <v>14</v>
      </c>
      <c r="B16" s="53">
        <v>432</v>
      </c>
      <c r="C16" s="53">
        <v>338.40000000000003</v>
      </c>
      <c r="D16" s="53">
        <v>374.40000000000003</v>
      </c>
      <c r="E16" s="53">
        <v>460.8</v>
      </c>
      <c r="F16" s="53">
        <v>432</v>
      </c>
      <c r="G16" s="53">
        <v>388.8</v>
      </c>
      <c r="H16" s="53">
        <v>504</v>
      </c>
      <c r="I16" s="53">
        <v>432</v>
      </c>
      <c r="J16" s="53">
        <v>360</v>
      </c>
      <c r="K16" s="53">
        <v>432</v>
      </c>
      <c r="L16" s="53">
        <v>504</v>
      </c>
      <c r="M16" s="53">
        <v>388.8</v>
      </c>
      <c r="N16" s="53">
        <v>460.8</v>
      </c>
      <c r="O16" s="53">
        <v>432</v>
      </c>
      <c r="P16" s="53">
        <v>374.40000000000003</v>
      </c>
      <c r="Q16" s="53">
        <v>417.6</v>
      </c>
      <c r="R16" s="53">
        <v>446.40000000000003</v>
      </c>
      <c r="S16" s="53">
        <v>460.8</v>
      </c>
      <c r="T16" s="53">
        <v>446.40000000000003</v>
      </c>
      <c r="U16" s="53">
        <v>432</v>
      </c>
      <c r="V16" s="53">
        <v>475.2</v>
      </c>
      <c r="W16" s="53">
        <v>367.2</v>
      </c>
      <c r="X16" s="53">
        <v>352.8</v>
      </c>
      <c r="Y16" s="53">
        <v>388.8</v>
      </c>
      <c r="Z16" s="53">
        <v>518.4</v>
      </c>
      <c r="AA16" s="53">
        <v>331.2</v>
      </c>
      <c r="AB16" s="53">
        <v>504</v>
      </c>
      <c r="AC16" s="53">
        <v>432</v>
      </c>
      <c r="AD16" s="53">
        <v>504</v>
      </c>
      <c r="AE16" s="53">
        <v>489.6</v>
      </c>
      <c r="AF16" s="53">
        <v>410.40000000000003</v>
      </c>
      <c r="AJ16" s="48">
        <v>15</v>
      </c>
      <c r="AK16" s="49">
        <v>7502.4</v>
      </c>
      <c r="AL16" s="50">
        <v>31</v>
      </c>
      <c r="AM16" s="51">
        <v>8128.800000000002</v>
      </c>
    </row>
    <row r="17" spans="1:39" ht="51" thickBot="1" x14ac:dyDescent="0.25">
      <c r="A17" s="52">
        <v>15</v>
      </c>
      <c r="B17" s="53">
        <v>403.2</v>
      </c>
      <c r="C17" s="53">
        <v>345.6</v>
      </c>
      <c r="D17" s="53">
        <v>345.6</v>
      </c>
      <c r="E17" s="53">
        <v>432</v>
      </c>
      <c r="F17" s="53">
        <v>432</v>
      </c>
      <c r="G17" s="53">
        <v>360</v>
      </c>
      <c r="H17" s="53">
        <v>504</v>
      </c>
      <c r="I17" s="53">
        <v>432</v>
      </c>
      <c r="J17" s="53">
        <v>360</v>
      </c>
      <c r="K17" s="53">
        <v>432</v>
      </c>
      <c r="L17" s="53">
        <v>482.4</v>
      </c>
      <c r="M17" s="53">
        <v>360</v>
      </c>
      <c r="N17" s="53">
        <v>446.40000000000003</v>
      </c>
      <c r="O17" s="53">
        <v>360</v>
      </c>
      <c r="P17" s="53">
        <v>374.40000000000003</v>
      </c>
      <c r="Q17" s="53">
        <v>446.40000000000003</v>
      </c>
      <c r="R17" s="53">
        <v>432</v>
      </c>
      <c r="S17" s="53">
        <v>475.2</v>
      </c>
      <c r="T17" s="53">
        <v>403.2</v>
      </c>
      <c r="U17" s="53">
        <v>388.8</v>
      </c>
      <c r="V17" s="53">
        <v>460.8</v>
      </c>
      <c r="W17" s="53">
        <v>432</v>
      </c>
      <c r="X17" s="53">
        <v>410.40000000000003</v>
      </c>
      <c r="Y17" s="53">
        <v>374.40000000000003</v>
      </c>
      <c r="Z17" s="53">
        <v>504</v>
      </c>
      <c r="AA17" s="53">
        <v>396</v>
      </c>
      <c r="AB17" s="53">
        <v>273.60000000000002</v>
      </c>
      <c r="AC17" s="53">
        <v>388.8</v>
      </c>
      <c r="AD17" s="53">
        <v>374.40000000000003</v>
      </c>
      <c r="AE17" s="53">
        <v>360</v>
      </c>
      <c r="AF17" s="53">
        <v>381.6</v>
      </c>
      <c r="AJ17" s="54">
        <v>16</v>
      </c>
      <c r="AK17" s="55">
        <v>9698.4</v>
      </c>
      <c r="AL17" s="56" t="s">
        <v>32</v>
      </c>
      <c r="AM17" s="57">
        <v>251186.4</v>
      </c>
    </row>
    <row r="18" spans="1:39" x14ac:dyDescent="0.2">
      <c r="A18" s="52">
        <v>16</v>
      </c>
      <c r="B18" s="53">
        <v>388.8</v>
      </c>
      <c r="C18" s="53">
        <v>374.40000000000003</v>
      </c>
      <c r="D18" s="53">
        <v>345.6</v>
      </c>
      <c r="E18" s="53">
        <v>403.2</v>
      </c>
      <c r="F18" s="53">
        <v>432</v>
      </c>
      <c r="G18" s="53">
        <v>360</v>
      </c>
      <c r="H18" s="53">
        <v>504</v>
      </c>
      <c r="I18" s="53">
        <v>360</v>
      </c>
      <c r="J18" s="53">
        <v>360</v>
      </c>
      <c r="K18" s="53">
        <v>403.2</v>
      </c>
      <c r="L18" s="53">
        <v>432</v>
      </c>
      <c r="M18" s="53">
        <v>360</v>
      </c>
      <c r="N18" s="53">
        <v>446.40000000000003</v>
      </c>
      <c r="O18" s="53">
        <v>360</v>
      </c>
      <c r="P18" s="53">
        <v>345.6</v>
      </c>
      <c r="Q18" s="53">
        <v>446.40000000000003</v>
      </c>
      <c r="R18" s="53">
        <v>432</v>
      </c>
      <c r="S18" s="53">
        <v>374.40000000000003</v>
      </c>
      <c r="T18" s="53">
        <v>360</v>
      </c>
      <c r="U18" s="53">
        <v>403.2</v>
      </c>
      <c r="V18" s="53">
        <v>388.8</v>
      </c>
      <c r="W18" s="53">
        <v>417.6</v>
      </c>
      <c r="X18" s="53">
        <v>424.8</v>
      </c>
      <c r="Y18" s="53">
        <v>352.8</v>
      </c>
      <c r="Z18" s="53">
        <v>489.6</v>
      </c>
      <c r="AA18" s="53">
        <v>381.6</v>
      </c>
      <c r="AB18" s="53">
        <v>302.40000000000003</v>
      </c>
      <c r="AC18" s="53">
        <v>403.2</v>
      </c>
      <c r="AD18" s="53">
        <v>360</v>
      </c>
      <c r="AE18" s="53">
        <v>345.6</v>
      </c>
      <c r="AF18" s="53">
        <v>381.6</v>
      </c>
      <c r="AL18" s="58"/>
    </row>
    <row r="19" spans="1:39" x14ac:dyDescent="0.2">
      <c r="A19" s="52">
        <v>17</v>
      </c>
      <c r="B19" s="53">
        <v>374.40000000000003</v>
      </c>
      <c r="C19" s="53">
        <v>259.2</v>
      </c>
      <c r="D19" s="53">
        <v>324</v>
      </c>
      <c r="E19" s="53">
        <v>403.2</v>
      </c>
      <c r="F19" s="53">
        <v>388.8</v>
      </c>
      <c r="G19" s="53">
        <v>266.40000000000003</v>
      </c>
      <c r="H19" s="53">
        <v>403.2</v>
      </c>
      <c r="I19" s="53">
        <v>374.40000000000003</v>
      </c>
      <c r="J19" s="53">
        <v>374.40000000000003</v>
      </c>
      <c r="K19" s="53">
        <v>403.2</v>
      </c>
      <c r="L19" s="53">
        <v>432</v>
      </c>
      <c r="M19" s="53">
        <v>374.40000000000003</v>
      </c>
      <c r="N19" s="53">
        <v>396</v>
      </c>
      <c r="O19" s="53">
        <v>388.8</v>
      </c>
      <c r="P19" s="53">
        <v>237.60000000000002</v>
      </c>
      <c r="Q19" s="53">
        <v>417.6</v>
      </c>
      <c r="R19" s="53">
        <v>432</v>
      </c>
      <c r="S19" s="53">
        <v>374.40000000000003</v>
      </c>
      <c r="T19" s="53">
        <v>374.40000000000003</v>
      </c>
      <c r="U19" s="53">
        <v>324</v>
      </c>
      <c r="V19" s="53">
        <v>374.40000000000003</v>
      </c>
      <c r="W19" s="53">
        <v>367.2</v>
      </c>
      <c r="X19" s="53">
        <v>410.40000000000003</v>
      </c>
      <c r="Y19" s="53">
        <v>352.8</v>
      </c>
      <c r="Z19" s="53">
        <v>432</v>
      </c>
      <c r="AA19" s="53">
        <v>324</v>
      </c>
      <c r="AB19" s="53">
        <v>374.40000000000003</v>
      </c>
      <c r="AC19" s="53">
        <v>403.2</v>
      </c>
      <c r="AD19" s="53">
        <v>374.40000000000003</v>
      </c>
      <c r="AE19" s="53">
        <v>360</v>
      </c>
      <c r="AF19" s="53">
        <v>381.6</v>
      </c>
    </row>
    <row r="20" spans="1:39" x14ac:dyDescent="0.2">
      <c r="A20" s="52">
        <v>18</v>
      </c>
      <c r="B20" s="53">
        <v>374.40000000000003</v>
      </c>
      <c r="C20" s="53">
        <v>273.60000000000002</v>
      </c>
      <c r="D20" s="53">
        <v>216</v>
      </c>
      <c r="E20" s="53">
        <v>388.8</v>
      </c>
      <c r="F20" s="53">
        <v>345.6</v>
      </c>
      <c r="G20" s="53">
        <v>280.8</v>
      </c>
      <c r="H20" s="53">
        <v>403.2</v>
      </c>
      <c r="I20" s="53">
        <v>288</v>
      </c>
      <c r="J20" s="53">
        <v>252</v>
      </c>
      <c r="K20" s="53">
        <v>388.8</v>
      </c>
      <c r="L20" s="53">
        <v>432</v>
      </c>
      <c r="M20" s="53">
        <v>252</v>
      </c>
      <c r="N20" s="53">
        <v>388.8</v>
      </c>
      <c r="O20" s="53">
        <v>316.8</v>
      </c>
      <c r="P20" s="53">
        <v>252</v>
      </c>
      <c r="Q20" s="53">
        <v>417.6</v>
      </c>
      <c r="R20" s="53">
        <v>360</v>
      </c>
      <c r="S20" s="53">
        <v>374.40000000000003</v>
      </c>
      <c r="T20" s="53">
        <v>374.40000000000003</v>
      </c>
      <c r="U20" s="53">
        <v>295.2</v>
      </c>
      <c r="V20" s="53">
        <v>345.6</v>
      </c>
      <c r="W20" s="53">
        <v>367.2</v>
      </c>
      <c r="X20" s="53">
        <v>410.40000000000003</v>
      </c>
      <c r="Y20" s="53">
        <v>352.8</v>
      </c>
      <c r="Z20" s="53">
        <v>417.6</v>
      </c>
      <c r="AA20" s="53">
        <v>338.40000000000003</v>
      </c>
      <c r="AB20" s="53">
        <v>360</v>
      </c>
      <c r="AC20" s="53">
        <v>28.799999999999997</v>
      </c>
      <c r="AD20" s="53">
        <v>360</v>
      </c>
      <c r="AE20" s="53">
        <v>374.40000000000003</v>
      </c>
      <c r="AF20" s="53">
        <v>381.6</v>
      </c>
    </row>
    <row r="21" spans="1:39" x14ac:dyDescent="0.2">
      <c r="A21" s="52">
        <v>19</v>
      </c>
      <c r="B21" s="53">
        <v>360</v>
      </c>
      <c r="C21" s="53">
        <v>216</v>
      </c>
      <c r="D21" s="53">
        <v>216</v>
      </c>
      <c r="E21" s="53">
        <v>403.2</v>
      </c>
      <c r="F21" s="53">
        <v>360</v>
      </c>
      <c r="G21" s="53">
        <v>244.8</v>
      </c>
      <c r="H21" s="53">
        <v>331.2</v>
      </c>
      <c r="I21" s="53">
        <v>273.60000000000002</v>
      </c>
      <c r="J21" s="53">
        <v>194.40000000000003</v>
      </c>
      <c r="K21" s="53">
        <v>374.40000000000003</v>
      </c>
      <c r="L21" s="53">
        <v>345.6</v>
      </c>
      <c r="M21" s="53">
        <v>280.8</v>
      </c>
      <c r="N21" s="53">
        <v>374.40000000000003</v>
      </c>
      <c r="O21" s="53">
        <v>252</v>
      </c>
      <c r="P21" s="53">
        <v>273.60000000000002</v>
      </c>
      <c r="Q21" s="53">
        <v>460.8</v>
      </c>
      <c r="R21" s="53">
        <v>360</v>
      </c>
      <c r="S21" s="53">
        <v>259.2</v>
      </c>
      <c r="T21" s="53">
        <v>295.2</v>
      </c>
      <c r="U21" s="53">
        <v>396</v>
      </c>
      <c r="V21" s="53">
        <v>331.2</v>
      </c>
      <c r="W21" s="53">
        <v>381.6</v>
      </c>
      <c r="X21" s="53">
        <v>410.40000000000003</v>
      </c>
      <c r="Y21" s="53">
        <v>417.6</v>
      </c>
      <c r="Z21" s="53">
        <v>576</v>
      </c>
      <c r="AA21" s="53">
        <v>352.8</v>
      </c>
      <c r="AB21" s="53">
        <v>352.8</v>
      </c>
      <c r="AC21" s="53">
        <v>374.40000000000003</v>
      </c>
      <c r="AD21" s="53">
        <v>352.8</v>
      </c>
      <c r="AE21" s="53">
        <v>374.40000000000003</v>
      </c>
      <c r="AF21" s="53">
        <v>252</v>
      </c>
    </row>
    <row r="22" spans="1:39" x14ac:dyDescent="0.2">
      <c r="A22" s="52">
        <v>20</v>
      </c>
      <c r="B22" s="53">
        <v>374.40000000000003</v>
      </c>
      <c r="C22" s="53">
        <v>216</v>
      </c>
      <c r="D22" s="53">
        <v>216</v>
      </c>
      <c r="E22" s="53">
        <v>374.40000000000003</v>
      </c>
      <c r="F22" s="53">
        <v>345.6</v>
      </c>
      <c r="G22" s="53">
        <v>244.8</v>
      </c>
      <c r="H22" s="53">
        <v>345.6</v>
      </c>
      <c r="I22" s="53">
        <v>273.60000000000002</v>
      </c>
      <c r="J22" s="53">
        <v>208.8</v>
      </c>
      <c r="K22" s="53">
        <v>374.40000000000003</v>
      </c>
      <c r="L22" s="53">
        <v>345.6</v>
      </c>
      <c r="M22" s="53">
        <v>252</v>
      </c>
      <c r="N22" s="53">
        <v>374.40000000000003</v>
      </c>
      <c r="O22" s="53">
        <v>252</v>
      </c>
      <c r="P22" s="53">
        <v>295.2</v>
      </c>
      <c r="Q22" s="53">
        <v>446.40000000000003</v>
      </c>
      <c r="R22" s="53">
        <v>360</v>
      </c>
      <c r="S22" s="53">
        <v>259.2</v>
      </c>
      <c r="T22" s="53">
        <v>295.2</v>
      </c>
      <c r="U22" s="53">
        <v>396</v>
      </c>
      <c r="V22" s="53">
        <v>331.2</v>
      </c>
      <c r="W22" s="53">
        <v>352.8</v>
      </c>
      <c r="X22" s="53">
        <v>410.40000000000003</v>
      </c>
      <c r="Y22" s="53">
        <v>403.2</v>
      </c>
      <c r="Z22" s="53">
        <v>460.8</v>
      </c>
      <c r="AA22" s="53">
        <v>338.40000000000003</v>
      </c>
      <c r="AB22" s="53">
        <v>352.8</v>
      </c>
      <c r="AC22" s="53">
        <v>388.8</v>
      </c>
      <c r="AD22" s="53">
        <v>352.8</v>
      </c>
      <c r="AE22" s="53">
        <v>360</v>
      </c>
      <c r="AF22" s="53">
        <v>273.60000000000002</v>
      </c>
    </row>
    <row r="23" spans="1:39" x14ac:dyDescent="0.2">
      <c r="A23" s="52">
        <v>21</v>
      </c>
      <c r="B23" s="53">
        <v>345.6</v>
      </c>
      <c r="C23" s="53">
        <v>216</v>
      </c>
      <c r="D23" s="53">
        <v>201.60000000000002</v>
      </c>
      <c r="E23" s="53">
        <v>374.40000000000003</v>
      </c>
      <c r="F23" s="53">
        <v>316.8</v>
      </c>
      <c r="G23" s="53">
        <v>295.2</v>
      </c>
      <c r="H23" s="53">
        <v>374.40000000000003</v>
      </c>
      <c r="I23" s="53">
        <v>216</v>
      </c>
      <c r="J23" s="53">
        <v>208.8</v>
      </c>
      <c r="K23" s="53">
        <v>374.40000000000003</v>
      </c>
      <c r="L23" s="53">
        <v>316.8</v>
      </c>
      <c r="M23" s="53">
        <v>208.8</v>
      </c>
      <c r="N23" s="53">
        <v>345.6</v>
      </c>
      <c r="O23" s="53">
        <v>216</v>
      </c>
      <c r="P23" s="53">
        <v>266.40000000000003</v>
      </c>
      <c r="Q23" s="53">
        <v>446.40000000000003</v>
      </c>
      <c r="R23" s="53">
        <v>345.6</v>
      </c>
      <c r="S23" s="53">
        <v>302.40000000000003</v>
      </c>
      <c r="T23" s="53">
        <v>216</v>
      </c>
      <c r="U23" s="53">
        <v>396</v>
      </c>
      <c r="V23" s="53">
        <v>388.8</v>
      </c>
      <c r="W23" s="53">
        <v>410.40000000000003</v>
      </c>
      <c r="X23" s="53">
        <v>424.8</v>
      </c>
      <c r="Y23" s="53">
        <v>302.40000000000003</v>
      </c>
      <c r="Z23" s="53">
        <v>475.2</v>
      </c>
      <c r="AA23" s="53">
        <v>324</v>
      </c>
      <c r="AB23" s="53">
        <v>352.8</v>
      </c>
      <c r="AC23" s="53">
        <v>360</v>
      </c>
      <c r="AD23" s="53">
        <v>324</v>
      </c>
      <c r="AE23" s="53">
        <v>331.2</v>
      </c>
      <c r="AF23" s="53">
        <v>237.60000000000002</v>
      </c>
    </row>
    <row r="24" spans="1:39" x14ac:dyDescent="0.2">
      <c r="A24" s="52">
        <v>22</v>
      </c>
      <c r="B24" s="53">
        <v>345.6</v>
      </c>
      <c r="C24" s="53">
        <v>165.60000000000002</v>
      </c>
      <c r="D24" s="53">
        <v>201.60000000000002</v>
      </c>
      <c r="E24" s="53">
        <v>374.40000000000003</v>
      </c>
      <c r="F24" s="53">
        <v>216</v>
      </c>
      <c r="G24" s="53">
        <v>237.60000000000002</v>
      </c>
      <c r="H24" s="53">
        <v>360</v>
      </c>
      <c r="I24" s="53">
        <v>216</v>
      </c>
      <c r="J24" s="53">
        <v>208.8</v>
      </c>
      <c r="K24" s="53">
        <v>374.40000000000003</v>
      </c>
      <c r="L24" s="53">
        <v>302.40000000000003</v>
      </c>
      <c r="M24" s="53">
        <v>208.8</v>
      </c>
      <c r="N24" s="53">
        <v>345.6</v>
      </c>
      <c r="O24" s="53">
        <v>216</v>
      </c>
      <c r="P24" s="53">
        <v>216</v>
      </c>
      <c r="Q24" s="53">
        <v>460.8</v>
      </c>
      <c r="R24" s="53">
        <v>345.6</v>
      </c>
      <c r="S24" s="53">
        <v>259.2</v>
      </c>
      <c r="T24" s="53">
        <v>216</v>
      </c>
      <c r="U24" s="53">
        <v>237.60000000000002</v>
      </c>
      <c r="V24" s="53">
        <v>374.40000000000003</v>
      </c>
      <c r="W24" s="53">
        <v>410.40000000000003</v>
      </c>
      <c r="X24" s="53">
        <v>352.8</v>
      </c>
      <c r="Y24" s="53">
        <v>302.40000000000003</v>
      </c>
      <c r="Z24" s="53">
        <v>489.6</v>
      </c>
      <c r="AA24" s="53">
        <v>295.2</v>
      </c>
      <c r="AB24" s="53">
        <v>338.40000000000003</v>
      </c>
      <c r="AC24" s="53">
        <v>345.6</v>
      </c>
      <c r="AD24" s="53">
        <v>280.8</v>
      </c>
      <c r="AE24" s="53">
        <v>273.60000000000002</v>
      </c>
      <c r="AF24" s="53">
        <v>252</v>
      </c>
    </row>
    <row r="25" spans="1:39" x14ac:dyDescent="0.2">
      <c r="A25" s="52">
        <v>23</v>
      </c>
      <c r="B25" s="53">
        <v>360</v>
      </c>
      <c r="C25" s="53">
        <v>165.60000000000002</v>
      </c>
      <c r="D25" s="53">
        <v>201.60000000000002</v>
      </c>
      <c r="E25" s="53">
        <v>331.2</v>
      </c>
      <c r="F25" s="53">
        <v>216</v>
      </c>
      <c r="G25" s="53">
        <v>252</v>
      </c>
      <c r="H25" s="53">
        <v>388.8</v>
      </c>
      <c r="I25" s="53">
        <v>165.60000000000002</v>
      </c>
      <c r="J25" s="53">
        <v>201.60000000000002</v>
      </c>
      <c r="K25" s="53">
        <v>388.8</v>
      </c>
      <c r="L25" s="53">
        <v>259.2</v>
      </c>
      <c r="M25" s="53">
        <v>201.60000000000002</v>
      </c>
      <c r="N25" s="53">
        <v>374.40000000000003</v>
      </c>
      <c r="O25" s="53">
        <v>201.60000000000002</v>
      </c>
      <c r="P25" s="53">
        <v>172.8</v>
      </c>
      <c r="Q25" s="53">
        <v>252</v>
      </c>
      <c r="R25" s="53">
        <v>252</v>
      </c>
      <c r="S25" s="53">
        <v>230.40000000000003</v>
      </c>
      <c r="T25" s="53">
        <v>201.60000000000002</v>
      </c>
      <c r="U25" s="53">
        <v>208.8</v>
      </c>
      <c r="V25" s="53">
        <v>331.2</v>
      </c>
      <c r="W25" s="53">
        <v>367.2</v>
      </c>
      <c r="X25" s="53">
        <v>338.40000000000003</v>
      </c>
      <c r="Y25" s="53">
        <v>295.2</v>
      </c>
      <c r="Z25" s="53">
        <v>453.6</v>
      </c>
      <c r="AA25" s="53">
        <v>252</v>
      </c>
      <c r="AB25" s="53">
        <v>324</v>
      </c>
      <c r="AC25" s="53">
        <v>360</v>
      </c>
      <c r="AD25" s="53">
        <v>237.60000000000002</v>
      </c>
      <c r="AE25" s="53">
        <v>280.8</v>
      </c>
      <c r="AF25" s="53">
        <v>252</v>
      </c>
    </row>
    <row r="26" spans="1:39" x14ac:dyDescent="0.2">
      <c r="A26" s="52">
        <v>24</v>
      </c>
      <c r="B26" s="53">
        <v>216</v>
      </c>
      <c r="C26" s="53">
        <v>165.60000000000002</v>
      </c>
      <c r="D26" s="53">
        <v>201.60000000000002</v>
      </c>
      <c r="E26" s="53">
        <v>216</v>
      </c>
      <c r="F26" s="53">
        <v>201.60000000000002</v>
      </c>
      <c r="G26" s="53">
        <v>252</v>
      </c>
      <c r="H26" s="53">
        <v>374.40000000000003</v>
      </c>
      <c r="I26" s="53">
        <v>165.60000000000002</v>
      </c>
      <c r="J26" s="53">
        <v>201.60000000000002</v>
      </c>
      <c r="K26" s="53">
        <v>388.8</v>
      </c>
      <c r="L26" s="53">
        <v>216</v>
      </c>
      <c r="M26" s="53">
        <v>201.60000000000002</v>
      </c>
      <c r="N26" s="53">
        <v>374.40000000000003</v>
      </c>
      <c r="O26" s="53">
        <v>201.60000000000002</v>
      </c>
      <c r="P26" s="53">
        <v>201.60000000000002</v>
      </c>
      <c r="Q26" s="53">
        <v>237.60000000000002</v>
      </c>
      <c r="R26" s="53">
        <v>252</v>
      </c>
      <c r="S26" s="53">
        <v>216</v>
      </c>
      <c r="T26" s="53">
        <v>201.60000000000002</v>
      </c>
      <c r="U26" s="53">
        <v>187.20000000000002</v>
      </c>
      <c r="V26" s="53">
        <v>316.8</v>
      </c>
      <c r="W26" s="53">
        <v>381.6</v>
      </c>
      <c r="X26" s="53">
        <v>280.8</v>
      </c>
      <c r="Y26" s="53">
        <v>266.40000000000003</v>
      </c>
      <c r="Z26" s="53">
        <v>223.2</v>
      </c>
      <c r="AA26" s="53">
        <v>237.60000000000002</v>
      </c>
      <c r="AB26" s="53">
        <v>280.8</v>
      </c>
      <c r="AC26" s="53">
        <v>388.8</v>
      </c>
      <c r="AD26" s="53">
        <v>208.8</v>
      </c>
      <c r="AE26" s="53">
        <v>273.60000000000002</v>
      </c>
      <c r="AF26" s="53">
        <v>252</v>
      </c>
    </row>
    <row r="27" spans="1:39" ht="15.75" x14ac:dyDescent="0.25">
      <c r="B27" s="53"/>
      <c r="AH27" s="59" t="s">
        <v>24</v>
      </c>
    </row>
    <row r="28" spans="1:39" s="63" customFormat="1" ht="15.75" x14ac:dyDescent="0.25">
      <c r="A28" s="41"/>
      <c r="B28" s="60">
        <f>SUM(B3:B26)</f>
        <v>7999.2</v>
      </c>
      <c r="C28" s="60">
        <f t="shared" ref="C28:AF28" si="0">SUM(C3:C26)</f>
        <v>6789.6000000000013</v>
      </c>
      <c r="D28" s="60">
        <f t="shared" si="0"/>
        <v>7120.8000000000011</v>
      </c>
      <c r="E28" s="60">
        <f t="shared" si="0"/>
        <v>8395.1999999999971</v>
      </c>
      <c r="F28" s="60">
        <f t="shared" si="0"/>
        <v>7833.6000000000013</v>
      </c>
      <c r="G28" s="60">
        <f t="shared" si="0"/>
        <v>7524</v>
      </c>
      <c r="H28" s="60">
        <f t="shared" si="0"/>
        <v>7372.7999999999993</v>
      </c>
      <c r="I28" s="60">
        <f t="shared" si="0"/>
        <v>7660.8000000000011</v>
      </c>
      <c r="J28" s="60">
        <f t="shared" si="0"/>
        <v>7192.8000000000011</v>
      </c>
      <c r="K28" s="60">
        <f t="shared" si="0"/>
        <v>8467.1999999999989</v>
      </c>
      <c r="L28" s="60">
        <f t="shared" si="0"/>
        <v>8409.6</v>
      </c>
      <c r="M28" s="60">
        <f t="shared" si="0"/>
        <v>7639.2000000000007</v>
      </c>
      <c r="N28" s="60">
        <f t="shared" si="0"/>
        <v>8402.4</v>
      </c>
      <c r="O28" s="60">
        <f t="shared" si="0"/>
        <v>7502.4000000000015</v>
      </c>
      <c r="P28" s="60">
        <f t="shared" si="0"/>
        <v>7502.4</v>
      </c>
      <c r="Q28" s="60">
        <f t="shared" si="0"/>
        <v>9698.4</v>
      </c>
      <c r="R28" s="60">
        <f t="shared" si="0"/>
        <v>8481.6000000000022</v>
      </c>
      <c r="S28" s="60">
        <f>SUM(S3:S26)</f>
        <v>8135.9999999999973</v>
      </c>
      <c r="T28" s="60">
        <f t="shared" si="0"/>
        <v>7559.9999999999991</v>
      </c>
      <c r="U28" s="60">
        <f t="shared" si="0"/>
        <v>7754.4000000000005</v>
      </c>
      <c r="V28" s="60">
        <f t="shared" si="0"/>
        <v>8207.9999999999982</v>
      </c>
      <c r="W28" s="60">
        <f t="shared" si="0"/>
        <v>8553.5999999999985</v>
      </c>
      <c r="X28" s="60">
        <f t="shared" si="0"/>
        <v>8200.7999999999975</v>
      </c>
      <c r="Y28" s="60">
        <f t="shared" si="0"/>
        <v>8748</v>
      </c>
      <c r="Z28" s="60">
        <f t="shared" si="0"/>
        <v>10425.600000000002</v>
      </c>
      <c r="AA28" s="60">
        <f t="shared" si="0"/>
        <v>8035.2000000000007</v>
      </c>
      <c r="AB28" s="60">
        <f t="shared" si="0"/>
        <v>8755.1999999999989</v>
      </c>
      <c r="AC28" s="60">
        <f t="shared" si="0"/>
        <v>8330.4</v>
      </c>
      <c r="AD28" s="60">
        <f t="shared" si="0"/>
        <v>7970.4000000000005</v>
      </c>
      <c r="AE28" s="60">
        <f t="shared" si="0"/>
        <v>8388</v>
      </c>
      <c r="AF28" s="60">
        <f t="shared" si="0"/>
        <v>8128.800000000002</v>
      </c>
      <c r="AG28" s="61">
        <f>SUM(B28:AF28)</f>
        <v>251186.4</v>
      </c>
      <c r="AH28" s="62">
        <f>+(AG28*1000)/(AF1*86400)</f>
        <v>93.782258064516128</v>
      </c>
    </row>
    <row r="31" spans="1:39" x14ac:dyDescent="0.2">
      <c r="A31" s="40" t="s">
        <v>27</v>
      </c>
      <c r="B31" s="41">
        <v>1</v>
      </c>
      <c r="C31" s="41">
        <v>2</v>
      </c>
      <c r="D31" s="41">
        <v>3</v>
      </c>
      <c r="E31" s="41">
        <v>4</v>
      </c>
      <c r="F31" s="41">
        <v>5</v>
      </c>
      <c r="G31" s="41">
        <v>6</v>
      </c>
      <c r="H31" s="41">
        <v>7</v>
      </c>
      <c r="I31" s="41">
        <v>8</v>
      </c>
      <c r="J31" s="41">
        <v>9</v>
      </c>
      <c r="K31" s="41">
        <v>10</v>
      </c>
      <c r="L31" s="41">
        <v>11</v>
      </c>
      <c r="M31" s="41">
        <v>12</v>
      </c>
      <c r="N31" s="41">
        <v>13</v>
      </c>
      <c r="O31" s="41">
        <v>14</v>
      </c>
      <c r="P31" s="41">
        <v>15</v>
      </c>
      <c r="Q31" s="41">
        <v>16</v>
      </c>
      <c r="R31" s="41">
        <v>17</v>
      </c>
      <c r="S31" s="41">
        <v>18</v>
      </c>
      <c r="T31" s="41">
        <v>19</v>
      </c>
      <c r="U31" s="41">
        <v>20</v>
      </c>
      <c r="V31" s="41">
        <v>21</v>
      </c>
      <c r="W31" s="41">
        <v>22</v>
      </c>
      <c r="X31" s="41">
        <v>23</v>
      </c>
      <c r="Y31" s="41">
        <v>24</v>
      </c>
      <c r="Z31" s="41">
        <v>25</v>
      </c>
      <c r="AA31" s="41">
        <v>26</v>
      </c>
      <c r="AB31" s="41">
        <v>27</v>
      </c>
      <c r="AC31" s="41">
        <v>28</v>
      </c>
      <c r="AD31" s="41">
        <v>29</v>
      </c>
      <c r="AE31" s="41">
        <v>30</v>
      </c>
      <c r="AF31" s="41">
        <v>31</v>
      </c>
      <c r="AG31" s="64" t="s">
        <v>33</v>
      </c>
      <c r="AH31" s="65" t="s">
        <v>34</v>
      </c>
    </row>
    <row r="32" spans="1:39" x14ac:dyDescent="0.2">
      <c r="A32" s="47"/>
      <c r="B32" s="37" t="s">
        <v>35</v>
      </c>
      <c r="C32" s="37" t="s">
        <v>35</v>
      </c>
      <c r="D32" s="37" t="s">
        <v>35</v>
      </c>
      <c r="E32" s="37" t="s">
        <v>35</v>
      </c>
      <c r="F32" s="37" t="s">
        <v>35</v>
      </c>
      <c r="G32" s="37" t="s">
        <v>35</v>
      </c>
      <c r="H32" s="37" t="s">
        <v>35</v>
      </c>
      <c r="I32" s="37" t="s">
        <v>35</v>
      </c>
      <c r="J32" s="37" t="s">
        <v>35</v>
      </c>
      <c r="K32" s="37" t="s">
        <v>35</v>
      </c>
      <c r="L32" s="37" t="s">
        <v>35</v>
      </c>
      <c r="M32" s="37" t="s">
        <v>35</v>
      </c>
      <c r="N32" s="37" t="s">
        <v>35</v>
      </c>
      <c r="O32" s="37" t="s">
        <v>35</v>
      </c>
      <c r="P32" s="37" t="s">
        <v>35</v>
      </c>
      <c r="Q32" s="37" t="s">
        <v>35</v>
      </c>
      <c r="R32" s="37" t="s">
        <v>35</v>
      </c>
      <c r="S32" s="37" t="s">
        <v>35</v>
      </c>
      <c r="T32" s="37" t="s">
        <v>35</v>
      </c>
      <c r="U32" s="37" t="s">
        <v>35</v>
      </c>
      <c r="V32" s="37" t="s">
        <v>35</v>
      </c>
      <c r="W32" s="37" t="s">
        <v>35</v>
      </c>
      <c r="X32" s="37" t="s">
        <v>35</v>
      </c>
      <c r="Y32" s="37" t="s">
        <v>35</v>
      </c>
      <c r="Z32" s="37" t="s">
        <v>35</v>
      </c>
      <c r="AA32" s="37" t="s">
        <v>35</v>
      </c>
      <c r="AB32" s="37" t="s">
        <v>35</v>
      </c>
      <c r="AC32" s="37" t="s">
        <v>35</v>
      </c>
      <c r="AD32" s="37" t="s">
        <v>35</v>
      </c>
      <c r="AE32" s="37" t="s">
        <v>35</v>
      </c>
      <c r="AF32" s="37" t="s">
        <v>35</v>
      </c>
      <c r="AG32" s="38" t="s">
        <v>35</v>
      </c>
      <c r="AH32" s="39" t="s">
        <v>36</v>
      </c>
    </row>
    <row r="33" spans="1:34" x14ac:dyDescent="0.2">
      <c r="A33" s="52">
        <v>1</v>
      </c>
      <c r="B33" s="66">
        <f>+B3*0.277777777777778</f>
        <v>42.000000000000036</v>
      </c>
      <c r="C33" s="66">
        <f t="shared" ref="C33:AF33" si="1">+C3*0.277777777777778</f>
        <v>56.000000000000057</v>
      </c>
      <c r="D33" s="66">
        <f t="shared" si="1"/>
        <v>42.000000000000036</v>
      </c>
      <c r="E33" s="66">
        <f t="shared" si="1"/>
        <v>52.000000000000043</v>
      </c>
      <c r="F33" s="66">
        <f t="shared" si="1"/>
        <v>56.000000000000057</v>
      </c>
      <c r="G33" s="66">
        <f t="shared" si="1"/>
        <v>56.000000000000057</v>
      </c>
      <c r="H33" s="66">
        <f t="shared" si="1"/>
        <v>52.000000000000043</v>
      </c>
      <c r="I33" s="66">
        <f t="shared" si="1"/>
        <v>56.000000000000057</v>
      </c>
      <c r="J33" s="66">
        <f t="shared" si="1"/>
        <v>46.000000000000043</v>
      </c>
      <c r="K33" s="66">
        <f t="shared" si="1"/>
        <v>42.000000000000036</v>
      </c>
      <c r="L33" s="66">
        <f t="shared" si="1"/>
        <v>56.000000000000057</v>
      </c>
      <c r="M33" s="66">
        <f t="shared" si="1"/>
        <v>60.00000000000005</v>
      </c>
      <c r="N33" s="66">
        <f t="shared" si="1"/>
        <v>42.000000000000036</v>
      </c>
      <c r="O33" s="66">
        <f t="shared" si="1"/>
        <v>56.000000000000057</v>
      </c>
      <c r="P33" s="66">
        <f t="shared" si="1"/>
        <v>56.000000000000057</v>
      </c>
      <c r="Q33" s="66">
        <f t="shared" si="1"/>
        <v>94.000000000000085</v>
      </c>
      <c r="R33" s="66">
        <f t="shared" si="1"/>
        <v>56.000000000000057</v>
      </c>
      <c r="S33" s="66">
        <f t="shared" si="1"/>
        <v>60.00000000000005</v>
      </c>
      <c r="T33" s="66">
        <f t="shared" si="1"/>
        <v>52.000000000000043</v>
      </c>
      <c r="U33" s="66">
        <f t="shared" si="1"/>
        <v>52.000000000000043</v>
      </c>
      <c r="V33" s="66">
        <f t="shared" si="1"/>
        <v>56.000000000000057</v>
      </c>
      <c r="W33" s="66">
        <f t="shared" si="1"/>
        <v>70.000000000000057</v>
      </c>
      <c r="X33" s="66">
        <f t="shared" si="1"/>
        <v>56.000000000000057</v>
      </c>
      <c r="Y33" s="66">
        <f t="shared" si="1"/>
        <v>78.000000000000071</v>
      </c>
      <c r="Z33" s="66">
        <f t="shared" si="1"/>
        <v>92.000000000000071</v>
      </c>
      <c r="AA33" s="66">
        <f t="shared" si="1"/>
        <v>66.000000000000057</v>
      </c>
      <c r="AB33" s="66">
        <f t="shared" si="1"/>
        <v>66.000000000000057</v>
      </c>
      <c r="AC33" s="66">
        <f t="shared" si="1"/>
        <v>40.000000000000036</v>
      </c>
      <c r="AD33" s="66">
        <f t="shared" si="1"/>
        <v>56.000000000000057</v>
      </c>
      <c r="AE33" s="66">
        <f t="shared" si="1"/>
        <v>60.00000000000005</v>
      </c>
      <c r="AF33" s="66">
        <f t="shared" si="1"/>
        <v>56.000000000000057</v>
      </c>
      <c r="AG33" s="67">
        <f>+AVERAGE(B33:AF33)</f>
        <v>57.419354838709708</v>
      </c>
      <c r="AH33" s="66">
        <f>+AG33/$AG$57</f>
        <v>0.61226244732995105</v>
      </c>
    </row>
    <row r="34" spans="1:34" x14ac:dyDescent="0.2">
      <c r="A34" s="52">
        <v>2</v>
      </c>
      <c r="B34" s="66">
        <f t="shared" ref="B34:AF42" si="2">+B4*0.277777777777778</f>
        <v>42.000000000000036</v>
      </c>
      <c r="C34" s="66">
        <f t="shared" si="2"/>
        <v>56.000000000000057</v>
      </c>
      <c r="D34" s="66">
        <f t="shared" si="2"/>
        <v>42.000000000000036</v>
      </c>
      <c r="E34" s="66">
        <f t="shared" si="2"/>
        <v>52.000000000000043</v>
      </c>
      <c r="F34" s="66">
        <f t="shared" si="2"/>
        <v>56.000000000000057</v>
      </c>
      <c r="G34" s="66">
        <f t="shared" si="2"/>
        <v>52.000000000000043</v>
      </c>
      <c r="H34" s="66">
        <f t="shared" si="2"/>
        <v>52.000000000000043</v>
      </c>
      <c r="I34" s="66">
        <f t="shared" si="2"/>
        <v>56.000000000000057</v>
      </c>
      <c r="J34" s="66">
        <f t="shared" si="2"/>
        <v>42.000000000000036</v>
      </c>
      <c r="K34" s="66">
        <f t="shared" si="2"/>
        <v>42.000000000000036</v>
      </c>
      <c r="L34" s="66">
        <f t="shared" si="2"/>
        <v>56.000000000000057</v>
      </c>
      <c r="M34" s="66">
        <f t="shared" si="2"/>
        <v>60.00000000000005</v>
      </c>
      <c r="N34" s="66">
        <f t="shared" si="2"/>
        <v>42.000000000000036</v>
      </c>
      <c r="O34" s="66">
        <f t="shared" si="2"/>
        <v>56.000000000000057</v>
      </c>
      <c r="P34" s="66">
        <f t="shared" si="2"/>
        <v>52.000000000000043</v>
      </c>
      <c r="Q34" s="66">
        <f t="shared" si="2"/>
        <v>74.000000000000071</v>
      </c>
      <c r="R34" s="66">
        <f t="shared" si="2"/>
        <v>56.000000000000057</v>
      </c>
      <c r="S34" s="66">
        <f t="shared" si="2"/>
        <v>56.000000000000057</v>
      </c>
      <c r="T34" s="66">
        <f t="shared" si="2"/>
        <v>52.000000000000043</v>
      </c>
      <c r="U34" s="66">
        <f t="shared" si="2"/>
        <v>52.000000000000043</v>
      </c>
      <c r="V34" s="66">
        <f t="shared" si="2"/>
        <v>56.000000000000057</v>
      </c>
      <c r="W34" s="66">
        <f t="shared" si="2"/>
        <v>66.000000000000057</v>
      </c>
      <c r="X34" s="66">
        <f t="shared" si="2"/>
        <v>56.000000000000057</v>
      </c>
      <c r="Y34" s="66">
        <f t="shared" si="2"/>
        <v>70.000000000000057</v>
      </c>
      <c r="Z34" s="66">
        <f t="shared" si="2"/>
        <v>92.000000000000071</v>
      </c>
      <c r="AA34" s="66">
        <f t="shared" si="2"/>
        <v>66.000000000000057</v>
      </c>
      <c r="AB34" s="66">
        <f t="shared" si="2"/>
        <v>66.000000000000057</v>
      </c>
      <c r="AC34" s="66">
        <f t="shared" si="2"/>
        <v>52.000000000000043</v>
      </c>
      <c r="AD34" s="66">
        <f t="shared" si="2"/>
        <v>56.000000000000057</v>
      </c>
      <c r="AE34" s="66">
        <f t="shared" si="2"/>
        <v>56.000000000000057</v>
      </c>
      <c r="AF34" s="66">
        <f t="shared" si="2"/>
        <v>56.000000000000057</v>
      </c>
      <c r="AG34" s="67">
        <f t="shared" ref="AG34:AG56" si="3">+AVERAGE(B34:AF34)</f>
        <v>56.129032258064548</v>
      </c>
      <c r="AH34" s="66">
        <f t="shared" ref="AH34:AH57" si="4">+AG34/$AG$57</f>
        <v>0.59850374064837908</v>
      </c>
    </row>
    <row r="35" spans="1:34" x14ac:dyDescent="0.2">
      <c r="A35" s="52">
        <v>3</v>
      </c>
      <c r="B35" s="66">
        <f t="shared" si="2"/>
        <v>42.000000000000036</v>
      </c>
      <c r="C35" s="66">
        <f t="shared" si="2"/>
        <v>56.000000000000057</v>
      </c>
      <c r="D35" s="66">
        <f t="shared" si="2"/>
        <v>42.000000000000036</v>
      </c>
      <c r="E35" s="66">
        <f t="shared" si="2"/>
        <v>52.000000000000043</v>
      </c>
      <c r="F35" s="66">
        <f t="shared" si="2"/>
        <v>56.000000000000057</v>
      </c>
      <c r="G35" s="66">
        <f t="shared" si="2"/>
        <v>52.000000000000043</v>
      </c>
      <c r="H35" s="66">
        <f t="shared" si="2"/>
        <v>52.000000000000043</v>
      </c>
      <c r="I35" s="66">
        <f t="shared" si="2"/>
        <v>56.000000000000057</v>
      </c>
      <c r="J35" s="66">
        <f t="shared" si="2"/>
        <v>42.000000000000036</v>
      </c>
      <c r="K35" s="66">
        <f t="shared" si="2"/>
        <v>42.000000000000036</v>
      </c>
      <c r="L35" s="66">
        <f t="shared" si="2"/>
        <v>56.000000000000057</v>
      </c>
      <c r="M35" s="66">
        <f t="shared" si="2"/>
        <v>56.000000000000057</v>
      </c>
      <c r="N35" s="66">
        <f t="shared" si="2"/>
        <v>42.000000000000036</v>
      </c>
      <c r="O35" s="66">
        <f t="shared" si="2"/>
        <v>56.000000000000057</v>
      </c>
      <c r="P35" s="66">
        <f t="shared" si="2"/>
        <v>52.000000000000043</v>
      </c>
      <c r="Q35" s="66">
        <f t="shared" si="2"/>
        <v>106.0000000000001</v>
      </c>
      <c r="R35" s="66">
        <f t="shared" si="2"/>
        <v>56.000000000000057</v>
      </c>
      <c r="S35" s="66">
        <f t="shared" si="2"/>
        <v>56.000000000000057</v>
      </c>
      <c r="T35" s="66">
        <f t="shared" si="2"/>
        <v>52.000000000000043</v>
      </c>
      <c r="U35" s="66">
        <f t="shared" si="2"/>
        <v>52.000000000000043</v>
      </c>
      <c r="V35" s="66">
        <f t="shared" si="2"/>
        <v>56.000000000000057</v>
      </c>
      <c r="W35" s="66">
        <f t="shared" si="2"/>
        <v>50.000000000000043</v>
      </c>
      <c r="X35" s="66">
        <f t="shared" si="2"/>
        <v>56.000000000000057</v>
      </c>
      <c r="Y35" s="66">
        <f t="shared" si="2"/>
        <v>70.000000000000057</v>
      </c>
      <c r="Z35" s="66">
        <f t="shared" si="2"/>
        <v>80.000000000000071</v>
      </c>
      <c r="AA35" s="66">
        <f t="shared" si="2"/>
        <v>66.000000000000057</v>
      </c>
      <c r="AB35" s="66">
        <f t="shared" si="2"/>
        <v>62.00000000000005</v>
      </c>
      <c r="AC35" s="66">
        <f t="shared" si="2"/>
        <v>48.000000000000043</v>
      </c>
      <c r="AD35" s="66">
        <f t="shared" si="2"/>
        <v>56.000000000000057</v>
      </c>
      <c r="AE35" s="66">
        <f t="shared" si="2"/>
        <v>56.000000000000057</v>
      </c>
      <c r="AF35" s="66">
        <f t="shared" si="2"/>
        <v>56.000000000000057</v>
      </c>
      <c r="AG35" s="67">
        <f t="shared" si="3"/>
        <v>55.870967741935516</v>
      </c>
      <c r="AH35" s="66">
        <f t="shared" si="4"/>
        <v>0.59575199931206479</v>
      </c>
    </row>
    <row r="36" spans="1:34" x14ac:dyDescent="0.2">
      <c r="A36" s="52">
        <v>4</v>
      </c>
      <c r="B36" s="66">
        <f t="shared" si="2"/>
        <v>42.000000000000036</v>
      </c>
      <c r="C36" s="66">
        <f t="shared" si="2"/>
        <v>56.000000000000057</v>
      </c>
      <c r="D36" s="66">
        <f t="shared" si="2"/>
        <v>42.000000000000036</v>
      </c>
      <c r="E36" s="66">
        <f t="shared" si="2"/>
        <v>52.000000000000043</v>
      </c>
      <c r="F36" s="66">
        <f t="shared" si="2"/>
        <v>56.000000000000057</v>
      </c>
      <c r="G36" s="66">
        <f t="shared" si="2"/>
        <v>52.000000000000043</v>
      </c>
      <c r="H36" s="66">
        <f t="shared" si="2"/>
        <v>52.000000000000043</v>
      </c>
      <c r="I36" s="66">
        <f t="shared" si="2"/>
        <v>56.000000000000057</v>
      </c>
      <c r="J36" s="66">
        <f t="shared" si="2"/>
        <v>42.000000000000036</v>
      </c>
      <c r="K36" s="66">
        <f t="shared" si="2"/>
        <v>42.000000000000036</v>
      </c>
      <c r="L36" s="66">
        <f t="shared" si="2"/>
        <v>56.000000000000057</v>
      </c>
      <c r="M36" s="66">
        <f t="shared" si="2"/>
        <v>56.000000000000057</v>
      </c>
      <c r="N36" s="66">
        <f t="shared" si="2"/>
        <v>42.000000000000036</v>
      </c>
      <c r="O36" s="66">
        <f t="shared" si="2"/>
        <v>56.000000000000057</v>
      </c>
      <c r="P36" s="66">
        <f t="shared" si="2"/>
        <v>52.000000000000043</v>
      </c>
      <c r="Q36" s="66">
        <f t="shared" si="2"/>
        <v>96.000000000000085</v>
      </c>
      <c r="R36" s="66">
        <f t="shared" si="2"/>
        <v>56.000000000000057</v>
      </c>
      <c r="S36" s="66">
        <f t="shared" si="2"/>
        <v>52.000000000000043</v>
      </c>
      <c r="T36" s="66">
        <f t="shared" si="2"/>
        <v>52.000000000000043</v>
      </c>
      <c r="U36" s="66">
        <f t="shared" si="2"/>
        <v>52.000000000000043</v>
      </c>
      <c r="V36" s="66">
        <f t="shared" si="2"/>
        <v>56.000000000000057</v>
      </c>
      <c r="W36" s="66">
        <f t="shared" si="2"/>
        <v>46.000000000000043</v>
      </c>
      <c r="X36" s="66">
        <f t="shared" si="2"/>
        <v>56.000000000000057</v>
      </c>
      <c r="Y36" s="66">
        <f t="shared" si="2"/>
        <v>66.000000000000057</v>
      </c>
      <c r="Z36" s="66">
        <f t="shared" si="2"/>
        <v>80.000000000000071</v>
      </c>
      <c r="AA36" s="66">
        <f t="shared" si="2"/>
        <v>66.000000000000057</v>
      </c>
      <c r="AB36" s="66">
        <f t="shared" si="2"/>
        <v>62.00000000000005</v>
      </c>
      <c r="AC36" s="66">
        <f t="shared" si="2"/>
        <v>48.000000000000043</v>
      </c>
      <c r="AD36" s="66">
        <f t="shared" si="2"/>
        <v>56.000000000000057</v>
      </c>
      <c r="AE36" s="66">
        <f t="shared" si="2"/>
        <v>52.000000000000043</v>
      </c>
      <c r="AF36" s="66">
        <f t="shared" si="2"/>
        <v>56.000000000000057</v>
      </c>
      <c r="AG36" s="67">
        <f t="shared" si="3"/>
        <v>55.032258064516157</v>
      </c>
      <c r="AH36" s="66">
        <f t="shared" si="4"/>
        <v>0.58680883996904298</v>
      </c>
    </row>
    <row r="37" spans="1:34" x14ac:dyDescent="0.2">
      <c r="A37" s="52">
        <v>5</v>
      </c>
      <c r="B37" s="66">
        <f t="shared" si="2"/>
        <v>42.000000000000036</v>
      </c>
      <c r="C37" s="66">
        <f t="shared" si="2"/>
        <v>56.000000000000057</v>
      </c>
      <c r="D37" s="66">
        <f t="shared" si="2"/>
        <v>46.000000000000043</v>
      </c>
      <c r="E37" s="66">
        <f t="shared" si="2"/>
        <v>52.000000000000043</v>
      </c>
      <c r="F37" s="66">
        <f t="shared" si="2"/>
        <v>56.000000000000057</v>
      </c>
      <c r="G37" s="66">
        <f t="shared" si="2"/>
        <v>56.000000000000057</v>
      </c>
      <c r="H37" s="66">
        <f t="shared" si="2"/>
        <v>48.000000000000043</v>
      </c>
      <c r="I37" s="66">
        <f t="shared" si="2"/>
        <v>56.000000000000057</v>
      </c>
      <c r="J37" s="66">
        <f t="shared" si="2"/>
        <v>46.000000000000043</v>
      </c>
      <c r="K37" s="66">
        <f t="shared" si="2"/>
        <v>42.000000000000036</v>
      </c>
      <c r="L37" s="66">
        <f t="shared" si="2"/>
        <v>56.000000000000057</v>
      </c>
      <c r="M37" s="66">
        <f t="shared" si="2"/>
        <v>48.000000000000043</v>
      </c>
      <c r="N37" s="66">
        <f t="shared" si="2"/>
        <v>46.000000000000043</v>
      </c>
      <c r="O37" s="66">
        <f t="shared" si="2"/>
        <v>56.000000000000057</v>
      </c>
      <c r="P37" s="66">
        <f t="shared" si="2"/>
        <v>48.000000000000043</v>
      </c>
      <c r="Q37" s="66">
        <f t="shared" si="2"/>
        <v>96.000000000000085</v>
      </c>
      <c r="R37" s="66">
        <f t="shared" si="2"/>
        <v>56.000000000000057</v>
      </c>
      <c r="S37" s="66">
        <f t="shared" si="2"/>
        <v>48.000000000000043</v>
      </c>
      <c r="T37" s="66">
        <f t="shared" si="2"/>
        <v>52.000000000000043</v>
      </c>
      <c r="U37" s="66">
        <f t="shared" si="2"/>
        <v>56.000000000000057</v>
      </c>
      <c r="V37" s="66">
        <f t="shared" si="2"/>
        <v>56.000000000000057</v>
      </c>
      <c r="W37" s="66">
        <f t="shared" si="2"/>
        <v>42.000000000000036</v>
      </c>
      <c r="X37" s="66">
        <f t="shared" si="2"/>
        <v>56.000000000000057</v>
      </c>
      <c r="Y37" s="66">
        <f t="shared" si="2"/>
        <v>58.00000000000005</v>
      </c>
      <c r="Z37" s="66">
        <f t="shared" si="2"/>
        <v>88.000000000000071</v>
      </c>
      <c r="AA37" s="66">
        <f t="shared" si="2"/>
        <v>54.00000000000005</v>
      </c>
      <c r="AB37" s="66">
        <f t="shared" si="2"/>
        <v>66.000000000000057</v>
      </c>
      <c r="AC37" s="66">
        <f t="shared" si="2"/>
        <v>48.000000000000043</v>
      </c>
      <c r="AD37" s="66">
        <f t="shared" si="2"/>
        <v>56.000000000000057</v>
      </c>
      <c r="AE37" s="66">
        <f t="shared" si="2"/>
        <v>48.000000000000043</v>
      </c>
      <c r="AF37" s="66">
        <f t="shared" si="2"/>
        <v>56.000000000000057</v>
      </c>
      <c r="AG37" s="67">
        <f t="shared" si="3"/>
        <v>54.516129032258092</v>
      </c>
      <c r="AH37" s="66">
        <f t="shared" si="4"/>
        <v>0.58130535729641419</v>
      </c>
    </row>
    <row r="38" spans="1:34" x14ac:dyDescent="0.2">
      <c r="A38" s="52">
        <v>6</v>
      </c>
      <c r="B38" s="66">
        <f t="shared" si="2"/>
        <v>42.000000000000036</v>
      </c>
      <c r="C38" s="66">
        <f t="shared" si="2"/>
        <v>56.000000000000057</v>
      </c>
      <c r="D38" s="66">
        <f t="shared" si="2"/>
        <v>46.000000000000043</v>
      </c>
      <c r="E38" s="66">
        <f t="shared" si="2"/>
        <v>52.000000000000043</v>
      </c>
      <c r="F38" s="66">
        <f t="shared" si="2"/>
        <v>56.000000000000057</v>
      </c>
      <c r="G38" s="66">
        <f t="shared" si="2"/>
        <v>56.000000000000057</v>
      </c>
      <c r="H38" s="66">
        <f t="shared" si="2"/>
        <v>48.000000000000043</v>
      </c>
      <c r="I38" s="66">
        <f t="shared" si="2"/>
        <v>56.000000000000057</v>
      </c>
      <c r="J38" s="66">
        <f t="shared" si="2"/>
        <v>54.000000000000057</v>
      </c>
      <c r="K38" s="66">
        <f t="shared" si="2"/>
        <v>42.000000000000036</v>
      </c>
      <c r="L38" s="66">
        <f t="shared" si="2"/>
        <v>56.000000000000057</v>
      </c>
      <c r="M38" s="66">
        <f t="shared" si="2"/>
        <v>48.000000000000043</v>
      </c>
      <c r="N38" s="66">
        <f t="shared" si="2"/>
        <v>46.000000000000043</v>
      </c>
      <c r="O38" s="66">
        <f t="shared" si="2"/>
        <v>56.000000000000057</v>
      </c>
      <c r="P38" s="66">
        <f t="shared" si="2"/>
        <v>56.000000000000057</v>
      </c>
      <c r="Q38" s="66">
        <f t="shared" si="2"/>
        <v>96.000000000000085</v>
      </c>
      <c r="R38" s="66">
        <f t="shared" si="2"/>
        <v>56.000000000000057</v>
      </c>
      <c r="S38" s="66">
        <f t="shared" si="2"/>
        <v>56.000000000000057</v>
      </c>
      <c r="T38" s="66">
        <f t="shared" si="2"/>
        <v>56.000000000000057</v>
      </c>
      <c r="U38" s="66">
        <f t="shared" si="2"/>
        <v>56.000000000000057</v>
      </c>
      <c r="V38" s="66">
        <f t="shared" si="2"/>
        <v>56.000000000000057</v>
      </c>
      <c r="W38" s="66">
        <f t="shared" si="2"/>
        <v>80.000000000000071</v>
      </c>
      <c r="X38" s="66">
        <f t="shared" si="2"/>
        <v>56.000000000000057</v>
      </c>
      <c r="Y38" s="66">
        <f t="shared" si="2"/>
        <v>66.000000000000057</v>
      </c>
      <c r="Z38" s="66">
        <f t="shared" si="2"/>
        <v>100.00000000000009</v>
      </c>
      <c r="AA38" s="66">
        <f t="shared" si="2"/>
        <v>74.000000000000071</v>
      </c>
      <c r="AB38" s="66">
        <f t="shared" si="2"/>
        <v>70.000000000000057</v>
      </c>
      <c r="AC38" s="66">
        <f t="shared" si="2"/>
        <v>58.00000000000005</v>
      </c>
      <c r="AD38" s="66">
        <f t="shared" si="2"/>
        <v>56.000000000000057</v>
      </c>
      <c r="AE38" s="66">
        <f t="shared" si="2"/>
        <v>56.000000000000057</v>
      </c>
      <c r="AF38" s="66">
        <f t="shared" si="2"/>
        <v>56.000000000000057</v>
      </c>
      <c r="AG38" s="67">
        <f t="shared" si="3"/>
        <v>58.645161290322612</v>
      </c>
      <c r="AH38" s="66">
        <f t="shared" si="4"/>
        <v>0.6253332186774444</v>
      </c>
    </row>
    <row r="39" spans="1:34" x14ac:dyDescent="0.2">
      <c r="A39" s="52">
        <v>7</v>
      </c>
      <c r="B39" s="66">
        <f t="shared" si="2"/>
        <v>106.0000000000001</v>
      </c>
      <c r="C39" s="66">
        <f t="shared" si="2"/>
        <v>112.00000000000009</v>
      </c>
      <c r="D39" s="66">
        <f t="shared" si="2"/>
        <v>132.00000000000011</v>
      </c>
      <c r="E39" s="66">
        <f t="shared" si="2"/>
        <v>106.0000000000001</v>
      </c>
      <c r="F39" s="66">
        <f t="shared" si="2"/>
        <v>80.000000000000071</v>
      </c>
      <c r="G39" s="66">
        <f t="shared" si="2"/>
        <v>122.0000000000001</v>
      </c>
      <c r="H39" s="66">
        <f t="shared" si="2"/>
        <v>100.00000000000009</v>
      </c>
      <c r="I39" s="66">
        <f t="shared" si="2"/>
        <v>132.00000000000011</v>
      </c>
      <c r="J39" s="66">
        <f t="shared" si="2"/>
        <v>132.00000000000011</v>
      </c>
      <c r="K39" s="66">
        <f t="shared" si="2"/>
        <v>106.0000000000001</v>
      </c>
      <c r="L39" s="66">
        <f t="shared" si="2"/>
        <v>118.0000000000001</v>
      </c>
      <c r="M39" s="66">
        <f t="shared" si="2"/>
        <v>132.00000000000011</v>
      </c>
      <c r="N39" s="66">
        <f t="shared" si="2"/>
        <v>88.000000000000071</v>
      </c>
      <c r="O39" s="66">
        <f t="shared" si="2"/>
        <v>102.00000000000009</v>
      </c>
      <c r="P39" s="66">
        <f t="shared" si="2"/>
        <v>128.00000000000011</v>
      </c>
      <c r="Q39" s="66">
        <f t="shared" si="2"/>
        <v>126.00000000000011</v>
      </c>
      <c r="R39" s="66">
        <f t="shared" si="2"/>
        <v>104.0000000000001</v>
      </c>
      <c r="S39" s="66">
        <f t="shared" si="2"/>
        <v>128.00000000000011</v>
      </c>
      <c r="T39" s="66">
        <f t="shared" si="2"/>
        <v>98.000000000000085</v>
      </c>
      <c r="U39" s="66">
        <f t="shared" si="2"/>
        <v>116.0000000000001</v>
      </c>
      <c r="V39" s="66">
        <f t="shared" si="2"/>
        <v>98.000000000000085</v>
      </c>
      <c r="W39" s="66">
        <f t="shared" si="2"/>
        <v>116.0000000000001</v>
      </c>
      <c r="X39" s="66">
        <f t="shared" si="2"/>
        <v>104.0000000000001</v>
      </c>
      <c r="Y39" s="66">
        <f t="shared" si="2"/>
        <v>132.00000000000011</v>
      </c>
      <c r="Z39" s="66">
        <f t="shared" si="2"/>
        <v>126.00000000000011</v>
      </c>
      <c r="AA39" s="66">
        <f t="shared" si="2"/>
        <v>114.0000000000001</v>
      </c>
      <c r="AB39" s="66">
        <f t="shared" si="2"/>
        <v>136.00000000000011</v>
      </c>
      <c r="AC39" s="66">
        <f t="shared" si="2"/>
        <v>116.0000000000001</v>
      </c>
      <c r="AD39" s="66">
        <f t="shared" si="2"/>
        <v>112.00000000000009</v>
      </c>
      <c r="AE39" s="66">
        <f t="shared" si="2"/>
        <v>132.00000000000011</v>
      </c>
      <c r="AF39" s="66">
        <f t="shared" si="2"/>
        <v>124.00000000000011</v>
      </c>
      <c r="AG39" s="67">
        <f t="shared" si="3"/>
        <v>115.41935483870971</v>
      </c>
      <c r="AH39" s="66">
        <f t="shared" si="4"/>
        <v>1.2307163126666092</v>
      </c>
    </row>
    <row r="40" spans="1:34" x14ac:dyDescent="0.2">
      <c r="A40" s="52">
        <v>8</v>
      </c>
      <c r="B40" s="66">
        <f t="shared" si="2"/>
        <v>122.0000000000001</v>
      </c>
      <c r="C40" s="66">
        <f t="shared" si="2"/>
        <v>124.0000000000001</v>
      </c>
      <c r="D40" s="66">
        <f t="shared" si="2"/>
        <v>132.00000000000011</v>
      </c>
      <c r="E40" s="66">
        <f t="shared" si="2"/>
        <v>122.0000000000001</v>
      </c>
      <c r="F40" s="66">
        <f t="shared" si="2"/>
        <v>92.000000000000071</v>
      </c>
      <c r="G40" s="66">
        <f t="shared" si="2"/>
        <v>126.00000000000011</v>
      </c>
      <c r="H40" s="66">
        <f t="shared" si="2"/>
        <v>116.0000000000001</v>
      </c>
      <c r="I40" s="66">
        <f t="shared" si="2"/>
        <v>124.0000000000001</v>
      </c>
      <c r="J40" s="66">
        <f t="shared" si="2"/>
        <v>128.00000000000011</v>
      </c>
      <c r="K40" s="66">
        <f t="shared" si="2"/>
        <v>114.0000000000001</v>
      </c>
      <c r="L40" s="66">
        <f t="shared" si="2"/>
        <v>102.00000000000009</v>
      </c>
      <c r="M40" s="66">
        <f t="shared" si="2"/>
        <v>132.00000000000011</v>
      </c>
      <c r="N40" s="66">
        <f t="shared" si="2"/>
        <v>104.0000000000001</v>
      </c>
      <c r="O40" s="66">
        <f t="shared" si="2"/>
        <v>114.0000000000001</v>
      </c>
      <c r="P40" s="66">
        <f t="shared" si="2"/>
        <v>136.00000000000011</v>
      </c>
      <c r="Q40" s="66">
        <f t="shared" si="2"/>
        <v>126.00000000000011</v>
      </c>
      <c r="R40" s="66">
        <f t="shared" si="2"/>
        <v>104.0000000000001</v>
      </c>
      <c r="S40" s="66">
        <f t="shared" si="2"/>
        <v>132.00000000000011</v>
      </c>
      <c r="T40" s="66">
        <f t="shared" si="2"/>
        <v>106.0000000000001</v>
      </c>
      <c r="U40" s="66">
        <f t="shared" si="2"/>
        <v>108.0000000000001</v>
      </c>
      <c r="V40" s="66">
        <f t="shared" si="2"/>
        <v>98.000000000000085</v>
      </c>
      <c r="W40" s="66">
        <f t="shared" si="2"/>
        <v>120.0000000000001</v>
      </c>
      <c r="X40" s="66">
        <f t="shared" si="2"/>
        <v>112.00000000000009</v>
      </c>
      <c r="Y40" s="66">
        <f t="shared" si="2"/>
        <v>136.00000000000011</v>
      </c>
      <c r="Z40" s="66">
        <f t="shared" si="2"/>
        <v>126.00000000000011</v>
      </c>
      <c r="AA40" s="66">
        <f t="shared" si="2"/>
        <v>114.0000000000001</v>
      </c>
      <c r="AB40" s="66">
        <f t="shared" si="2"/>
        <v>132.00000000000011</v>
      </c>
      <c r="AC40" s="66">
        <f t="shared" si="2"/>
        <v>140.00000000000011</v>
      </c>
      <c r="AD40" s="66">
        <f t="shared" si="2"/>
        <v>124.0000000000001</v>
      </c>
      <c r="AE40" s="66">
        <f t="shared" si="2"/>
        <v>136.00000000000011</v>
      </c>
      <c r="AF40" s="66">
        <f t="shared" si="2"/>
        <v>132.00000000000011</v>
      </c>
      <c r="AG40" s="67">
        <f t="shared" si="3"/>
        <v>120.45161290322584</v>
      </c>
      <c r="AH40" s="66">
        <f t="shared" si="4"/>
        <v>1.2843752687247396</v>
      </c>
    </row>
    <row r="41" spans="1:34" x14ac:dyDescent="0.2">
      <c r="A41" s="52">
        <v>9</v>
      </c>
      <c r="B41" s="66">
        <f t="shared" si="2"/>
        <v>134.00000000000011</v>
      </c>
      <c r="C41" s="66">
        <f t="shared" si="2"/>
        <v>100.00000000000009</v>
      </c>
      <c r="D41" s="66">
        <f t="shared" si="2"/>
        <v>132.00000000000011</v>
      </c>
      <c r="E41" s="66">
        <f t="shared" si="2"/>
        <v>122.0000000000001</v>
      </c>
      <c r="F41" s="66">
        <f t="shared" si="2"/>
        <v>96.000000000000085</v>
      </c>
      <c r="G41" s="66">
        <f t="shared" si="2"/>
        <v>126.00000000000011</v>
      </c>
      <c r="H41" s="66">
        <f t="shared" si="2"/>
        <v>128.00000000000011</v>
      </c>
      <c r="I41" s="66">
        <f t="shared" si="2"/>
        <v>136.00000000000011</v>
      </c>
      <c r="J41" s="66">
        <f t="shared" si="2"/>
        <v>128.00000000000011</v>
      </c>
      <c r="K41" s="66">
        <f t="shared" si="2"/>
        <v>144.00000000000011</v>
      </c>
      <c r="L41" s="66">
        <f t="shared" si="2"/>
        <v>114.0000000000001</v>
      </c>
      <c r="M41" s="66">
        <f t="shared" si="2"/>
        <v>136.00000000000011</v>
      </c>
      <c r="N41" s="66">
        <f t="shared" si="2"/>
        <v>136.00000000000011</v>
      </c>
      <c r="O41" s="66">
        <f t="shared" si="2"/>
        <v>130.00000000000011</v>
      </c>
      <c r="P41" s="66">
        <f t="shared" si="2"/>
        <v>136.00000000000011</v>
      </c>
      <c r="Q41" s="66">
        <f t="shared" si="2"/>
        <v>142.00000000000014</v>
      </c>
      <c r="R41" s="66">
        <f t="shared" si="2"/>
        <v>136.00000000000011</v>
      </c>
      <c r="S41" s="66">
        <f t="shared" si="2"/>
        <v>136.00000000000011</v>
      </c>
      <c r="T41" s="66">
        <f t="shared" si="2"/>
        <v>120.0000000000001</v>
      </c>
      <c r="U41" s="66">
        <f t="shared" si="2"/>
        <v>116.0000000000001</v>
      </c>
      <c r="V41" s="66">
        <f t="shared" si="2"/>
        <v>102.00000000000009</v>
      </c>
      <c r="W41" s="66">
        <f t="shared" si="2"/>
        <v>128.00000000000011</v>
      </c>
      <c r="X41" s="66">
        <f t="shared" si="2"/>
        <v>116.0000000000001</v>
      </c>
      <c r="Y41" s="66">
        <f t="shared" si="2"/>
        <v>140.00000000000011</v>
      </c>
      <c r="Z41" s="66">
        <f t="shared" si="2"/>
        <v>134.00000000000011</v>
      </c>
      <c r="AA41" s="66">
        <f t="shared" si="2"/>
        <v>104.0000000000001</v>
      </c>
      <c r="AB41" s="66">
        <f t="shared" si="2"/>
        <v>136.00000000000011</v>
      </c>
      <c r="AC41" s="66">
        <f t="shared" si="2"/>
        <v>136.00000000000011</v>
      </c>
      <c r="AD41" s="66">
        <f t="shared" si="2"/>
        <v>134.00000000000011</v>
      </c>
      <c r="AE41" s="66">
        <f t="shared" si="2"/>
        <v>136.00000000000011</v>
      </c>
      <c r="AF41" s="66">
        <f t="shared" si="2"/>
        <v>132.00000000000011</v>
      </c>
      <c r="AG41" s="67">
        <f t="shared" si="3"/>
        <v>127.29032258064521</v>
      </c>
      <c r="AH41" s="66">
        <f t="shared" si="4"/>
        <v>1.3572964141370711</v>
      </c>
    </row>
    <row r="42" spans="1:34" x14ac:dyDescent="0.2">
      <c r="A42" s="52">
        <v>10</v>
      </c>
      <c r="B42" s="66">
        <f t="shared" si="2"/>
        <v>130.00000000000011</v>
      </c>
      <c r="C42" s="66">
        <f t="shared" si="2"/>
        <v>104.0000000000001</v>
      </c>
      <c r="D42" s="66">
        <f t="shared" si="2"/>
        <v>132.00000000000011</v>
      </c>
      <c r="E42" s="66">
        <f t="shared" si="2"/>
        <v>122.0000000000001</v>
      </c>
      <c r="F42" s="66">
        <f t="shared" si="2"/>
        <v>124.00000000000011</v>
      </c>
      <c r="G42" s="66">
        <f t="shared" si="2"/>
        <v>140.00000000000011</v>
      </c>
      <c r="H42" s="66">
        <f t="shared" si="2"/>
        <v>120.0000000000001</v>
      </c>
      <c r="I42" s="66">
        <f t="shared" ref="I42:AM42" si="5">+I12*0.277777777777778</f>
        <v>128.00000000000011</v>
      </c>
      <c r="J42" s="66">
        <f t="shared" si="5"/>
        <v>128.00000000000011</v>
      </c>
      <c r="K42" s="66">
        <f t="shared" si="5"/>
        <v>136.00000000000011</v>
      </c>
      <c r="L42" s="66">
        <f t="shared" si="5"/>
        <v>132.00000000000011</v>
      </c>
      <c r="M42" s="66">
        <f t="shared" si="5"/>
        <v>136.00000000000011</v>
      </c>
      <c r="N42" s="66">
        <f t="shared" si="5"/>
        <v>136.00000000000011</v>
      </c>
      <c r="O42" s="66">
        <f t="shared" si="5"/>
        <v>130.00000000000011</v>
      </c>
      <c r="P42" s="66">
        <f t="shared" si="5"/>
        <v>132.00000000000011</v>
      </c>
      <c r="Q42" s="66">
        <f t="shared" si="5"/>
        <v>142.00000000000014</v>
      </c>
      <c r="R42" s="66">
        <f t="shared" si="5"/>
        <v>148.00000000000014</v>
      </c>
      <c r="S42" s="66">
        <f t="shared" si="5"/>
        <v>136.00000000000011</v>
      </c>
      <c r="T42" s="66">
        <f t="shared" si="5"/>
        <v>128.00000000000011</v>
      </c>
      <c r="U42" s="66">
        <f t="shared" si="5"/>
        <v>124.00000000000011</v>
      </c>
      <c r="V42" s="66">
        <f t="shared" si="5"/>
        <v>126.00000000000011</v>
      </c>
      <c r="W42" s="66">
        <f t="shared" si="5"/>
        <v>130.00000000000011</v>
      </c>
      <c r="X42" s="66">
        <f t="shared" si="5"/>
        <v>116.0000000000001</v>
      </c>
      <c r="Y42" s="66">
        <f t="shared" si="5"/>
        <v>136.00000000000011</v>
      </c>
      <c r="Z42" s="66">
        <f t="shared" si="5"/>
        <v>134.00000000000011</v>
      </c>
      <c r="AA42" s="66">
        <f t="shared" si="5"/>
        <v>104.0000000000001</v>
      </c>
      <c r="AB42" s="66">
        <f t="shared" si="5"/>
        <v>140.00000000000011</v>
      </c>
      <c r="AC42" s="66">
        <f t="shared" si="5"/>
        <v>140.00000000000011</v>
      </c>
      <c r="AD42" s="66">
        <f t="shared" si="5"/>
        <v>112.00000000000009</v>
      </c>
      <c r="AE42" s="66">
        <f t="shared" si="5"/>
        <v>132.00000000000011</v>
      </c>
      <c r="AF42" s="66">
        <f t="shared" si="5"/>
        <v>140.00000000000011</v>
      </c>
      <c r="AG42" s="67">
        <f t="shared" si="3"/>
        <v>129.61290322580649</v>
      </c>
      <c r="AH42" s="66">
        <f t="shared" si="4"/>
        <v>1.3820620861639004</v>
      </c>
    </row>
    <row r="43" spans="1:34" x14ac:dyDescent="0.2">
      <c r="A43" s="52">
        <v>11</v>
      </c>
      <c r="B43" s="66">
        <f t="shared" ref="B43:AF51" si="6">+B13*0.277777777777778</f>
        <v>130.00000000000011</v>
      </c>
      <c r="C43" s="66">
        <f t="shared" si="6"/>
        <v>122.0000000000001</v>
      </c>
      <c r="D43" s="66">
        <f t="shared" si="6"/>
        <v>136.00000000000011</v>
      </c>
      <c r="E43" s="66">
        <f t="shared" si="6"/>
        <v>132.00000000000011</v>
      </c>
      <c r="F43" s="66">
        <f t="shared" si="6"/>
        <v>152.00000000000014</v>
      </c>
      <c r="G43" s="66">
        <f t="shared" si="6"/>
        <v>132.00000000000011</v>
      </c>
      <c r="H43" s="68">
        <f t="shared" si="6"/>
        <v>32.000000000000028</v>
      </c>
      <c r="I43" s="66">
        <f t="shared" si="6"/>
        <v>128.00000000000011</v>
      </c>
      <c r="J43" s="66">
        <f t="shared" si="6"/>
        <v>136.00000000000011</v>
      </c>
      <c r="K43" s="66">
        <f t="shared" si="6"/>
        <v>136.00000000000011</v>
      </c>
      <c r="L43" s="66">
        <f t="shared" si="6"/>
        <v>136.00000000000011</v>
      </c>
      <c r="M43" s="66">
        <f t="shared" si="6"/>
        <v>136.00000000000011</v>
      </c>
      <c r="N43" s="66">
        <f t="shared" si="6"/>
        <v>140.00000000000011</v>
      </c>
      <c r="O43" s="66">
        <f t="shared" si="6"/>
        <v>136.00000000000011</v>
      </c>
      <c r="P43" s="66">
        <f t="shared" si="6"/>
        <v>136.00000000000011</v>
      </c>
      <c r="Q43" s="66">
        <f t="shared" si="6"/>
        <v>124.00000000000011</v>
      </c>
      <c r="R43" s="66">
        <f t="shared" si="6"/>
        <v>136.00000000000011</v>
      </c>
      <c r="S43" s="66">
        <f t="shared" si="6"/>
        <v>132.00000000000011</v>
      </c>
      <c r="T43" s="66">
        <f t="shared" si="6"/>
        <v>136.00000000000011</v>
      </c>
      <c r="U43" s="66">
        <f t="shared" si="6"/>
        <v>112.00000000000009</v>
      </c>
      <c r="V43" s="66">
        <f t="shared" si="6"/>
        <v>122.0000000000001</v>
      </c>
      <c r="W43" s="66">
        <f t="shared" si="6"/>
        <v>126.00000000000011</v>
      </c>
      <c r="X43" s="66">
        <f t="shared" si="6"/>
        <v>112.00000000000009</v>
      </c>
      <c r="Y43" s="66">
        <f t="shared" si="6"/>
        <v>140.00000000000011</v>
      </c>
      <c r="Z43" s="66">
        <f t="shared" si="6"/>
        <v>152.00000000000014</v>
      </c>
      <c r="AA43" s="66">
        <f t="shared" si="6"/>
        <v>120.0000000000001</v>
      </c>
      <c r="AB43" s="66">
        <f t="shared" si="6"/>
        <v>144.00000000000011</v>
      </c>
      <c r="AC43" s="66">
        <f t="shared" si="6"/>
        <v>140.00000000000011</v>
      </c>
      <c r="AD43" s="66">
        <f t="shared" si="6"/>
        <v>112.00000000000009</v>
      </c>
      <c r="AE43" s="66">
        <f t="shared" si="6"/>
        <v>136.00000000000011</v>
      </c>
      <c r="AF43" s="66">
        <f t="shared" si="6"/>
        <v>150.00000000000011</v>
      </c>
      <c r="AG43" s="67">
        <f t="shared" si="3"/>
        <v>129.48387096774198</v>
      </c>
      <c r="AH43" s="66">
        <f t="shared" si="4"/>
        <v>1.3806862154957433</v>
      </c>
    </row>
    <row r="44" spans="1:34" x14ac:dyDescent="0.2">
      <c r="A44" s="52">
        <v>12</v>
      </c>
      <c r="B44" s="66">
        <f t="shared" si="6"/>
        <v>126.00000000000011</v>
      </c>
      <c r="C44" s="66">
        <f t="shared" si="6"/>
        <v>118.0000000000001</v>
      </c>
      <c r="D44" s="66">
        <f t="shared" si="6"/>
        <v>132.00000000000011</v>
      </c>
      <c r="E44" s="66">
        <f t="shared" si="6"/>
        <v>132.00000000000011</v>
      </c>
      <c r="F44" s="66">
        <f t="shared" si="6"/>
        <v>140.00000000000011</v>
      </c>
      <c r="G44" s="66">
        <f t="shared" si="6"/>
        <v>132.00000000000011</v>
      </c>
      <c r="H44" s="68">
        <f t="shared" si="6"/>
        <v>0</v>
      </c>
      <c r="I44" s="66">
        <f t="shared" si="6"/>
        <v>132.00000000000011</v>
      </c>
      <c r="J44" s="66">
        <f t="shared" si="6"/>
        <v>128.00000000000011</v>
      </c>
      <c r="K44" s="66">
        <f t="shared" si="6"/>
        <v>136.00000000000011</v>
      </c>
      <c r="L44" s="66">
        <f t="shared" si="6"/>
        <v>132.00000000000011</v>
      </c>
      <c r="M44" s="66">
        <f t="shared" si="6"/>
        <v>132.00000000000011</v>
      </c>
      <c r="N44" s="66">
        <f t="shared" si="6"/>
        <v>140.00000000000011</v>
      </c>
      <c r="O44" s="66">
        <f t="shared" si="6"/>
        <v>128.00000000000011</v>
      </c>
      <c r="P44" s="66">
        <f t="shared" si="6"/>
        <v>132.00000000000011</v>
      </c>
      <c r="Q44" s="66">
        <f t="shared" si="6"/>
        <v>120.0000000000001</v>
      </c>
      <c r="R44" s="66">
        <f t="shared" si="6"/>
        <v>140.00000000000011</v>
      </c>
      <c r="S44" s="66">
        <f t="shared" si="6"/>
        <v>132.00000000000011</v>
      </c>
      <c r="T44" s="66">
        <f t="shared" si="6"/>
        <v>128.00000000000011</v>
      </c>
      <c r="U44" s="66">
        <f t="shared" si="6"/>
        <v>120.0000000000001</v>
      </c>
      <c r="V44" s="66">
        <f t="shared" si="6"/>
        <v>122.0000000000001</v>
      </c>
      <c r="W44" s="66">
        <f t="shared" si="6"/>
        <v>110.0000000000001</v>
      </c>
      <c r="X44" s="66">
        <f t="shared" si="6"/>
        <v>108.0000000000001</v>
      </c>
      <c r="Y44" s="66">
        <f t="shared" si="6"/>
        <v>136.00000000000011</v>
      </c>
      <c r="Z44" s="66">
        <f t="shared" si="6"/>
        <v>148.00000000000014</v>
      </c>
      <c r="AA44" s="66">
        <f t="shared" si="6"/>
        <v>148.00000000000014</v>
      </c>
      <c r="AB44" s="66">
        <f t="shared" si="6"/>
        <v>140.00000000000011</v>
      </c>
      <c r="AC44" s="66">
        <f t="shared" si="6"/>
        <v>140.00000000000011</v>
      </c>
      <c r="AD44" s="66">
        <f t="shared" si="6"/>
        <v>112.00000000000009</v>
      </c>
      <c r="AE44" s="66">
        <f t="shared" si="6"/>
        <v>132.00000000000011</v>
      </c>
      <c r="AF44" s="66">
        <f t="shared" si="6"/>
        <v>142.00000000000011</v>
      </c>
      <c r="AG44" s="67">
        <f t="shared" si="3"/>
        <v>126.38709677419358</v>
      </c>
      <c r="AH44" s="66">
        <f t="shared" si="4"/>
        <v>1.3476653194599706</v>
      </c>
    </row>
    <row r="45" spans="1:34" x14ac:dyDescent="0.2">
      <c r="A45" s="52">
        <v>13</v>
      </c>
      <c r="B45" s="66">
        <f t="shared" si="6"/>
        <v>118.0000000000001</v>
      </c>
      <c r="C45" s="66">
        <f t="shared" si="6"/>
        <v>110.0000000000001</v>
      </c>
      <c r="D45" s="66">
        <f t="shared" si="6"/>
        <v>132.00000000000011</v>
      </c>
      <c r="E45" s="66">
        <f t="shared" si="6"/>
        <v>128.00000000000011</v>
      </c>
      <c r="F45" s="66">
        <f t="shared" si="6"/>
        <v>132.00000000000011</v>
      </c>
      <c r="G45" s="66">
        <f t="shared" si="6"/>
        <v>104.0000000000001</v>
      </c>
      <c r="H45" s="68">
        <f t="shared" si="6"/>
        <v>0</v>
      </c>
      <c r="I45" s="66">
        <f t="shared" si="6"/>
        <v>124.00000000000011</v>
      </c>
      <c r="J45" s="66">
        <f t="shared" si="6"/>
        <v>132.00000000000011</v>
      </c>
      <c r="K45" s="66">
        <f t="shared" si="6"/>
        <v>124.00000000000011</v>
      </c>
      <c r="L45" s="66">
        <f t="shared" si="6"/>
        <v>136.00000000000011</v>
      </c>
      <c r="M45" s="66">
        <f t="shared" si="6"/>
        <v>132.00000000000011</v>
      </c>
      <c r="N45" s="66">
        <f t="shared" si="6"/>
        <v>128.00000000000011</v>
      </c>
      <c r="O45" s="66">
        <f t="shared" si="6"/>
        <v>120.0000000000001</v>
      </c>
      <c r="P45" s="66">
        <f t="shared" si="6"/>
        <v>132.00000000000011</v>
      </c>
      <c r="Q45" s="66">
        <f t="shared" si="6"/>
        <v>116.0000000000001</v>
      </c>
      <c r="R45" s="66">
        <f t="shared" si="6"/>
        <v>136.00000000000011</v>
      </c>
      <c r="S45" s="66">
        <f t="shared" si="6"/>
        <v>140.00000000000011</v>
      </c>
      <c r="T45" s="66">
        <f t="shared" si="6"/>
        <v>128.00000000000011</v>
      </c>
      <c r="U45" s="66">
        <f t="shared" si="6"/>
        <v>120.0000000000001</v>
      </c>
      <c r="V45" s="66">
        <f t="shared" si="6"/>
        <v>132.00000000000011</v>
      </c>
      <c r="W45" s="66">
        <f t="shared" si="6"/>
        <v>110.0000000000001</v>
      </c>
      <c r="X45" s="66">
        <f t="shared" si="6"/>
        <v>100.00000000000009</v>
      </c>
      <c r="Y45" s="66">
        <f t="shared" si="6"/>
        <v>144.00000000000011</v>
      </c>
      <c r="Z45" s="66">
        <f t="shared" si="6"/>
        <v>144.00000000000011</v>
      </c>
      <c r="AA45" s="66">
        <f t="shared" si="6"/>
        <v>144.00000000000011</v>
      </c>
      <c r="AB45" s="66">
        <f t="shared" si="6"/>
        <v>152.00000000000014</v>
      </c>
      <c r="AC45" s="66">
        <f t="shared" si="6"/>
        <v>132.00000000000011</v>
      </c>
      <c r="AD45" s="66">
        <f t="shared" si="6"/>
        <v>136.00000000000011</v>
      </c>
      <c r="AE45" s="66">
        <f t="shared" si="6"/>
        <v>136.00000000000011</v>
      </c>
      <c r="AF45" s="66">
        <f t="shared" si="6"/>
        <v>142.00000000000011</v>
      </c>
      <c r="AG45" s="67">
        <f t="shared" si="3"/>
        <v>124.6451612903226</v>
      </c>
      <c r="AH45" s="66">
        <f t="shared" si="4"/>
        <v>1.3290910654398482</v>
      </c>
    </row>
    <row r="46" spans="1:34" x14ac:dyDescent="0.2">
      <c r="A46" s="52">
        <v>14</v>
      </c>
      <c r="B46" s="66">
        <f t="shared" si="6"/>
        <v>120.0000000000001</v>
      </c>
      <c r="C46" s="66">
        <f t="shared" si="6"/>
        <v>94.000000000000085</v>
      </c>
      <c r="D46" s="66">
        <f t="shared" si="6"/>
        <v>104.0000000000001</v>
      </c>
      <c r="E46" s="66">
        <f t="shared" si="6"/>
        <v>128.00000000000011</v>
      </c>
      <c r="F46" s="66">
        <f t="shared" si="6"/>
        <v>120.0000000000001</v>
      </c>
      <c r="G46" s="66">
        <f t="shared" si="6"/>
        <v>108.0000000000001</v>
      </c>
      <c r="H46" s="66">
        <f t="shared" si="6"/>
        <v>140.00000000000011</v>
      </c>
      <c r="I46" s="66">
        <f t="shared" si="6"/>
        <v>120.0000000000001</v>
      </c>
      <c r="J46" s="66">
        <f t="shared" si="6"/>
        <v>100.00000000000009</v>
      </c>
      <c r="K46" s="66">
        <f t="shared" si="6"/>
        <v>120.0000000000001</v>
      </c>
      <c r="L46" s="66">
        <f t="shared" si="6"/>
        <v>140.00000000000011</v>
      </c>
      <c r="M46" s="66">
        <f t="shared" si="6"/>
        <v>108.0000000000001</v>
      </c>
      <c r="N46" s="66">
        <f t="shared" si="6"/>
        <v>128.00000000000011</v>
      </c>
      <c r="O46" s="66">
        <f t="shared" si="6"/>
        <v>120.0000000000001</v>
      </c>
      <c r="P46" s="66">
        <f t="shared" si="6"/>
        <v>104.0000000000001</v>
      </c>
      <c r="Q46" s="66">
        <f t="shared" si="6"/>
        <v>116.0000000000001</v>
      </c>
      <c r="R46" s="66">
        <f t="shared" si="6"/>
        <v>124.00000000000011</v>
      </c>
      <c r="S46" s="66">
        <f t="shared" si="6"/>
        <v>128.00000000000011</v>
      </c>
      <c r="T46" s="66">
        <f t="shared" si="6"/>
        <v>124.00000000000011</v>
      </c>
      <c r="U46" s="66">
        <f t="shared" si="6"/>
        <v>120.0000000000001</v>
      </c>
      <c r="V46" s="66">
        <f t="shared" si="6"/>
        <v>132.00000000000011</v>
      </c>
      <c r="W46" s="66">
        <f t="shared" si="6"/>
        <v>102.00000000000009</v>
      </c>
      <c r="X46" s="66">
        <f t="shared" si="6"/>
        <v>98.000000000000085</v>
      </c>
      <c r="Y46" s="66">
        <f t="shared" si="6"/>
        <v>108.0000000000001</v>
      </c>
      <c r="Z46" s="66">
        <f t="shared" si="6"/>
        <v>144.00000000000011</v>
      </c>
      <c r="AA46" s="66">
        <f t="shared" si="6"/>
        <v>92.000000000000071</v>
      </c>
      <c r="AB46" s="66">
        <f t="shared" si="6"/>
        <v>140.00000000000011</v>
      </c>
      <c r="AC46" s="66">
        <f t="shared" si="6"/>
        <v>120.0000000000001</v>
      </c>
      <c r="AD46" s="66">
        <f t="shared" si="6"/>
        <v>140.00000000000011</v>
      </c>
      <c r="AE46" s="66">
        <f t="shared" si="6"/>
        <v>136.00000000000011</v>
      </c>
      <c r="AF46" s="66">
        <f t="shared" si="6"/>
        <v>114.0000000000001</v>
      </c>
      <c r="AG46" s="67">
        <f t="shared" si="3"/>
        <v>119.09677419354841</v>
      </c>
      <c r="AH46" s="66">
        <f t="shared" si="4"/>
        <v>1.269928626709089</v>
      </c>
    </row>
    <row r="47" spans="1:34" x14ac:dyDescent="0.2">
      <c r="A47" s="52">
        <v>15</v>
      </c>
      <c r="B47" s="66">
        <f t="shared" si="6"/>
        <v>112.00000000000009</v>
      </c>
      <c r="C47" s="66">
        <f t="shared" si="6"/>
        <v>96.000000000000085</v>
      </c>
      <c r="D47" s="66">
        <f t="shared" si="6"/>
        <v>96.000000000000085</v>
      </c>
      <c r="E47" s="66">
        <f t="shared" si="6"/>
        <v>120.0000000000001</v>
      </c>
      <c r="F47" s="66">
        <f t="shared" si="6"/>
        <v>120.0000000000001</v>
      </c>
      <c r="G47" s="66">
        <f t="shared" si="6"/>
        <v>100.00000000000009</v>
      </c>
      <c r="H47" s="66">
        <f t="shared" si="6"/>
        <v>140.00000000000011</v>
      </c>
      <c r="I47" s="66">
        <f t="shared" si="6"/>
        <v>120.0000000000001</v>
      </c>
      <c r="J47" s="66">
        <f t="shared" si="6"/>
        <v>100.00000000000009</v>
      </c>
      <c r="K47" s="66">
        <f t="shared" si="6"/>
        <v>120.0000000000001</v>
      </c>
      <c r="L47" s="66">
        <f t="shared" si="6"/>
        <v>134.00000000000011</v>
      </c>
      <c r="M47" s="66">
        <f t="shared" si="6"/>
        <v>100.00000000000009</v>
      </c>
      <c r="N47" s="66">
        <f t="shared" si="6"/>
        <v>124.00000000000011</v>
      </c>
      <c r="O47" s="66">
        <f t="shared" si="6"/>
        <v>100.00000000000009</v>
      </c>
      <c r="P47" s="66">
        <f t="shared" si="6"/>
        <v>104.0000000000001</v>
      </c>
      <c r="Q47" s="66">
        <f t="shared" si="6"/>
        <v>124.00000000000011</v>
      </c>
      <c r="R47" s="66">
        <f t="shared" si="6"/>
        <v>120.0000000000001</v>
      </c>
      <c r="S47" s="66">
        <f t="shared" si="6"/>
        <v>132.00000000000011</v>
      </c>
      <c r="T47" s="66">
        <f t="shared" si="6"/>
        <v>112.00000000000009</v>
      </c>
      <c r="U47" s="66">
        <f t="shared" si="6"/>
        <v>108.0000000000001</v>
      </c>
      <c r="V47" s="66">
        <f t="shared" si="6"/>
        <v>128.00000000000011</v>
      </c>
      <c r="W47" s="66">
        <f t="shared" si="6"/>
        <v>120.0000000000001</v>
      </c>
      <c r="X47" s="66">
        <f t="shared" si="6"/>
        <v>114.0000000000001</v>
      </c>
      <c r="Y47" s="66">
        <f t="shared" si="6"/>
        <v>104.0000000000001</v>
      </c>
      <c r="Z47" s="66">
        <f t="shared" si="6"/>
        <v>140.00000000000011</v>
      </c>
      <c r="AA47" s="66">
        <f t="shared" si="6"/>
        <v>110.0000000000001</v>
      </c>
      <c r="AB47" s="66">
        <f t="shared" si="6"/>
        <v>76.000000000000071</v>
      </c>
      <c r="AC47" s="66">
        <f t="shared" si="6"/>
        <v>108.0000000000001</v>
      </c>
      <c r="AD47" s="66">
        <f t="shared" si="6"/>
        <v>104.0000000000001</v>
      </c>
      <c r="AE47" s="66">
        <f t="shared" si="6"/>
        <v>100.00000000000009</v>
      </c>
      <c r="AF47" s="66">
        <f t="shared" si="6"/>
        <v>106.0000000000001</v>
      </c>
      <c r="AG47" s="67">
        <f t="shared" si="3"/>
        <v>112.6451612903226</v>
      </c>
      <c r="AH47" s="66">
        <f t="shared" si="4"/>
        <v>1.2011350933012295</v>
      </c>
    </row>
    <row r="48" spans="1:34" x14ac:dyDescent="0.2">
      <c r="A48" s="52">
        <v>16</v>
      </c>
      <c r="B48" s="66">
        <f t="shared" si="6"/>
        <v>108.0000000000001</v>
      </c>
      <c r="C48" s="66">
        <f t="shared" si="6"/>
        <v>104.0000000000001</v>
      </c>
      <c r="D48" s="66">
        <f t="shared" si="6"/>
        <v>96.000000000000085</v>
      </c>
      <c r="E48" s="66">
        <f t="shared" si="6"/>
        <v>112.00000000000009</v>
      </c>
      <c r="F48" s="66">
        <f t="shared" si="6"/>
        <v>120.0000000000001</v>
      </c>
      <c r="G48" s="66">
        <f t="shared" si="6"/>
        <v>100.00000000000009</v>
      </c>
      <c r="H48" s="66">
        <f t="shared" si="6"/>
        <v>140.00000000000011</v>
      </c>
      <c r="I48" s="66">
        <f t="shared" si="6"/>
        <v>100.00000000000009</v>
      </c>
      <c r="J48" s="66">
        <f t="shared" si="6"/>
        <v>100.00000000000009</v>
      </c>
      <c r="K48" s="66">
        <f t="shared" si="6"/>
        <v>112.00000000000009</v>
      </c>
      <c r="L48" s="66">
        <f t="shared" si="6"/>
        <v>120.0000000000001</v>
      </c>
      <c r="M48" s="66">
        <f t="shared" si="6"/>
        <v>100.00000000000009</v>
      </c>
      <c r="N48" s="66">
        <f t="shared" si="6"/>
        <v>124.00000000000011</v>
      </c>
      <c r="O48" s="66">
        <f t="shared" si="6"/>
        <v>100.00000000000009</v>
      </c>
      <c r="P48" s="66">
        <f t="shared" si="6"/>
        <v>96.000000000000085</v>
      </c>
      <c r="Q48" s="66">
        <f t="shared" si="6"/>
        <v>124.00000000000011</v>
      </c>
      <c r="R48" s="66">
        <f t="shared" si="6"/>
        <v>120.0000000000001</v>
      </c>
      <c r="S48" s="66">
        <f t="shared" si="6"/>
        <v>104.0000000000001</v>
      </c>
      <c r="T48" s="66">
        <f t="shared" si="6"/>
        <v>100.00000000000009</v>
      </c>
      <c r="U48" s="66">
        <f t="shared" si="6"/>
        <v>112.00000000000009</v>
      </c>
      <c r="V48" s="66">
        <f t="shared" si="6"/>
        <v>108.0000000000001</v>
      </c>
      <c r="W48" s="66">
        <f t="shared" si="6"/>
        <v>116.0000000000001</v>
      </c>
      <c r="X48" s="66">
        <f t="shared" si="6"/>
        <v>118.0000000000001</v>
      </c>
      <c r="Y48" s="66">
        <f t="shared" si="6"/>
        <v>98.000000000000085</v>
      </c>
      <c r="Z48" s="66">
        <f t="shared" si="6"/>
        <v>136.00000000000011</v>
      </c>
      <c r="AA48" s="66">
        <f t="shared" si="6"/>
        <v>106.0000000000001</v>
      </c>
      <c r="AB48" s="66">
        <f t="shared" si="6"/>
        <v>84.000000000000085</v>
      </c>
      <c r="AC48" s="66">
        <f t="shared" si="6"/>
        <v>112.00000000000009</v>
      </c>
      <c r="AD48" s="66">
        <f t="shared" si="6"/>
        <v>100.00000000000009</v>
      </c>
      <c r="AE48" s="66">
        <f t="shared" si="6"/>
        <v>96.000000000000085</v>
      </c>
      <c r="AF48" s="66">
        <f t="shared" si="6"/>
        <v>106.0000000000001</v>
      </c>
      <c r="AG48" s="67">
        <f t="shared" si="3"/>
        <v>108.77419354838713</v>
      </c>
      <c r="AH48" s="66">
        <f t="shared" si="4"/>
        <v>1.1598589732565137</v>
      </c>
    </row>
    <row r="49" spans="1:34" x14ac:dyDescent="0.2">
      <c r="A49" s="52">
        <v>17</v>
      </c>
      <c r="B49" s="66">
        <f t="shared" si="6"/>
        <v>104.0000000000001</v>
      </c>
      <c r="C49" s="66">
        <f t="shared" si="6"/>
        <v>72.000000000000057</v>
      </c>
      <c r="D49" s="66">
        <f t="shared" si="6"/>
        <v>90.000000000000071</v>
      </c>
      <c r="E49" s="66">
        <f t="shared" si="6"/>
        <v>112.00000000000009</v>
      </c>
      <c r="F49" s="66">
        <f t="shared" si="6"/>
        <v>108.0000000000001</v>
      </c>
      <c r="G49" s="66">
        <f t="shared" si="6"/>
        <v>74.000000000000071</v>
      </c>
      <c r="H49" s="66">
        <f t="shared" si="6"/>
        <v>112.00000000000009</v>
      </c>
      <c r="I49" s="66">
        <f t="shared" si="6"/>
        <v>104.0000000000001</v>
      </c>
      <c r="J49" s="66">
        <f t="shared" si="6"/>
        <v>104.0000000000001</v>
      </c>
      <c r="K49" s="66">
        <f t="shared" si="6"/>
        <v>112.00000000000009</v>
      </c>
      <c r="L49" s="66">
        <f t="shared" si="6"/>
        <v>120.0000000000001</v>
      </c>
      <c r="M49" s="66">
        <f t="shared" si="6"/>
        <v>104.0000000000001</v>
      </c>
      <c r="N49" s="66">
        <f t="shared" si="6"/>
        <v>110.0000000000001</v>
      </c>
      <c r="O49" s="66">
        <f t="shared" si="6"/>
        <v>108.0000000000001</v>
      </c>
      <c r="P49" s="66">
        <f t="shared" si="6"/>
        <v>66.000000000000057</v>
      </c>
      <c r="Q49" s="66">
        <f t="shared" si="6"/>
        <v>116.0000000000001</v>
      </c>
      <c r="R49" s="66">
        <f t="shared" si="6"/>
        <v>120.0000000000001</v>
      </c>
      <c r="S49" s="66">
        <f t="shared" si="6"/>
        <v>104.0000000000001</v>
      </c>
      <c r="T49" s="66">
        <f t="shared" si="6"/>
        <v>104.0000000000001</v>
      </c>
      <c r="U49" s="66">
        <f t="shared" si="6"/>
        <v>90.000000000000071</v>
      </c>
      <c r="V49" s="66">
        <f t="shared" si="6"/>
        <v>104.0000000000001</v>
      </c>
      <c r="W49" s="66">
        <f t="shared" si="6"/>
        <v>102.00000000000009</v>
      </c>
      <c r="X49" s="66">
        <f t="shared" si="6"/>
        <v>114.0000000000001</v>
      </c>
      <c r="Y49" s="66">
        <f t="shared" si="6"/>
        <v>98.000000000000085</v>
      </c>
      <c r="Z49" s="66">
        <f t="shared" si="6"/>
        <v>120.0000000000001</v>
      </c>
      <c r="AA49" s="66">
        <f t="shared" si="6"/>
        <v>90.000000000000071</v>
      </c>
      <c r="AB49" s="66">
        <f t="shared" si="6"/>
        <v>104.0000000000001</v>
      </c>
      <c r="AC49" s="66">
        <f t="shared" si="6"/>
        <v>112.00000000000009</v>
      </c>
      <c r="AD49" s="66">
        <f t="shared" si="6"/>
        <v>104.0000000000001</v>
      </c>
      <c r="AE49" s="66">
        <f t="shared" si="6"/>
        <v>100.00000000000009</v>
      </c>
      <c r="AF49" s="66">
        <f t="shared" si="6"/>
        <v>106.0000000000001</v>
      </c>
      <c r="AG49" s="67">
        <f t="shared" si="3"/>
        <v>102.8387096774194</v>
      </c>
      <c r="AH49" s="66">
        <f t="shared" si="4"/>
        <v>1.0965689225212829</v>
      </c>
    </row>
    <row r="50" spans="1:34" x14ac:dyDescent="0.2">
      <c r="A50" s="52">
        <v>18</v>
      </c>
      <c r="B50" s="66">
        <f t="shared" si="6"/>
        <v>104.0000000000001</v>
      </c>
      <c r="C50" s="66">
        <f t="shared" si="6"/>
        <v>76.000000000000071</v>
      </c>
      <c r="D50" s="66">
        <f t="shared" si="6"/>
        <v>60.00000000000005</v>
      </c>
      <c r="E50" s="66">
        <f t="shared" si="6"/>
        <v>108.0000000000001</v>
      </c>
      <c r="F50" s="66">
        <f t="shared" si="6"/>
        <v>96.000000000000085</v>
      </c>
      <c r="G50" s="66">
        <f t="shared" si="6"/>
        <v>78.000000000000071</v>
      </c>
      <c r="H50" s="66">
        <f t="shared" si="6"/>
        <v>112.00000000000009</v>
      </c>
      <c r="I50" s="66">
        <f t="shared" si="6"/>
        <v>80.000000000000071</v>
      </c>
      <c r="J50" s="66">
        <f t="shared" si="6"/>
        <v>70.000000000000057</v>
      </c>
      <c r="K50" s="66">
        <f t="shared" si="6"/>
        <v>108.0000000000001</v>
      </c>
      <c r="L50" s="66">
        <f t="shared" si="6"/>
        <v>120.0000000000001</v>
      </c>
      <c r="M50" s="66">
        <f t="shared" si="6"/>
        <v>70.000000000000057</v>
      </c>
      <c r="N50" s="66">
        <f t="shared" si="6"/>
        <v>108.0000000000001</v>
      </c>
      <c r="O50" s="66">
        <f t="shared" si="6"/>
        <v>88.000000000000071</v>
      </c>
      <c r="P50" s="66">
        <f t="shared" si="6"/>
        <v>70.000000000000057</v>
      </c>
      <c r="Q50" s="66">
        <f t="shared" si="6"/>
        <v>116.0000000000001</v>
      </c>
      <c r="R50" s="66">
        <f t="shared" si="6"/>
        <v>100.00000000000009</v>
      </c>
      <c r="S50" s="66">
        <f t="shared" si="6"/>
        <v>104.0000000000001</v>
      </c>
      <c r="T50" s="66">
        <f t="shared" si="6"/>
        <v>104.0000000000001</v>
      </c>
      <c r="U50" s="66">
        <f t="shared" si="6"/>
        <v>82.000000000000071</v>
      </c>
      <c r="V50" s="66">
        <f t="shared" si="6"/>
        <v>96.000000000000085</v>
      </c>
      <c r="W50" s="66">
        <f t="shared" si="6"/>
        <v>102.00000000000009</v>
      </c>
      <c r="X50" s="66">
        <f t="shared" si="6"/>
        <v>114.0000000000001</v>
      </c>
      <c r="Y50" s="66">
        <f t="shared" si="6"/>
        <v>98.000000000000085</v>
      </c>
      <c r="Z50" s="66">
        <f t="shared" si="6"/>
        <v>116.0000000000001</v>
      </c>
      <c r="AA50" s="66">
        <f t="shared" si="6"/>
        <v>94.000000000000085</v>
      </c>
      <c r="AB50" s="66">
        <f t="shared" si="6"/>
        <v>100.00000000000009</v>
      </c>
      <c r="AC50" s="66">
        <f t="shared" si="6"/>
        <v>8.0000000000000053</v>
      </c>
      <c r="AD50" s="66">
        <f t="shared" si="6"/>
        <v>100.00000000000009</v>
      </c>
      <c r="AE50" s="66">
        <f t="shared" si="6"/>
        <v>104.0000000000001</v>
      </c>
      <c r="AF50" s="66">
        <f t="shared" si="6"/>
        <v>106.0000000000001</v>
      </c>
      <c r="AG50" s="67">
        <f t="shared" si="3"/>
        <v>93.29032258064521</v>
      </c>
      <c r="AH50" s="66">
        <f t="shared" si="4"/>
        <v>0.99475449307765074</v>
      </c>
    </row>
    <row r="51" spans="1:34" x14ac:dyDescent="0.2">
      <c r="A51" s="52">
        <v>19</v>
      </c>
      <c r="B51" s="66">
        <f t="shared" si="6"/>
        <v>100.00000000000009</v>
      </c>
      <c r="C51" s="66">
        <f t="shared" si="6"/>
        <v>60.00000000000005</v>
      </c>
      <c r="D51" s="66">
        <f t="shared" si="6"/>
        <v>60.00000000000005</v>
      </c>
      <c r="E51" s="66">
        <f t="shared" si="6"/>
        <v>112.00000000000009</v>
      </c>
      <c r="F51" s="66">
        <f t="shared" si="6"/>
        <v>100.00000000000009</v>
      </c>
      <c r="G51" s="66">
        <f t="shared" si="6"/>
        <v>68.000000000000057</v>
      </c>
      <c r="H51" s="66">
        <f t="shared" si="6"/>
        <v>92.000000000000071</v>
      </c>
      <c r="I51" s="66">
        <f t="shared" ref="I51:AM51" si="7">+I21*0.277777777777778</f>
        <v>76.000000000000071</v>
      </c>
      <c r="J51" s="66">
        <f t="shared" si="7"/>
        <v>54.000000000000057</v>
      </c>
      <c r="K51" s="66">
        <f t="shared" si="7"/>
        <v>104.0000000000001</v>
      </c>
      <c r="L51" s="66">
        <f t="shared" si="7"/>
        <v>96.000000000000085</v>
      </c>
      <c r="M51" s="66">
        <f t="shared" si="7"/>
        <v>78.000000000000071</v>
      </c>
      <c r="N51" s="66">
        <f t="shared" si="7"/>
        <v>104.0000000000001</v>
      </c>
      <c r="O51" s="66">
        <f t="shared" si="7"/>
        <v>70.000000000000057</v>
      </c>
      <c r="P51" s="66">
        <f t="shared" si="7"/>
        <v>76.000000000000071</v>
      </c>
      <c r="Q51" s="66">
        <f t="shared" si="7"/>
        <v>128.00000000000011</v>
      </c>
      <c r="R51" s="66">
        <f t="shared" si="7"/>
        <v>100.00000000000009</v>
      </c>
      <c r="S51" s="66">
        <f t="shared" si="7"/>
        <v>72.000000000000057</v>
      </c>
      <c r="T51" s="66">
        <f t="shared" si="7"/>
        <v>82.000000000000071</v>
      </c>
      <c r="U51" s="66">
        <f t="shared" si="7"/>
        <v>110.0000000000001</v>
      </c>
      <c r="V51" s="66">
        <f t="shared" si="7"/>
        <v>92.000000000000071</v>
      </c>
      <c r="W51" s="66">
        <f t="shared" si="7"/>
        <v>106.0000000000001</v>
      </c>
      <c r="X51" s="66">
        <f t="shared" si="7"/>
        <v>114.0000000000001</v>
      </c>
      <c r="Y51" s="66">
        <f t="shared" si="7"/>
        <v>116.0000000000001</v>
      </c>
      <c r="Z51" s="66">
        <f t="shared" si="7"/>
        <v>160.00000000000014</v>
      </c>
      <c r="AA51" s="66">
        <f t="shared" si="7"/>
        <v>98.000000000000085</v>
      </c>
      <c r="AB51" s="66">
        <f t="shared" si="7"/>
        <v>98.000000000000085</v>
      </c>
      <c r="AC51" s="66">
        <f t="shared" si="7"/>
        <v>104.0000000000001</v>
      </c>
      <c r="AD51" s="66">
        <f t="shared" si="7"/>
        <v>98.000000000000085</v>
      </c>
      <c r="AE51" s="66">
        <f t="shared" si="7"/>
        <v>104.0000000000001</v>
      </c>
      <c r="AF51" s="66">
        <f t="shared" si="7"/>
        <v>70.000000000000057</v>
      </c>
      <c r="AG51" s="67">
        <f t="shared" si="3"/>
        <v>93.612903225806491</v>
      </c>
      <c r="AH51" s="66">
        <f t="shared" si="4"/>
        <v>0.99819416974804365</v>
      </c>
    </row>
    <row r="52" spans="1:34" x14ac:dyDescent="0.2">
      <c r="A52" s="52">
        <v>20</v>
      </c>
      <c r="B52" s="66">
        <f t="shared" ref="B52:AF56" si="8">+B22*0.277777777777778</f>
        <v>104.0000000000001</v>
      </c>
      <c r="C52" s="66">
        <f t="shared" si="8"/>
        <v>60.00000000000005</v>
      </c>
      <c r="D52" s="66">
        <f t="shared" si="8"/>
        <v>60.00000000000005</v>
      </c>
      <c r="E52" s="66">
        <f t="shared" si="8"/>
        <v>104.0000000000001</v>
      </c>
      <c r="F52" s="66">
        <f t="shared" si="8"/>
        <v>96.000000000000085</v>
      </c>
      <c r="G52" s="66">
        <f t="shared" si="8"/>
        <v>68.000000000000057</v>
      </c>
      <c r="H52" s="66">
        <f t="shared" si="8"/>
        <v>96.000000000000085</v>
      </c>
      <c r="I52" s="66">
        <f t="shared" si="8"/>
        <v>76.000000000000071</v>
      </c>
      <c r="J52" s="66">
        <f t="shared" si="8"/>
        <v>58.00000000000005</v>
      </c>
      <c r="K52" s="66">
        <f t="shared" si="8"/>
        <v>104.0000000000001</v>
      </c>
      <c r="L52" s="66">
        <f t="shared" si="8"/>
        <v>96.000000000000085</v>
      </c>
      <c r="M52" s="66">
        <f t="shared" si="8"/>
        <v>70.000000000000057</v>
      </c>
      <c r="N52" s="66">
        <f t="shared" si="8"/>
        <v>104.0000000000001</v>
      </c>
      <c r="O52" s="66">
        <f t="shared" si="8"/>
        <v>70.000000000000057</v>
      </c>
      <c r="P52" s="66">
        <f t="shared" si="8"/>
        <v>82.000000000000071</v>
      </c>
      <c r="Q52" s="66">
        <f t="shared" si="8"/>
        <v>124.00000000000011</v>
      </c>
      <c r="R52" s="66">
        <f t="shared" si="8"/>
        <v>100.00000000000009</v>
      </c>
      <c r="S52" s="66">
        <f t="shared" si="8"/>
        <v>72.000000000000057</v>
      </c>
      <c r="T52" s="66">
        <f t="shared" si="8"/>
        <v>82.000000000000071</v>
      </c>
      <c r="U52" s="66">
        <f t="shared" si="8"/>
        <v>110.0000000000001</v>
      </c>
      <c r="V52" s="66">
        <f t="shared" si="8"/>
        <v>92.000000000000071</v>
      </c>
      <c r="W52" s="66">
        <f t="shared" si="8"/>
        <v>98.000000000000085</v>
      </c>
      <c r="X52" s="66">
        <f t="shared" si="8"/>
        <v>114.0000000000001</v>
      </c>
      <c r="Y52" s="66">
        <f t="shared" si="8"/>
        <v>112.00000000000009</v>
      </c>
      <c r="Z52" s="66">
        <f t="shared" si="8"/>
        <v>128.00000000000011</v>
      </c>
      <c r="AA52" s="66">
        <f t="shared" si="8"/>
        <v>94.000000000000085</v>
      </c>
      <c r="AB52" s="66">
        <f t="shared" si="8"/>
        <v>98.000000000000085</v>
      </c>
      <c r="AC52" s="66">
        <f t="shared" si="8"/>
        <v>108.0000000000001</v>
      </c>
      <c r="AD52" s="66">
        <f t="shared" si="8"/>
        <v>98.000000000000085</v>
      </c>
      <c r="AE52" s="66">
        <f t="shared" si="8"/>
        <v>100.00000000000009</v>
      </c>
      <c r="AF52" s="66">
        <f t="shared" si="8"/>
        <v>76.000000000000071</v>
      </c>
      <c r="AG52" s="67">
        <f t="shared" si="3"/>
        <v>92.064516129032285</v>
      </c>
      <c r="AH52" s="66">
        <f t="shared" si="4"/>
        <v>0.98168372173015717</v>
      </c>
    </row>
    <row r="53" spans="1:34" x14ac:dyDescent="0.2">
      <c r="A53" s="52">
        <v>21</v>
      </c>
      <c r="B53" s="66">
        <f t="shared" si="8"/>
        <v>96.000000000000085</v>
      </c>
      <c r="C53" s="66">
        <f t="shared" si="8"/>
        <v>60.00000000000005</v>
      </c>
      <c r="D53" s="66">
        <f t="shared" si="8"/>
        <v>56.000000000000057</v>
      </c>
      <c r="E53" s="66">
        <f t="shared" si="8"/>
        <v>104.0000000000001</v>
      </c>
      <c r="F53" s="66">
        <f t="shared" si="8"/>
        <v>88.000000000000071</v>
      </c>
      <c r="G53" s="66">
        <f t="shared" si="8"/>
        <v>82.000000000000071</v>
      </c>
      <c r="H53" s="66">
        <f t="shared" si="8"/>
        <v>104.0000000000001</v>
      </c>
      <c r="I53" s="66">
        <f t="shared" si="8"/>
        <v>60.00000000000005</v>
      </c>
      <c r="J53" s="66">
        <f t="shared" si="8"/>
        <v>58.00000000000005</v>
      </c>
      <c r="K53" s="66">
        <f t="shared" si="8"/>
        <v>104.0000000000001</v>
      </c>
      <c r="L53" s="66">
        <f t="shared" si="8"/>
        <v>88.000000000000071</v>
      </c>
      <c r="M53" s="66">
        <f t="shared" si="8"/>
        <v>58.00000000000005</v>
      </c>
      <c r="N53" s="66">
        <f t="shared" si="8"/>
        <v>96.000000000000085</v>
      </c>
      <c r="O53" s="66">
        <f t="shared" si="8"/>
        <v>60.00000000000005</v>
      </c>
      <c r="P53" s="66">
        <f t="shared" si="8"/>
        <v>74.000000000000071</v>
      </c>
      <c r="Q53" s="66">
        <f t="shared" si="8"/>
        <v>124.00000000000011</v>
      </c>
      <c r="R53" s="66">
        <f t="shared" si="8"/>
        <v>96.000000000000085</v>
      </c>
      <c r="S53" s="66">
        <f t="shared" si="8"/>
        <v>84.000000000000085</v>
      </c>
      <c r="T53" s="66">
        <f t="shared" si="8"/>
        <v>60.00000000000005</v>
      </c>
      <c r="U53" s="66">
        <f t="shared" si="8"/>
        <v>110.0000000000001</v>
      </c>
      <c r="V53" s="66">
        <f t="shared" si="8"/>
        <v>108.0000000000001</v>
      </c>
      <c r="W53" s="66">
        <f t="shared" si="8"/>
        <v>114.0000000000001</v>
      </c>
      <c r="X53" s="66">
        <f t="shared" si="8"/>
        <v>118.0000000000001</v>
      </c>
      <c r="Y53" s="66">
        <f t="shared" si="8"/>
        <v>84.000000000000085</v>
      </c>
      <c r="Z53" s="66">
        <f t="shared" si="8"/>
        <v>132.00000000000011</v>
      </c>
      <c r="AA53" s="66">
        <f t="shared" si="8"/>
        <v>90.000000000000071</v>
      </c>
      <c r="AB53" s="66">
        <f t="shared" si="8"/>
        <v>98.000000000000085</v>
      </c>
      <c r="AC53" s="66">
        <f t="shared" si="8"/>
        <v>100.00000000000009</v>
      </c>
      <c r="AD53" s="66">
        <f t="shared" si="8"/>
        <v>90.000000000000071</v>
      </c>
      <c r="AE53" s="66">
        <f t="shared" si="8"/>
        <v>92.000000000000071</v>
      </c>
      <c r="AF53" s="66">
        <f t="shared" si="8"/>
        <v>66.000000000000057</v>
      </c>
      <c r="AG53" s="67">
        <f t="shared" si="3"/>
        <v>88.838709677419388</v>
      </c>
      <c r="AH53" s="66">
        <f t="shared" si="4"/>
        <v>0.94728695502622751</v>
      </c>
    </row>
    <row r="54" spans="1:34" x14ac:dyDescent="0.2">
      <c r="A54" s="52">
        <v>22</v>
      </c>
      <c r="B54" s="66">
        <f t="shared" si="8"/>
        <v>96.000000000000085</v>
      </c>
      <c r="C54" s="66">
        <f t="shared" si="8"/>
        <v>46.000000000000043</v>
      </c>
      <c r="D54" s="66">
        <f t="shared" si="8"/>
        <v>56.000000000000057</v>
      </c>
      <c r="E54" s="66">
        <f t="shared" si="8"/>
        <v>104.0000000000001</v>
      </c>
      <c r="F54" s="66">
        <f t="shared" si="8"/>
        <v>60.00000000000005</v>
      </c>
      <c r="G54" s="66">
        <f t="shared" si="8"/>
        <v>66.000000000000057</v>
      </c>
      <c r="H54" s="66">
        <f t="shared" si="8"/>
        <v>100.00000000000009</v>
      </c>
      <c r="I54" s="66">
        <f t="shared" si="8"/>
        <v>60.00000000000005</v>
      </c>
      <c r="J54" s="66">
        <f t="shared" si="8"/>
        <v>58.00000000000005</v>
      </c>
      <c r="K54" s="66">
        <f t="shared" si="8"/>
        <v>104.0000000000001</v>
      </c>
      <c r="L54" s="66">
        <f t="shared" si="8"/>
        <v>84.000000000000085</v>
      </c>
      <c r="M54" s="66">
        <f t="shared" si="8"/>
        <v>58.00000000000005</v>
      </c>
      <c r="N54" s="66">
        <f t="shared" si="8"/>
        <v>96.000000000000085</v>
      </c>
      <c r="O54" s="66">
        <f t="shared" si="8"/>
        <v>60.00000000000005</v>
      </c>
      <c r="P54" s="66">
        <f t="shared" si="8"/>
        <v>60.00000000000005</v>
      </c>
      <c r="Q54" s="66">
        <f t="shared" si="8"/>
        <v>128.00000000000011</v>
      </c>
      <c r="R54" s="66">
        <f t="shared" si="8"/>
        <v>96.000000000000085</v>
      </c>
      <c r="S54" s="66">
        <f t="shared" si="8"/>
        <v>72.000000000000057</v>
      </c>
      <c r="T54" s="66">
        <f t="shared" si="8"/>
        <v>60.00000000000005</v>
      </c>
      <c r="U54" s="66">
        <f t="shared" si="8"/>
        <v>66.000000000000057</v>
      </c>
      <c r="V54" s="66">
        <f t="shared" si="8"/>
        <v>104.0000000000001</v>
      </c>
      <c r="W54" s="66">
        <f t="shared" si="8"/>
        <v>114.0000000000001</v>
      </c>
      <c r="X54" s="66">
        <f t="shared" si="8"/>
        <v>98.000000000000085</v>
      </c>
      <c r="Y54" s="66">
        <f t="shared" si="8"/>
        <v>84.000000000000085</v>
      </c>
      <c r="Z54" s="66">
        <f t="shared" si="8"/>
        <v>136.00000000000011</v>
      </c>
      <c r="AA54" s="66">
        <f t="shared" si="8"/>
        <v>82.000000000000071</v>
      </c>
      <c r="AB54" s="66">
        <f t="shared" si="8"/>
        <v>94.000000000000085</v>
      </c>
      <c r="AC54" s="66">
        <f t="shared" si="8"/>
        <v>96.000000000000085</v>
      </c>
      <c r="AD54" s="66">
        <f t="shared" si="8"/>
        <v>78.000000000000071</v>
      </c>
      <c r="AE54" s="66">
        <f t="shared" si="8"/>
        <v>76.000000000000071</v>
      </c>
      <c r="AF54" s="66">
        <f t="shared" si="8"/>
        <v>70.000000000000057</v>
      </c>
      <c r="AG54" s="67">
        <f t="shared" si="3"/>
        <v>82.645161290322605</v>
      </c>
      <c r="AH54" s="66">
        <f t="shared" si="4"/>
        <v>0.88124516295468214</v>
      </c>
    </row>
    <row r="55" spans="1:34" x14ac:dyDescent="0.2">
      <c r="A55" s="52">
        <v>23</v>
      </c>
      <c r="B55" s="66">
        <f t="shared" si="8"/>
        <v>100.00000000000009</v>
      </c>
      <c r="C55" s="66">
        <f t="shared" si="8"/>
        <v>46.000000000000043</v>
      </c>
      <c r="D55" s="66">
        <f t="shared" si="8"/>
        <v>56.000000000000057</v>
      </c>
      <c r="E55" s="66">
        <f t="shared" si="8"/>
        <v>92.000000000000071</v>
      </c>
      <c r="F55" s="66">
        <f t="shared" si="8"/>
        <v>60.00000000000005</v>
      </c>
      <c r="G55" s="66">
        <f t="shared" si="8"/>
        <v>70.000000000000057</v>
      </c>
      <c r="H55" s="66">
        <f t="shared" si="8"/>
        <v>108.0000000000001</v>
      </c>
      <c r="I55" s="66">
        <f t="shared" si="8"/>
        <v>46.000000000000043</v>
      </c>
      <c r="J55" s="66">
        <f t="shared" si="8"/>
        <v>56.000000000000057</v>
      </c>
      <c r="K55" s="66">
        <f t="shared" si="8"/>
        <v>108.0000000000001</v>
      </c>
      <c r="L55" s="66">
        <f t="shared" si="8"/>
        <v>72.000000000000057</v>
      </c>
      <c r="M55" s="66">
        <f t="shared" si="8"/>
        <v>56.000000000000057</v>
      </c>
      <c r="N55" s="66">
        <f t="shared" si="8"/>
        <v>104.0000000000001</v>
      </c>
      <c r="O55" s="66">
        <f t="shared" si="8"/>
        <v>56.000000000000057</v>
      </c>
      <c r="P55" s="66">
        <f t="shared" si="8"/>
        <v>48.000000000000043</v>
      </c>
      <c r="Q55" s="66">
        <f t="shared" si="8"/>
        <v>70.000000000000057</v>
      </c>
      <c r="R55" s="66">
        <f t="shared" si="8"/>
        <v>70.000000000000057</v>
      </c>
      <c r="S55" s="66">
        <f t="shared" si="8"/>
        <v>64.000000000000057</v>
      </c>
      <c r="T55" s="66">
        <f t="shared" si="8"/>
        <v>56.000000000000057</v>
      </c>
      <c r="U55" s="66">
        <f t="shared" si="8"/>
        <v>58.00000000000005</v>
      </c>
      <c r="V55" s="66">
        <f t="shared" si="8"/>
        <v>92.000000000000071</v>
      </c>
      <c r="W55" s="66">
        <f t="shared" si="8"/>
        <v>102.00000000000009</v>
      </c>
      <c r="X55" s="66">
        <f t="shared" si="8"/>
        <v>94.000000000000085</v>
      </c>
      <c r="Y55" s="66">
        <f t="shared" si="8"/>
        <v>82.000000000000071</v>
      </c>
      <c r="Z55" s="66">
        <f t="shared" si="8"/>
        <v>126.00000000000011</v>
      </c>
      <c r="AA55" s="66">
        <f t="shared" si="8"/>
        <v>70.000000000000057</v>
      </c>
      <c r="AB55" s="66">
        <f t="shared" si="8"/>
        <v>90.000000000000071</v>
      </c>
      <c r="AC55" s="66">
        <f t="shared" si="8"/>
        <v>100.00000000000009</v>
      </c>
      <c r="AD55" s="66">
        <f t="shared" si="8"/>
        <v>66.000000000000057</v>
      </c>
      <c r="AE55" s="66">
        <f t="shared" si="8"/>
        <v>78.000000000000071</v>
      </c>
      <c r="AF55" s="66">
        <f t="shared" si="8"/>
        <v>70.000000000000057</v>
      </c>
      <c r="AG55" s="67">
        <f t="shared" si="3"/>
        <v>76.322580645161324</v>
      </c>
      <c r="AH55" s="66">
        <f t="shared" si="4"/>
        <v>0.81382750021497974</v>
      </c>
    </row>
    <row r="56" spans="1:34" x14ac:dyDescent="0.2">
      <c r="A56" s="52">
        <v>24</v>
      </c>
      <c r="B56" s="66">
        <f t="shared" si="8"/>
        <v>60.00000000000005</v>
      </c>
      <c r="C56" s="66">
        <f t="shared" si="8"/>
        <v>46.000000000000043</v>
      </c>
      <c r="D56" s="66">
        <f t="shared" si="8"/>
        <v>56.000000000000057</v>
      </c>
      <c r="E56" s="66">
        <f t="shared" si="8"/>
        <v>60.00000000000005</v>
      </c>
      <c r="F56" s="66">
        <f t="shared" si="8"/>
        <v>56.000000000000057</v>
      </c>
      <c r="G56" s="66">
        <f t="shared" si="8"/>
        <v>70.000000000000057</v>
      </c>
      <c r="H56" s="66">
        <f t="shared" si="8"/>
        <v>104.0000000000001</v>
      </c>
      <c r="I56" s="66">
        <f t="shared" si="8"/>
        <v>46.000000000000043</v>
      </c>
      <c r="J56" s="66">
        <f t="shared" si="8"/>
        <v>56.000000000000057</v>
      </c>
      <c r="K56" s="66">
        <f t="shared" si="8"/>
        <v>108.0000000000001</v>
      </c>
      <c r="L56" s="66">
        <f t="shared" si="8"/>
        <v>60.00000000000005</v>
      </c>
      <c r="M56" s="66">
        <f t="shared" si="8"/>
        <v>56.000000000000057</v>
      </c>
      <c r="N56" s="66">
        <f t="shared" si="8"/>
        <v>104.0000000000001</v>
      </c>
      <c r="O56" s="66">
        <f t="shared" si="8"/>
        <v>56.000000000000057</v>
      </c>
      <c r="P56" s="66">
        <f t="shared" si="8"/>
        <v>56.000000000000057</v>
      </c>
      <c r="Q56" s="66">
        <f t="shared" si="8"/>
        <v>66.000000000000057</v>
      </c>
      <c r="R56" s="66">
        <f t="shared" si="8"/>
        <v>70.000000000000057</v>
      </c>
      <c r="S56" s="66">
        <f t="shared" si="8"/>
        <v>60.00000000000005</v>
      </c>
      <c r="T56" s="66">
        <f t="shared" si="8"/>
        <v>56.000000000000057</v>
      </c>
      <c r="U56" s="66">
        <f t="shared" si="8"/>
        <v>52.00000000000005</v>
      </c>
      <c r="V56" s="66">
        <f t="shared" si="8"/>
        <v>88.000000000000071</v>
      </c>
      <c r="W56" s="66">
        <f t="shared" si="8"/>
        <v>106.0000000000001</v>
      </c>
      <c r="X56" s="66">
        <f t="shared" si="8"/>
        <v>78.000000000000071</v>
      </c>
      <c r="Y56" s="66">
        <f t="shared" si="8"/>
        <v>74.000000000000071</v>
      </c>
      <c r="Z56" s="66">
        <f t="shared" si="8"/>
        <v>62.00000000000005</v>
      </c>
      <c r="AA56" s="66">
        <f t="shared" si="8"/>
        <v>66.000000000000057</v>
      </c>
      <c r="AB56" s="66">
        <f t="shared" si="8"/>
        <v>78.000000000000071</v>
      </c>
      <c r="AC56" s="66">
        <f t="shared" si="8"/>
        <v>108.0000000000001</v>
      </c>
      <c r="AD56" s="66">
        <f t="shared" si="8"/>
        <v>58.00000000000005</v>
      </c>
      <c r="AE56" s="66">
        <f t="shared" si="8"/>
        <v>76.000000000000071</v>
      </c>
      <c r="AF56" s="66">
        <f t="shared" si="8"/>
        <v>70.000000000000057</v>
      </c>
      <c r="AG56" s="67">
        <f t="shared" si="3"/>
        <v>69.741935483871003</v>
      </c>
      <c r="AH56" s="66">
        <f t="shared" si="4"/>
        <v>0.74365809613896294</v>
      </c>
    </row>
    <row r="57" spans="1:34" ht="15.75" x14ac:dyDescent="0.25">
      <c r="A57" s="69" t="s">
        <v>37</v>
      </c>
      <c r="B57" s="70">
        <f>+AVERAGE(B33:B56)</f>
        <v>92.583333333333371</v>
      </c>
      <c r="C57" s="70">
        <f t="shared" ref="C57:AF57" si="9">+AVERAGE(C33:C56)</f>
        <v>78.583333333333385</v>
      </c>
      <c r="D57" s="70">
        <f t="shared" si="9"/>
        <v>82.4166666666667</v>
      </c>
      <c r="E57" s="70">
        <f t="shared" si="9"/>
        <v>97.1666666666667</v>
      </c>
      <c r="F57" s="70">
        <f t="shared" si="9"/>
        <v>90.6666666666667</v>
      </c>
      <c r="G57" s="70">
        <f t="shared" si="9"/>
        <v>87.083333333333371</v>
      </c>
      <c r="H57" s="70">
        <f t="shared" si="9"/>
        <v>85.333333333333371</v>
      </c>
      <c r="I57" s="70">
        <f t="shared" si="9"/>
        <v>88.6666666666667</v>
      </c>
      <c r="J57" s="70">
        <f t="shared" si="9"/>
        <v>83.250000000000043</v>
      </c>
      <c r="K57" s="70">
        <f t="shared" si="9"/>
        <v>98.000000000000043</v>
      </c>
      <c r="L57" s="70">
        <f t="shared" si="9"/>
        <v>97.333333333333371</v>
      </c>
      <c r="M57" s="70">
        <f t="shared" si="9"/>
        <v>88.4166666666667</v>
      </c>
      <c r="N57" s="70">
        <f t="shared" si="9"/>
        <v>97.250000000000043</v>
      </c>
      <c r="O57" s="70">
        <f t="shared" si="9"/>
        <v>86.833333333333371</v>
      </c>
      <c r="P57" s="70">
        <f t="shared" si="9"/>
        <v>86.833333333333371</v>
      </c>
      <c r="Q57" s="70">
        <f t="shared" si="9"/>
        <v>112.25000000000006</v>
      </c>
      <c r="R57" s="70">
        <f t="shared" si="9"/>
        <v>98.1666666666667</v>
      </c>
      <c r="S57" s="70">
        <f t="shared" si="9"/>
        <v>94.1666666666667</v>
      </c>
      <c r="T57" s="70">
        <f t="shared" si="9"/>
        <v>87.500000000000043</v>
      </c>
      <c r="U57" s="70">
        <f t="shared" si="9"/>
        <v>89.750000000000043</v>
      </c>
      <c r="V57" s="70">
        <f t="shared" si="9"/>
        <v>95.000000000000057</v>
      </c>
      <c r="W57" s="70">
        <f t="shared" si="9"/>
        <v>99.000000000000043</v>
      </c>
      <c r="X57" s="70">
        <f t="shared" si="9"/>
        <v>94.916666666666728</v>
      </c>
      <c r="Y57" s="70">
        <f t="shared" si="9"/>
        <v>101.25000000000004</v>
      </c>
      <c r="Z57" s="70">
        <f t="shared" si="9"/>
        <v>120.66666666666673</v>
      </c>
      <c r="AA57" s="70">
        <f t="shared" si="9"/>
        <v>93.000000000000057</v>
      </c>
      <c r="AB57" s="70">
        <f t="shared" si="9"/>
        <v>101.33333333333339</v>
      </c>
      <c r="AC57" s="70">
        <f t="shared" si="9"/>
        <v>96.4166666666667</v>
      </c>
      <c r="AD57" s="70">
        <f t="shared" si="9"/>
        <v>92.250000000000043</v>
      </c>
      <c r="AE57" s="70">
        <f t="shared" si="9"/>
        <v>97.083333333333371</v>
      </c>
      <c r="AF57" s="70">
        <f t="shared" si="9"/>
        <v>94.083333333333371</v>
      </c>
      <c r="AG57" s="71">
        <f>+AVERAGE(AG33:AG56)</f>
        <v>93.782258064516171</v>
      </c>
      <c r="AH57" s="66">
        <f t="shared" si="4"/>
        <v>1</v>
      </c>
    </row>
    <row r="58" spans="1:34" x14ac:dyDescent="0.2"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  <c r="AA58" s="72"/>
      <c r="AB58" s="72"/>
      <c r="AC58" s="72"/>
      <c r="AD58" s="72"/>
      <c r="AE58" s="72"/>
      <c r="AF58" s="72"/>
    </row>
    <row r="59" spans="1:34" x14ac:dyDescent="0.2">
      <c r="B59" s="73"/>
    </row>
  </sheetData>
  <mergeCells count="2">
    <mergeCell ref="A1:A2"/>
    <mergeCell ref="A31:A32"/>
  </mergeCells>
  <conditionalFormatting sqref="B33:AF56 AH33:AH57">
    <cfRule type="cellIs" dxfId="2" priority="2" operator="equal">
      <formula>0</formula>
    </cfRule>
  </conditionalFormatting>
  <conditionalFormatting sqref="B33:AF56">
    <cfRule type="cellIs" dxfId="1" priority="1" operator="lessThan">
      <formula>40</formula>
    </cfRule>
  </conditionalFormatting>
  <pageMargins left="0.75" right="0.75" top="1" bottom="1" header="0" footer="0"/>
  <pageSetup orientation="portrait" horizontalDpi="4294967294" verticalDpi="36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E3E3F-0CAA-4C01-A0AB-D27C6690561F}">
  <dimension ref="A1:AN158"/>
  <sheetViews>
    <sheetView showGridLines="0" zoomScale="68" zoomScaleNormal="68" workbookViewId="0">
      <pane xSplit="1" topLeftCell="B1" activePane="topRight" state="frozen"/>
      <selection activeCell="B3" sqref="B3"/>
      <selection pane="topRight" activeCell="AF98" sqref="AF98"/>
    </sheetView>
  </sheetViews>
  <sheetFormatPr baseColWidth="10" defaultColWidth="11.42578125" defaultRowHeight="12.75" x14ac:dyDescent="0.2"/>
  <cols>
    <col min="1" max="1" width="16" style="6" bestFit="1" customWidth="1"/>
    <col min="2" max="2" width="9.7109375" style="10" customWidth="1"/>
    <col min="3" max="12" width="9.7109375" style="2" customWidth="1"/>
    <col min="13" max="27" width="9.7109375" style="10" customWidth="1"/>
    <col min="28" max="32" width="9.7109375" style="2" customWidth="1"/>
    <col min="33" max="33" width="13.28515625" style="2" bestFit="1" customWidth="1"/>
    <col min="34" max="34" width="18.42578125" style="2" bestFit="1" customWidth="1"/>
    <col min="35" max="35" width="6" style="2" customWidth="1"/>
    <col min="36" max="36" width="5.5703125" style="2" customWidth="1"/>
    <col min="37" max="37" width="7.140625" style="2" bestFit="1" customWidth="1"/>
    <col min="38" max="38" width="24.140625" style="2" customWidth="1"/>
    <col min="39" max="39" width="11.42578125" style="2"/>
    <col min="40" max="40" width="23.85546875" style="2" bestFit="1" customWidth="1"/>
    <col min="41" max="16384" width="11.42578125" style="2"/>
  </cols>
  <sheetData>
    <row r="1" spans="1:40" ht="13.5" thickBot="1" x14ac:dyDescent="0.25">
      <c r="B1" s="74" t="s">
        <v>12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</row>
    <row r="2" spans="1:40" s="77" customFormat="1" ht="19.5" customHeight="1" x14ac:dyDescent="0.25">
      <c r="A2" s="75" t="s">
        <v>38</v>
      </c>
      <c r="B2" s="76">
        <v>1</v>
      </c>
      <c r="C2" s="75">
        <v>2</v>
      </c>
      <c r="D2" s="75">
        <v>3</v>
      </c>
      <c r="E2" s="75">
        <v>4</v>
      </c>
      <c r="F2" s="75">
        <v>5</v>
      </c>
      <c r="G2" s="75">
        <v>6</v>
      </c>
      <c r="H2" s="75">
        <v>7</v>
      </c>
      <c r="I2" s="75">
        <v>8</v>
      </c>
      <c r="J2" s="75">
        <v>9</v>
      </c>
      <c r="K2" s="75">
        <v>10</v>
      </c>
      <c r="L2" s="75">
        <v>11</v>
      </c>
      <c r="M2" s="75">
        <v>12</v>
      </c>
      <c r="N2" s="75">
        <v>13</v>
      </c>
      <c r="O2" s="75">
        <v>14</v>
      </c>
      <c r="P2" s="75">
        <v>15</v>
      </c>
      <c r="Q2" s="75">
        <v>16</v>
      </c>
      <c r="R2" s="75">
        <v>17</v>
      </c>
      <c r="S2" s="75">
        <v>18</v>
      </c>
      <c r="T2" s="75">
        <v>19</v>
      </c>
      <c r="U2" s="75">
        <v>20</v>
      </c>
      <c r="V2" s="75">
        <v>21</v>
      </c>
      <c r="W2" s="75">
        <v>22</v>
      </c>
      <c r="X2" s="75">
        <v>23</v>
      </c>
      <c r="Y2" s="75">
        <v>24</v>
      </c>
      <c r="Z2" s="75">
        <v>25</v>
      </c>
      <c r="AA2" s="75">
        <v>26</v>
      </c>
      <c r="AB2" s="75">
        <v>27</v>
      </c>
      <c r="AC2" s="75">
        <v>28</v>
      </c>
      <c r="AD2" s="75">
        <v>29</v>
      </c>
      <c r="AE2" s="75">
        <v>30</v>
      </c>
      <c r="AF2" s="75">
        <v>31</v>
      </c>
      <c r="AK2" s="43" t="s">
        <v>30</v>
      </c>
      <c r="AL2" s="44" t="s">
        <v>29</v>
      </c>
      <c r="AM2" s="45" t="s">
        <v>30</v>
      </c>
      <c r="AN2" s="46" t="s">
        <v>29</v>
      </c>
    </row>
    <row r="3" spans="1:40" s="79" customFormat="1" ht="15.75" x14ac:dyDescent="0.2">
      <c r="A3" s="37"/>
      <c r="B3" s="78" t="s">
        <v>31</v>
      </c>
      <c r="C3" s="37" t="s">
        <v>31</v>
      </c>
      <c r="D3" s="37" t="s">
        <v>31</v>
      </c>
      <c r="E3" s="37" t="s">
        <v>31</v>
      </c>
      <c r="F3" s="37" t="s">
        <v>31</v>
      </c>
      <c r="G3" s="37" t="s">
        <v>31</v>
      </c>
      <c r="H3" s="37" t="s">
        <v>31</v>
      </c>
      <c r="I3" s="37" t="s">
        <v>31</v>
      </c>
      <c r="J3" s="37" t="s">
        <v>31</v>
      </c>
      <c r="K3" s="37" t="s">
        <v>31</v>
      </c>
      <c r="L3" s="37" t="s">
        <v>31</v>
      </c>
      <c r="M3" s="37" t="s">
        <v>31</v>
      </c>
      <c r="N3" s="37" t="s">
        <v>31</v>
      </c>
      <c r="O3" s="37" t="s">
        <v>31</v>
      </c>
      <c r="P3" s="37" t="s">
        <v>31</v>
      </c>
      <c r="Q3" s="37" t="s">
        <v>31</v>
      </c>
      <c r="R3" s="37" t="s">
        <v>31</v>
      </c>
      <c r="S3" s="37" t="s">
        <v>31</v>
      </c>
      <c r="T3" s="37" t="s">
        <v>31</v>
      </c>
      <c r="U3" s="37" t="s">
        <v>31</v>
      </c>
      <c r="V3" s="37" t="s">
        <v>31</v>
      </c>
      <c r="W3" s="37" t="s">
        <v>31</v>
      </c>
      <c r="X3" s="37" t="s">
        <v>31</v>
      </c>
      <c r="Y3" s="37" t="s">
        <v>31</v>
      </c>
      <c r="Z3" s="37" t="s">
        <v>31</v>
      </c>
      <c r="AA3" s="37" t="s">
        <v>31</v>
      </c>
      <c r="AB3" s="37" t="s">
        <v>31</v>
      </c>
      <c r="AC3" s="37" t="s">
        <v>31</v>
      </c>
      <c r="AD3" s="37" t="s">
        <v>31</v>
      </c>
      <c r="AE3" s="37" t="s">
        <v>31</v>
      </c>
      <c r="AF3" s="37" t="s">
        <v>31</v>
      </c>
      <c r="AK3" s="48">
        <v>1</v>
      </c>
      <c r="AL3" s="49">
        <v>4219.4880000000003</v>
      </c>
      <c r="AM3" s="50">
        <v>17</v>
      </c>
      <c r="AN3" s="51">
        <v>3887.8559999999993</v>
      </c>
    </row>
    <row r="4" spans="1:40" ht="15.75" x14ac:dyDescent="0.2">
      <c r="A4" s="37">
        <v>1</v>
      </c>
      <c r="B4" s="80">
        <v>179.928</v>
      </c>
      <c r="C4" s="80">
        <v>172.87200000000001</v>
      </c>
      <c r="D4" s="80">
        <v>183.45600000000002</v>
      </c>
      <c r="E4" s="80">
        <v>179.928</v>
      </c>
      <c r="F4" s="80">
        <v>165.816</v>
      </c>
      <c r="G4" s="80">
        <v>165.816</v>
      </c>
      <c r="H4" s="80">
        <v>148.17600000000002</v>
      </c>
      <c r="I4" s="80">
        <v>165.816</v>
      </c>
      <c r="J4" s="80">
        <v>169.34399999999999</v>
      </c>
      <c r="K4" s="80">
        <v>172.87200000000001</v>
      </c>
      <c r="L4" s="80">
        <v>127.008</v>
      </c>
      <c r="M4" s="80">
        <v>169.34399999999999</v>
      </c>
      <c r="N4" s="80">
        <v>179.928</v>
      </c>
      <c r="O4" s="80">
        <v>158.76</v>
      </c>
      <c r="P4" s="80">
        <v>169.34399999999999</v>
      </c>
      <c r="Q4" s="80">
        <v>165.816</v>
      </c>
      <c r="R4" s="80">
        <v>162.28799999999998</v>
      </c>
      <c r="S4" s="80">
        <v>162.28799999999998</v>
      </c>
      <c r="T4" s="80">
        <v>158.76</v>
      </c>
      <c r="U4" s="80">
        <v>169.34399999999999</v>
      </c>
      <c r="V4" s="80">
        <v>165.816</v>
      </c>
      <c r="W4" s="80">
        <v>186.98400000000001</v>
      </c>
      <c r="X4" s="80">
        <v>183.45600000000002</v>
      </c>
      <c r="Y4" s="80">
        <v>169.34399999999999</v>
      </c>
      <c r="Z4" s="80">
        <v>165.816</v>
      </c>
      <c r="AA4" s="80">
        <v>158.76</v>
      </c>
      <c r="AB4" s="80">
        <v>169.34399999999999</v>
      </c>
      <c r="AC4" s="80">
        <v>165.816</v>
      </c>
      <c r="AD4" s="80">
        <v>165.816</v>
      </c>
      <c r="AE4" s="80">
        <v>172.87200000000001</v>
      </c>
      <c r="AF4" s="80">
        <v>176.4</v>
      </c>
      <c r="AK4" s="48">
        <v>2</v>
      </c>
      <c r="AL4" s="49">
        <v>4219.4880000000012</v>
      </c>
      <c r="AM4" s="50">
        <v>18</v>
      </c>
      <c r="AN4" s="51">
        <v>3965.4720000000002</v>
      </c>
    </row>
    <row r="5" spans="1:40" ht="15.75" x14ac:dyDescent="0.2">
      <c r="A5" s="37">
        <v>2</v>
      </c>
      <c r="B5" s="80">
        <v>179.928</v>
      </c>
      <c r="C5" s="80">
        <v>172.87200000000001</v>
      </c>
      <c r="D5" s="80">
        <v>183.45600000000002</v>
      </c>
      <c r="E5" s="80">
        <v>179.928</v>
      </c>
      <c r="F5" s="80">
        <v>165.816</v>
      </c>
      <c r="G5" s="80">
        <v>165.816</v>
      </c>
      <c r="H5" s="80">
        <v>148.17600000000002</v>
      </c>
      <c r="I5" s="80">
        <v>165.816</v>
      </c>
      <c r="J5" s="80">
        <v>169.34399999999999</v>
      </c>
      <c r="K5" s="80">
        <v>172.87200000000001</v>
      </c>
      <c r="L5" s="80">
        <v>169.34399999999999</v>
      </c>
      <c r="M5" s="80">
        <v>169.34399999999999</v>
      </c>
      <c r="N5" s="80">
        <v>179.928</v>
      </c>
      <c r="O5" s="80">
        <v>158.76</v>
      </c>
      <c r="P5" s="80">
        <v>169.34399999999999</v>
      </c>
      <c r="Q5" s="80">
        <v>165.816</v>
      </c>
      <c r="R5" s="80">
        <v>162.28799999999998</v>
      </c>
      <c r="S5" s="80">
        <v>162.28799999999998</v>
      </c>
      <c r="T5" s="80">
        <v>158.76</v>
      </c>
      <c r="U5" s="80">
        <v>169.34399999999999</v>
      </c>
      <c r="V5" s="80">
        <v>165.816</v>
      </c>
      <c r="W5" s="80">
        <v>186.98400000000001</v>
      </c>
      <c r="X5" s="80">
        <v>183.45600000000002</v>
      </c>
      <c r="Y5" s="80">
        <v>169.34399999999999</v>
      </c>
      <c r="Z5" s="80">
        <v>165.816</v>
      </c>
      <c r="AA5" s="80">
        <v>158.76</v>
      </c>
      <c r="AB5" s="80">
        <v>169.34399999999999</v>
      </c>
      <c r="AC5" s="80">
        <v>165.816</v>
      </c>
      <c r="AD5" s="80">
        <v>165.816</v>
      </c>
      <c r="AE5" s="80">
        <v>172.87200000000001</v>
      </c>
      <c r="AF5" s="80">
        <v>176.4</v>
      </c>
      <c r="AK5" s="48">
        <v>3</v>
      </c>
      <c r="AL5" s="49">
        <v>4138.3440000000001</v>
      </c>
      <c r="AM5" s="50">
        <v>19</v>
      </c>
      <c r="AN5" s="51">
        <v>3799.6559999999999</v>
      </c>
    </row>
    <row r="6" spans="1:40" ht="15.75" x14ac:dyDescent="0.2">
      <c r="A6" s="37">
        <v>3</v>
      </c>
      <c r="B6" s="80">
        <v>179.928</v>
      </c>
      <c r="C6" s="80">
        <v>172.87200000000001</v>
      </c>
      <c r="D6" s="80">
        <v>176.4</v>
      </c>
      <c r="E6" s="80">
        <v>179.928</v>
      </c>
      <c r="F6" s="80">
        <v>165.816</v>
      </c>
      <c r="G6" s="80">
        <v>165.816</v>
      </c>
      <c r="H6" s="80">
        <v>148.17600000000002</v>
      </c>
      <c r="I6" s="80">
        <v>165.816</v>
      </c>
      <c r="J6" s="80">
        <v>169.34399999999999</v>
      </c>
      <c r="K6" s="80">
        <v>172.87200000000001</v>
      </c>
      <c r="L6" s="80">
        <v>169.34399999999999</v>
      </c>
      <c r="M6" s="80">
        <v>169.34399999999999</v>
      </c>
      <c r="N6" s="80">
        <v>179.928</v>
      </c>
      <c r="O6" s="80">
        <v>158.76</v>
      </c>
      <c r="P6" s="80">
        <v>169.34399999999999</v>
      </c>
      <c r="Q6" s="80">
        <v>165.816</v>
      </c>
      <c r="R6" s="80">
        <v>162.28799999999998</v>
      </c>
      <c r="S6" s="80">
        <v>162.28799999999998</v>
      </c>
      <c r="T6" s="80">
        <v>158.76</v>
      </c>
      <c r="U6" s="80">
        <v>169.34399999999999</v>
      </c>
      <c r="V6" s="80">
        <v>165.816</v>
      </c>
      <c r="W6" s="80">
        <v>186.98400000000001</v>
      </c>
      <c r="X6" s="80">
        <v>183.45600000000002</v>
      </c>
      <c r="Y6" s="80">
        <v>169.34399999999999</v>
      </c>
      <c r="Z6" s="80">
        <v>165.816</v>
      </c>
      <c r="AA6" s="80">
        <v>158.76</v>
      </c>
      <c r="AB6" s="80">
        <v>169.34399999999999</v>
      </c>
      <c r="AC6" s="80">
        <v>165.816</v>
      </c>
      <c r="AD6" s="80">
        <v>165.816</v>
      </c>
      <c r="AE6" s="80">
        <v>172.87200000000001</v>
      </c>
      <c r="AF6" s="80">
        <v>176.4</v>
      </c>
      <c r="AK6" s="48">
        <v>4</v>
      </c>
      <c r="AL6" s="49">
        <v>4096.007999999998</v>
      </c>
      <c r="AM6" s="50">
        <v>20</v>
      </c>
      <c r="AN6" s="51">
        <v>3972.527999999998</v>
      </c>
    </row>
    <row r="7" spans="1:40" ht="15.75" x14ac:dyDescent="0.2">
      <c r="A7" s="37">
        <v>4</v>
      </c>
      <c r="B7" s="80">
        <v>179.928</v>
      </c>
      <c r="C7" s="80">
        <v>172.87200000000001</v>
      </c>
      <c r="D7" s="80">
        <v>176.4</v>
      </c>
      <c r="E7" s="80">
        <v>179.928</v>
      </c>
      <c r="F7" s="80">
        <v>165.816</v>
      </c>
      <c r="G7" s="80">
        <v>165.816</v>
      </c>
      <c r="H7" s="80">
        <v>169.34399999999999</v>
      </c>
      <c r="I7" s="80">
        <v>165.816</v>
      </c>
      <c r="J7" s="80">
        <v>169.34399999999999</v>
      </c>
      <c r="K7" s="80">
        <v>172.87200000000001</v>
      </c>
      <c r="L7" s="80">
        <v>169.34399999999999</v>
      </c>
      <c r="M7" s="80">
        <v>169.34399999999999</v>
      </c>
      <c r="N7" s="80">
        <v>179.928</v>
      </c>
      <c r="O7" s="80">
        <v>158.76</v>
      </c>
      <c r="P7" s="80">
        <v>169.34399999999999</v>
      </c>
      <c r="Q7" s="80">
        <v>165.816</v>
      </c>
      <c r="R7" s="80">
        <v>162.28799999999998</v>
      </c>
      <c r="S7" s="80">
        <v>162.28799999999998</v>
      </c>
      <c r="T7" s="80">
        <v>158.76</v>
      </c>
      <c r="U7" s="80">
        <v>169.34399999999999</v>
      </c>
      <c r="V7" s="80">
        <v>165.816</v>
      </c>
      <c r="W7" s="80">
        <v>186.98400000000001</v>
      </c>
      <c r="X7" s="80">
        <v>183.45600000000002</v>
      </c>
      <c r="Y7" s="80">
        <v>169.34399999999999</v>
      </c>
      <c r="Z7" s="80">
        <v>165.816</v>
      </c>
      <c r="AA7" s="80">
        <v>158.76</v>
      </c>
      <c r="AB7" s="80">
        <v>165.816</v>
      </c>
      <c r="AC7" s="80">
        <v>165.816</v>
      </c>
      <c r="AD7" s="80">
        <v>165.816</v>
      </c>
      <c r="AE7" s="80">
        <v>172.87200000000001</v>
      </c>
      <c r="AF7" s="80">
        <v>176.4</v>
      </c>
      <c r="AK7" s="48">
        <v>5</v>
      </c>
      <c r="AL7" s="49">
        <v>3976.0559999999991</v>
      </c>
      <c r="AM7" s="50">
        <v>21</v>
      </c>
      <c r="AN7" s="51">
        <v>4392.3600000000015</v>
      </c>
    </row>
    <row r="8" spans="1:40" ht="15.75" x14ac:dyDescent="0.2">
      <c r="A8" s="37">
        <v>5</v>
      </c>
      <c r="B8" s="80">
        <v>179.928</v>
      </c>
      <c r="C8" s="80">
        <v>172.87200000000001</v>
      </c>
      <c r="D8" s="80">
        <v>176.4</v>
      </c>
      <c r="E8" s="80">
        <v>179.928</v>
      </c>
      <c r="F8" s="80">
        <v>165.816</v>
      </c>
      <c r="G8" s="80">
        <v>165.816</v>
      </c>
      <c r="H8" s="80">
        <v>169.34399999999999</v>
      </c>
      <c r="I8" s="80">
        <v>165.816</v>
      </c>
      <c r="J8" s="80">
        <v>169.34399999999999</v>
      </c>
      <c r="K8" s="80">
        <v>172.87200000000001</v>
      </c>
      <c r="L8" s="80">
        <v>169.34399999999999</v>
      </c>
      <c r="M8" s="80">
        <v>169.34399999999999</v>
      </c>
      <c r="N8" s="80">
        <v>179.928</v>
      </c>
      <c r="O8" s="80">
        <v>158.76</v>
      </c>
      <c r="P8" s="80">
        <v>169.34399999999999</v>
      </c>
      <c r="Q8" s="80">
        <v>165.816</v>
      </c>
      <c r="R8" s="80">
        <v>162.28799999999998</v>
      </c>
      <c r="S8" s="80">
        <v>162.28799999999998</v>
      </c>
      <c r="T8" s="80">
        <v>158.76</v>
      </c>
      <c r="U8" s="80">
        <v>162.28799999999998</v>
      </c>
      <c r="V8" s="80">
        <v>183.45600000000002</v>
      </c>
      <c r="W8" s="80">
        <v>186.98400000000001</v>
      </c>
      <c r="X8" s="80">
        <v>183.45600000000002</v>
      </c>
      <c r="Y8" s="80">
        <v>169.34399999999999</v>
      </c>
      <c r="Z8" s="80">
        <v>165.816</v>
      </c>
      <c r="AA8" s="80">
        <v>158.76</v>
      </c>
      <c r="AB8" s="80">
        <v>165.816</v>
      </c>
      <c r="AC8" s="80">
        <v>165.816</v>
      </c>
      <c r="AD8" s="80">
        <v>172.87200000000001</v>
      </c>
      <c r="AE8" s="80">
        <v>172.87200000000001</v>
      </c>
      <c r="AF8" s="80">
        <v>169.34399999999999</v>
      </c>
      <c r="AK8" s="48">
        <v>6</v>
      </c>
      <c r="AL8" s="49">
        <v>3997.2239999999993</v>
      </c>
      <c r="AM8" s="50">
        <v>22</v>
      </c>
      <c r="AN8" s="51">
        <v>4388.8320000000003</v>
      </c>
    </row>
    <row r="9" spans="1:40" ht="15.75" x14ac:dyDescent="0.2">
      <c r="A9" s="37">
        <v>6</v>
      </c>
      <c r="B9" s="80">
        <v>179.928</v>
      </c>
      <c r="C9" s="80">
        <v>172.87200000000001</v>
      </c>
      <c r="D9" s="80">
        <v>176.4</v>
      </c>
      <c r="E9" s="80">
        <v>179.928</v>
      </c>
      <c r="F9" s="80">
        <v>165.816</v>
      </c>
      <c r="G9" s="80">
        <v>165.816</v>
      </c>
      <c r="H9" s="80">
        <v>169.34399999999999</v>
      </c>
      <c r="I9" s="80">
        <v>165.816</v>
      </c>
      <c r="J9" s="80">
        <v>169.34399999999999</v>
      </c>
      <c r="K9" s="80">
        <v>172.87200000000001</v>
      </c>
      <c r="L9" s="80">
        <v>169.34399999999999</v>
      </c>
      <c r="M9" s="80">
        <v>169.34399999999999</v>
      </c>
      <c r="N9" s="80">
        <v>179.928</v>
      </c>
      <c r="O9" s="80">
        <v>158.76</v>
      </c>
      <c r="P9" s="80">
        <v>165.816</v>
      </c>
      <c r="Q9" s="80">
        <v>165.816</v>
      </c>
      <c r="R9" s="80">
        <v>162.28799999999998</v>
      </c>
      <c r="S9" s="80">
        <v>162.28799999999998</v>
      </c>
      <c r="T9" s="80">
        <v>158.76</v>
      </c>
      <c r="U9" s="80">
        <v>162.28799999999998</v>
      </c>
      <c r="V9" s="80">
        <v>183.45600000000002</v>
      </c>
      <c r="W9" s="80">
        <v>179.928</v>
      </c>
      <c r="X9" s="80">
        <v>183.45600000000002</v>
      </c>
      <c r="Y9" s="80">
        <v>169.34399999999999</v>
      </c>
      <c r="Z9" s="80">
        <v>165.816</v>
      </c>
      <c r="AA9" s="80">
        <v>158.76</v>
      </c>
      <c r="AB9" s="80">
        <v>165.816</v>
      </c>
      <c r="AC9" s="80">
        <v>165.816</v>
      </c>
      <c r="AD9" s="80">
        <v>172.87200000000001</v>
      </c>
      <c r="AE9" s="80">
        <v>172.87200000000001</v>
      </c>
      <c r="AF9" s="80">
        <v>169.34399999999999</v>
      </c>
      <c r="AK9" s="48">
        <v>7</v>
      </c>
      <c r="AL9" s="49">
        <v>4007.8079999999995</v>
      </c>
      <c r="AM9" s="50">
        <v>23</v>
      </c>
      <c r="AN9" s="51">
        <v>3796.1279999999992</v>
      </c>
    </row>
    <row r="10" spans="1:40" ht="15.75" x14ac:dyDescent="0.2">
      <c r="A10" s="37">
        <v>7</v>
      </c>
      <c r="B10" s="80">
        <v>179.928</v>
      </c>
      <c r="C10" s="80">
        <v>172.87200000000001</v>
      </c>
      <c r="D10" s="80">
        <v>176.4</v>
      </c>
      <c r="E10" s="80">
        <v>179.928</v>
      </c>
      <c r="F10" s="80">
        <v>165.816</v>
      </c>
      <c r="G10" s="80">
        <v>165.816</v>
      </c>
      <c r="H10" s="80">
        <v>169.34399999999999</v>
      </c>
      <c r="I10" s="80">
        <v>165.816</v>
      </c>
      <c r="J10" s="80">
        <v>169.34399999999999</v>
      </c>
      <c r="K10" s="80">
        <v>172.87200000000001</v>
      </c>
      <c r="L10" s="80">
        <v>169.34399999999999</v>
      </c>
      <c r="M10" s="80">
        <v>169.34399999999999</v>
      </c>
      <c r="N10" s="80">
        <v>179.928</v>
      </c>
      <c r="O10" s="80">
        <v>158.76</v>
      </c>
      <c r="P10" s="80">
        <v>165.816</v>
      </c>
      <c r="Q10" s="80">
        <v>165.816</v>
      </c>
      <c r="R10" s="80">
        <v>162.28799999999998</v>
      </c>
      <c r="S10" s="80">
        <v>162.28799999999998</v>
      </c>
      <c r="T10" s="80">
        <v>158.76</v>
      </c>
      <c r="U10" s="80">
        <v>162.28799999999998</v>
      </c>
      <c r="V10" s="80">
        <v>183.45600000000002</v>
      </c>
      <c r="W10" s="80">
        <v>179.928</v>
      </c>
      <c r="X10" s="80">
        <v>183.45600000000002</v>
      </c>
      <c r="Y10" s="80">
        <v>169.34399999999999</v>
      </c>
      <c r="Z10" s="80">
        <v>165.816</v>
      </c>
      <c r="AA10" s="80">
        <v>158.76</v>
      </c>
      <c r="AB10" s="80">
        <v>165.816</v>
      </c>
      <c r="AC10" s="80">
        <v>165.816</v>
      </c>
      <c r="AD10" s="80">
        <v>172.87200000000001</v>
      </c>
      <c r="AE10" s="80">
        <v>172.87200000000001</v>
      </c>
      <c r="AF10" s="80">
        <v>169.34399999999999</v>
      </c>
      <c r="AK10" s="48">
        <v>8</v>
      </c>
      <c r="AL10" s="49">
        <v>3894.9119999999994</v>
      </c>
      <c r="AM10" s="50">
        <v>24</v>
      </c>
      <c r="AN10" s="51">
        <v>3912.5519999999983</v>
      </c>
    </row>
    <row r="11" spans="1:40" ht="15.75" x14ac:dyDescent="0.2">
      <c r="A11" s="37">
        <v>8</v>
      </c>
      <c r="B11" s="80">
        <v>176.4</v>
      </c>
      <c r="C11" s="80">
        <v>172.87200000000001</v>
      </c>
      <c r="D11" s="80">
        <v>165.816</v>
      </c>
      <c r="E11" s="80">
        <v>162.28799999999998</v>
      </c>
      <c r="F11" s="80">
        <v>169.34399999999999</v>
      </c>
      <c r="G11" s="80">
        <v>165.816</v>
      </c>
      <c r="H11" s="80">
        <v>172.87200000000001</v>
      </c>
      <c r="I11" s="80">
        <v>169.34399999999999</v>
      </c>
      <c r="J11" s="80">
        <v>165.816</v>
      </c>
      <c r="K11" s="80">
        <v>169.34399999999999</v>
      </c>
      <c r="L11" s="80">
        <v>169.34399999999999</v>
      </c>
      <c r="M11" s="80">
        <v>162.28799999999998</v>
      </c>
      <c r="N11" s="80">
        <v>169.34399999999999</v>
      </c>
      <c r="O11" s="80">
        <v>162.28799999999998</v>
      </c>
      <c r="P11" s="80">
        <v>158.76</v>
      </c>
      <c r="Q11" s="80">
        <v>169.34399999999999</v>
      </c>
      <c r="R11" s="80">
        <v>158.76</v>
      </c>
      <c r="S11" s="80">
        <v>162.28799999999998</v>
      </c>
      <c r="T11" s="80">
        <v>155.232</v>
      </c>
      <c r="U11" s="80">
        <v>162.28799999999998</v>
      </c>
      <c r="V11" s="80">
        <v>183.45600000000002</v>
      </c>
      <c r="W11" s="80">
        <v>172.87200000000001</v>
      </c>
      <c r="X11" s="80">
        <v>0</v>
      </c>
      <c r="Y11" s="80">
        <v>162.28799999999998</v>
      </c>
      <c r="Z11" s="80">
        <v>165.816</v>
      </c>
      <c r="AA11" s="80">
        <v>158.76</v>
      </c>
      <c r="AB11" s="80">
        <v>0</v>
      </c>
      <c r="AC11" s="80">
        <v>162.28799999999998</v>
      </c>
      <c r="AD11" s="80">
        <v>172.87200000000001</v>
      </c>
      <c r="AE11" s="80">
        <v>172.87200000000001</v>
      </c>
      <c r="AF11" s="80">
        <v>165.816</v>
      </c>
      <c r="AK11" s="48">
        <v>9</v>
      </c>
      <c r="AL11" s="49">
        <v>4113.6480000000001</v>
      </c>
      <c r="AM11" s="50">
        <v>25</v>
      </c>
      <c r="AN11" s="51">
        <v>3961.9440000000013</v>
      </c>
    </row>
    <row r="12" spans="1:40" ht="15.75" x14ac:dyDescent="0.2">
      <c r="A12" s="37">
        <v>9</v>
      </c>
      <c r="B12" s="80">
        <v>176.4</v>
      </c>
      <c r="C12" s="80">
        <v>172.87200000000001</v>
      </c>
      <c r="D12" s="80">
        <v>165.816</v>
      </c>
      <c r="E12" s="80">
        <v>162.28799999999998</v>
      </c>
      <c r="F12" s="80">
        <v>169.34399999999999</v>
      </c>
      <c r="G12" s="80">
        <v>165.816</v>
      </c>
      <c r="H12" s="80">
        <v>172.87200000000001</v>
      </c>
      <c r="I12" s="80">
        <v>112.896</v>
      </c>
      <c r="J12" s="80">
        <v>165.816</v>
      </c>
      <c r="K12" s="80">
        <v>169.34399999999999</v>
      </c>
      <c r="L12" s="80">
        <v>172.87200000000001</v>
      </c>
      <c r="M12" s="80">
        <v>162.28799999999998</v>
      </c>
      <c r="N12" s="80">
        <v>169.34399999999999</v>
      </c>
      <c r="O12" s="80">
        <v>162.28799999999998</v>
      </c>
      <c r="P12" s="80">
        <v>158.76</v>
      </c>
      <c r="Q12" s="80">
        <v>169.34399999999999</v>
      </c>
      <c r="R12" s="80">
        <v>158.76</v>
      </c>
      <c r="S12" s="80">
        <v>162.28799999999998</v>
      </c>
      <c r="T12" s="80">
        <v>155.232</v>
      </c>
      <c r="U12" s="80">
        <v>162.28799999999998</v>
      </c>
      <c r="V12" s="80">
        <v>183.45600000000002</v>
      </c>
      <c r="W12" s="80">
        <v>165.816</v>
      </c>
      <c r="X12" s="80">
        <v>0</v>
      </c>
      <c r="Y12" s="80">
        <v>162.28799999999998</v>
      </c>
      <c r="Z12" s="80">
        <v>165.816</v>
      </c>
      <c r="AA12" s="80">
        <v>158.76</v>
      </c>
      <c r="AB12" s="80">
        <v>162.28799999999998</v>
      </c>
      <c r="AC12" s="80">
        <v>162.28799999999998</v>
      </c>
      <c r="AD12" s="80">
        <v>172.87200000000001</v>
      </c>
      <c r="AE12" s="80">
        <v>172.87200000000001</v>
      </c>
      <c r="AF12" s="80">
        <v>165.816</v>
      </c>
      <c r="AK12" s="48">
        <v>10</v>
      </c>
      <c r="AL12" s="49">
        <v>3961.9440000000004</v>
      </c>
      <c r="AM12" s="50">
        <v>26</v>
      </c>
      <c r="AN12" s="51">
        <v>3810.2400000000025</v>
      </c>
    </row>
    <row r="13" spans="1:40" ht="15.75" x14ac:dyDescent="0.2">
      <c r="A13" s="37">
        <v>10</v>
      </c>
      <c r="B13" s="80">
        <v>176.4</v>
      </c>
      <c r="C13" s="80">
        <v>172.87200000000001</v>
      </c>
      <c r="D13" s="80">
        <v>165.816</v>
      </c>
      <c r="E13" s="80">
        <v>162.28799999999998</v>
      </c>
      <c r="F13" s="80">
        <v>169.34399999999999</v>
      </c>
      <c r="G13" s="80">
        <v>165.816</v>
      </c>
      <c r="H13" s="80">
        <v>172.87200000000001</v>
      </c>
      <c r="I13" s="80">
        <v>98.783999999999992</v>
      </c>
      <c r="J13" s="80">
        <v>165.816</v>
      </c>
      <c r="K13" s="80">
        <v>169.34399999999999</v>
      </c>
      <c r="L13" s="80">
        <v>172.87200000000001</v>
      </c>
      <c r="M13" s="80">
        <v>162.28799999999998</v>
      </c>
      <c r="N13" s="80">
        <v>169.34399999999999</v>
      </c>
      <c r="O13" s="80">
        <v>162.28799999999998</v>
      </c>
      <c r="P13" s="80">
        <v>158.76</v>
      </c>
      <c r="Q13" s="80">
        <v>169.34399999999999</v>
      </c>
      <c r="R13" s="80">
        <v>158.76</v>
      </c>
      <c r="S13" s="80">
        <v>162.28799999999998</v>
      </c>
      <c r="T13" s="80">
        <v>155.232</v>
      </c>
      <c r="U13" s="80">
        <v>162.28799999999998</v>
      </c>
      <c r="V13" s="80">
        <v>183.45600000000002</v>
      </c>
      <c r="W13" s="80">
        <v>165.816</v>
      </c>
      <c r="X13" s="80">
        <v>151.70400000000001</v>
      </c>
      <c r="Y13" s="80">
        <v>183.45600000000002</v>
      </c>
      <c r="Z13" s="80">
        <v>165.816</v>
      </c>
      <c r="AA13" s="80">
        <v>158.76</v>
      </c>
      <c r="AB13" s="80">
        <v>162.28799999999998</v>
      </c>
      <c r="AC13" s="80">
        <v>162.28799999999998</v>
      </c>
      <c r="AD13" s="80">
        <v>169.34399999999999</v>
      </c>
      <c r="AE13" s="80">
        <v>172.87200000000001</v>
      </c>
      <c r="AF13" s="80">
        <v>165.816</v>
      </c>
      <c r="AK13" s="48">
        <v>11</v>
      </c>
      <c r="AL13" s="49">
        <v>4021.9199999999996</v>
      </c>
      <c r="AM13" s="50">
        <v>27</v>
      </c>
      <c r="AN13" s="51">
        <v>3894.9119999999984</v>
      </c>
    </row>
    <row r="14" spans="1:40" ht="15.75" x14ac:dyDescent="0.2">
      <c r="A14" s="37">
        <v>11</v>
      </c>
      <c r="B14" s="80">
        <v>176.4</v>
      </c>
      <c r="C14" s="80">
        <v>172.87200000000001</v>
      </c>
      <c r="D14" s="80">
        <v>165.816</v>
      </c>
      <c r="E14" s="80">
        <v>172.87200000000001</v>
      </c>
      <c r="F14" s="80">
        <v>169.34399999999999</v>
      </c>
      <c r="G14" s="80">
        <v>165.816</v>
      </c>
      <c r="H14" s="80">
        <v>172.87200000000001</v>
      </c>
      <c r="I14" s="80">
        <v>169.34399999999999</v>
      </c>
      <c r="J14" s="80">
        <v>165.816</v>
      </c>
      <c r="K14" s="80">
        <v>169.34399999999999</v>
      </c>
      <c r="L14" s="80">
        <v>172.87200000000001</v>
      </c>
      <c r="M14" s="80">
        <v>172.87200000000001</v>
      </c>
      <c r="N14" s="80">
        <v>169.34399999999999</v>
      </c>
      <c r="O14" s="80">
        <v>162.28799999999998</v>
      </c>
      <c r="P14" s="80">
        <v>158.76</v>
      </c>
      <c r="Q14" s="80">
        <v>169.34399999999999</v>
      </c>
      <c r="R14" s="80">
        <v>158.76</v>
      </c>
      <c r="S14" s="80">
        <v>162.28799999999998</v>
      </c>
      <c r="T14" s="80">
        <v>155.232</v>
      </c>
      <c r="U14" s="80">
        <v>165.816</v>
      </c>
      <c r="V14" s="80">
        <v>183.45600000000002</v>
      </c>
      <c r="W14" s="80">
        <v>179.928</v>
      </c>
      <c r="X14" s="80">
        <v>151.70400000000001</v>
      </c>
      <c r="Y14" s="80">
        <v>183.45600000000002</v>
      </c>
      <c r="Z14" s="80">
        <v>165.816</v>
      </c>
      <c r="AA14" s="80">
        <v>158.76</v>
      </c>
      <c r="AB14" s="80">
        <v>162.28799999999998</v>
      </c>
      <c r="AC14" s="80">
        <v>169.34399999999999</v>
      </c>
      <c r="AD14" s="80">
        <v>169.34399999999999</v>
      </c>
      <c r="AE14" s="80">
        <v>169.34399999999999</v>
      </c>
      <c r="AF14" s="80">
        <v>165.816</v>
      </c>
      <c r="AK14" s="48">
        <v>12</v>
      </c>
      <c r="AL14" s="49">
        <v>4036.0319999999983</v>
      </c>
      <c r="AM14" s="50">
        <v>28</v>
      </c>
      <c r="AN14" s="51">
        <v>3983.1119999999983</v>
      </c>
    </row>
    <row r="15" spans="1:40" ht="15.75" x14ac:dyDescent="0.2">
      <c r="A15" s="37">
        <v>12</v>
      </c>
      <c r="B15" s="80">
        <v>176.4</v>
      </c>
      <c r="C15" s="80">
        <v>172.87200000000001</v>
      </c>
      <c r="D15" s="80">
        <v>165.816</v>
      </c>
      <c r="E15" s="80">
        <v>172.87200000000001</v>
      </c>
      <c r="F15" s="80">
        <v>169.34399999999999</v>
      </c>
      <c r="G15" s="80">
        <v>165.816</v>
      </c>
      <c r="H15" s="80">
        <v>172.87200000000001</v>
      </c>
      <c r="I15" s="80">
        <v>169.34399999999999</v>
      </c>
      <c r="J15" s="80">
        <v>165.816</v>
      </c>
      <c r="K15" s="80">
        <v>169.34399999999999</v>
      </c>
      <c r="L15" s="80">
        <v>172.87200000000001</v>
      </c>
      <c r="M15" s="80">
        <v>172.87200000000001</v>
      </c>
      <c r="N15" s="80">
        <v>169.34399999999999</v>
      </c>
      <c r="O15" s="80">
        <v>162.28799999999998</v>
      </c>
      <c r="P15" s="80">
        <v>158.76</v>
      </c>
      <c r="Q15" s="80">
        <v>169.34399999999999</v>
      </c>
      <c r="R15" s="80">
        <v>158.76</v>
      </c>
      <c r="S15" s="80">
        <v>162.28799999999998</v>
      </c>
      <c r="T15" s="80">
        <v>155.232</v>
      </c>
      <c r="U15" s="80">
        <v>165.816</v>
      </c>
      <c r="V15" s="80">
        <v>183.45600000000002</v>
      </c>
      <c r="W15" s="80">
        <v>179.928</v>
      </c>
      <c r="X15" s="80">
        <v>151.70400000000001</v>
      </c>
      <c r="Y15" s="80">
        <v>183.45600000000002</v>
      </c>
      <c r="Z15" s="80">
        <v>165.816</v>
      </c>
      <c r="AA15" s="80">
        <v>158.76</v>
      </c>
      <c r="AB15" s="80">
        <v>162.28799999999998</v>
      </c>
      <c r="AC15" s="80">
        <v>169.34399999999999</v>
      </c>
      <c r="AD15" s="80">
        <v>169.34399999999999</v>
      </c>
      <c r="AE15" s="80">
        <v>169.34399999999999</v>
      </c>
      <c r="AF15" s="80">
        <v>165.816</v>
      </c>
      <c r="AK15" s="48">
        <v>13</v>
      </c>
      <c r="AL15" s="49">
        <v>4155.9839999999995</v>
      </c>
      <c r="AM15" s="50">
        <v>29</v>
      </c>
      <c r="AN15" s="51">
        <v>4092.48</v>
      </c>
    </row>
    <row r="16" spans="1:40" ht="15.75" x14ac:dyDescent="0.2">
      <c r="A16" s="37">
        <v>13</v>
      </c>
      <c r="B16" s="80">
        <v>176.4</v>
      </c>
      <c r="C16" s="80">
        <v>172.87200000000001</v>
      </c>
      <c r="D16" s="80">
        <v>165.816</v>
      </c>
      <c r="E16" s="80">
        <v>172.87200000000001</v>
      </c>
      <c r="F16" s="80">
        <v>165.816</v>
      </c>
      <c r="G16" s="80">
        <v>165.816</v>
      </c>
      <c r="H16" s="80">
        <v>172.87200000000001</v>
      </c>
      <c r="I16" s="80">
        <v>169.34399999999999</v>
      </c>
      <c r="J16" s="80">
        <v>169.34399999999999</v>
      </c>
      <c r="K16" s="80">
        <v>169.34399999999999</v>
      </c>
      <c r="L16" s="80">
        <v>172.87200000000001</v>
      </c>
      <c r="M16" s="80">
        <v>172.87200000000001</v>
      </c>
      <c r="N16" s="80">
        <v>169.34399999999999</v>
      </c>
      <c r="O16" s="80">
        <v>162.28799999999998</v>
      </c>
      <c r="P16" s="80">
        <v>158.76</v>
      </c>
      <c r="Q16" s="80">
        <v>169.34399999999999</v>
      </c>
      <c r="R16" s="80">
        <v>158.76</v>
      </c>
      <c r="S16" s="80">
        <v>162.28799999999998</v>
      </c>
      <c r="T16" s="80">
        <v>155.232</v>
      </c>
      <c r="U16" s="80">
        <v>165.816</v>
      </c>
      <c r="V16" s="80">
        <v>186.98400000000001</v>
      </c>
      <c r="W16" s="80">
        <v>179.928</v>
      </c>
      <c r="X16" s="80">
        <v>172.87200000000001</v>
      </c>
      <c r="Y16" s="80">
        <v>17.64</v>
      </c>
      <c r="Z16" s="80">
        <v>165.816</v>
      </c>
      <c r="AA16" s="80">
        <v>158.76</v>
      </c>
      <c r="AB16" s="80">
        <v>172.87200000000001</v>
      </c>
      <c r="AC16" s="80">
        <v>169.34399999999999</v>
      </c>
      <c r="AD16" s="80">
        <v>169.34399999999999</v>
      </c>
      <c r="AE16" s="80">
        <v>169.34399999999999</v>
      </c>
      <c r="AF16" s="80">
        <v>165.816</v>
      </c>
      <c r="AK16" s="48">
        <v>14</v>
      </c>
      <c r="AL16" s="49">
        <v>3852.5760000000005</v>
      </c>
      <c r="AM16" s="50">
        <v>30</v>
      </c>
      <c r="AN16" s="51">
        <v>4113.6480000000001</v>
      </c>
    </row>
    <row r="17" spans="1:40" ht="15.75" x14ac:dyDescent="0.2">
      <c r="A17" s="37">
        <v>14</v>
      </c>
      <c r="B17" s="80">
        <v>176.4</v>
      </c>
      <c r="C17" s="80">
        <v>172.87200000000001</v>
      </c>
      <c r="D17" s="80">
        <v>165.816</v>
      </c>
      <c r="E17" s="80">
        <v>172.87200000000001</v>
      </c>
      <c r="F17" s="80">
        <v>165.816</v>
      </c>
      <c r="G17" s="80">
        <v>165.816</v>
      </c>
      <c r="H17" s="80">
        <v>172.87200000000001</v>
      </c>
      <c r="I17" s="80">
        <v>169.34399999999999</v>
      </c>
      <c r="J17" s="80">
        <v>169.34399999999999</v>
      </c>
      <c r="K17" s="80">
        <v>169.34399999999999</v>
      </c>
      <c r="L17" s="80">
        <v>169.34399999999999</v>
      </c>
      <c r="M17" s="80">
        <v>172.87200000000001</v>
      </c>
      <c r="N17" s="80">
        <v>169.34399999999999</v>
      </c>
      <c r="O17" s="80">
        <v>162.28799999999998</v>
      </c>
      <c r="P17" s="80">
        <v>158.76</v>
      </c>
      <c r="Q17" s="80">
        <v>169.34399999999999</v>
      </c>
      <c r="R17" s="80">
        <v>158.76</v>
      </c>
      <c r="S17" s="80">
        <v>162.28799999999998</v>
      </c>
      <c r="T17" s="80">
        <v>155.232</v>
      </c>
      <c r="U17" s="80">
        <v>165.816</v>
      </c>
      <c r="V17" s="80">
        <v>186.98400000000001</v>
      </c>
      <c r="W17" s="80">
        <v>179.928</v>
      </c>
      <c r="X17" s="80">
        <v>172.87200000000001</v>
      </c>
      <c r="Y17" s="80">
        <v>176.4</v>
      </c>
      <c r="Z17" s="80">
        <v>165.816</v>
      </c>
      <c r="AA17" s="80">
        <v>158.76</v>
      </c>
      <c r="AB17" s="80">
        <v>172.87200000000001</v>
      </c>
      <c r="AC17" s="80">
        <v>169.34399999999999</v>
      </c>
      <c r="AD17" s="80">
        <v>169.34399999999999</v>
      </c>
      <c r="AE17" s="80">
        <v>169.34399999999999</v>
      </c>
      <c r="AF17" s="80">
        <v>165.816</v>
      </c>
      <c r="AK17" s="48">
        <v>15</v>
      </c>
      <c r="AL17" s="49">
        <v>3912.5520000000006</v>
      </c>
      <c r="AM17" s="50">
        <v>31</v>
      </c>
      <c r="AN17" s="51">
        <v>4085.4239999999995</v>
      </c>
    </row>
    <row r="18" spans="1:40" ht="51" thickBot="1" x14ac:dyDescent="0.25">
      <c r="A18" s="37">
        <v>15</v>
      </c>
      <c r="B18" s="80">
        <v>169.34399999999999</v>
      </c>
      <c r="C18" s="80">
        <v>176.4</v>
      </c>
      <c r="D18" s="80">
        <v>169.34399999999999</v>
      </c>
      <c r="E18" s="80">
        <v>165.816</v>
      </c>
      <c r="F18" s="80">
        <v>148.17600000000002</v>
      </c>
      <c r="G18" s="80">
        <v>165.816</v>
      </c>
      <c r="H18" s="80">
        <v>169.34399999999999</v>
      </c>
      <c r="I18" s="80">
        <v>165.816</v>
      </c>
      <c r="J18" s="80">
        <v>183.45600000000002</v>
      </c>
      <c r="K18" s="80">
        <v>169.34399999999999</v>
      </c>
      <c r="L18" s="80">
        <v>169.34399999999999</v>
      </c>
      <c r="M18" s="80">
        <v>165.816</v>
      </c>
      <c r="N18" s="80">
        <v>183.45600000000002</v>
      </c>
      <c r="O18" s="80">
        <v>158.76</v>
      </c>
      <c r="P18" s="80">
        <v>158.76</v>
      </c>
      <c r="Q18" s="80">
        <v>162.28799999999998</v>
      </c>
      <c r="R18" s="80">
        <v>165.816</v>
      </c>
      <c r="S18" s="80">
        <v>169.34399999999999</v>
      </c>
      <c r="T18" s="80">
        <v>155.232</v>
      </c>
      <c r="U18" s="80">
        <v>165.816</v>
      </c>
      <c r="V18" s="80">
        <v>190.512</v>
      </c>
      <c r="W18" s="80">
        <v>183.45600000000002</v>
      </c>
      <c r="X18" s="80">
        <v>169.34399999999999</v>
      </c>
      <c r="Y18" s="80">
        <v>165.816</v>
      </c>
      <c r="Z18" s="80">
        <v>169.34399999999999</v>
      </c>
      <c r="AA18" s="80">
        <v>158.76</v>
      </c>
      <c r="AB18" s="80">
        <v>172.87200000000001</v>
      </c>
      <c r="AC18" s="80">
        <v>165.816</v>
      </c>
      <c r="AD18" s="80">
        <v>176.4</v>
      </c>
      <c r="AE18" s="80">
        <v>169.34399999999999</v>
      </c>
      <c r="AF18" s="80">
        <v>169.34399999999999</v>
      </c>
      <c r="AK18" s="54">
        <v>16</v>
      </c>
      <c r="AL18" s="55">
        <v>3969.0000000000005</v>
      </c>
      <c r="AM18" s="56" t="s">
        <v>32</v>
      </c>
      <c r="AN18" s="57">
        <v>124630.12799999997</v>
      </c>
    </row>
    <row r="19" spans="1:40" x14ac:dyDescent="0.2">
      <c r="A19" s="37">
        <v>16</v>
      </c>
      <c r="B19" s="80">
        <v>169.34399999999999</v>
      </c>
      <c r="C19" s="80">
        <v>176.4</v>
      </c>
      <c r="D19" s="80">
        <v>169.34399999999999</v>
      </c>
      <c r="E19" s="80">
        <v>165.816</v>
      </c>
      <c r="F19" s="80">
        <v>148.17600000000002</v>
      </c>
      <c r="G19" s="80">
        <v>165.816</v>
      </c>
      <c r="H19" s="80">
        <v>169.34399999999999</v>
      </c>
      <c r="I19" s="80">
        <v>165.816</v>
      </c>
      <c r="J19" s="80">
        <v>183.45600000000002</v>
      </c>
      <c r="K19" s="80">
        <v>169.34399999999999</v>
      </c>
      <c r="L19" s="80">
        <v>169.34399999999999</v>
      </c>
      <c r="M19" s="80">
        <v>165.816</v>
      </c>
      <c r="N19" s="80">
        <v>183.45600000000002</v>
      </c>
      <c r="O19" s="80">
        <v>158.76</v>
      </c>
      <c r="P19" s="80">
        <v>158.76</v>
      </c>
      <c r="Q19" s="80">
        <v>162.28799999999998</v>
      </c>
      <c r="R19" s="80">
        <v>165.816</v>
      </c>
      <c r="S19" s="80">
        <v>169.34399999999999</v>
      </c>
      <c r="T19" s="80">
        <v>155.232</v>
      </c>
      <c r="U19" s="80">
        <v>165.816</v>
      </c>
      <c r="V19" s="80">
        <v>190.512</v>
      </c>
      <c r="W19" s="80">
        <v>183.45600000000002</v>
      </c>
      <c r="X19" s="80">
        <v>169.34399999999999</v>
      </c>
      <c r="Y19" s="80">
        <v>165.816</v>
      </c>
      <c r="Z19" s="80">
        <v>169.34399999999999</v>
      </c>
      <c r="AA19" s="80">
        <v>158.76</v>
      </c>
      <c r="AB19" s="80">
        <v>172.87200000000001</v>
      </c>
      <c r="AC19" s="80">
        <v>165.816</v>
      </c>
      <c r="AD19" s="80">
        <v>169.34399999999999</v>
      </c>
      <c r="AE19" s="80">
        <v>172.87200000000001</v>
      </c>
      <c r="AF19" s="80">
        <v>169.34399999999999</v>
      </c>
    </row>
    <row r="20" spans="1:40" x14ac:dyDescent="0.2">
      <c r="A20" s="37">
        <v>17</v>
      </c>
      <c r="B20" s="80">
        <v>169.34399999999999</v>
      </c>
      <c r="C20" s="80">
        <v>176.4</v>
      </c>
      <c r="D20" s="80">
        <v>169.34399999999999</v>
      </c>
      <c r="E20" s="80">
        <v>165.816</v>
      </c>
      <c r="F20" s="80">
        <v>169.34399999999999</v>
      </c>
      <c r="G20" s="80">
        <v>165.816</v>
      </c>
      <c r="H20" s="80">
        <v>169.34399999999999</v>
      </c>
      <c r="I20" s="80">
        <v>165.816</v>
      </c>
      <c r="J20" s="80">
        <v>176.4</v>
      </c>
      <c r="K20" s="80">
        <v>169.34399999999999</v>
      </c>
      <c r="L20" s="80">
        <v>169.34399999999999</v>
      </c>
      <c r="M20" s="80">
        <v>165.816</v>
      </c>
      <c r="N20" s="80">
        <v>148.17600000000002</v>
      </c>
      <c r="O20" s="80">
        <v>158.76</v>
      </c>
      <c r="P20" s="80">
        <v>158.76</v>
      </c>
      <c r="Q20" s="80">
        <v>162.28799999999998</v>
      </c>
      <c r="R20" s="80">
        <v>165.816</v>
      </c>
      <c r="S20" s="80">
        <v>169.34399999999999</v>
      </c>
      <c r="T20" s="80">
        <v>155.232</v>
      </c>
      <c r="U20" s="80">
        <v>165.816</v>
      </c>
      <c r="V20" s="80">
        <v>190.512</v>
      </c>
      <c r="W20" s="80">
        <v>183.45600000000002</v>
      </c>
      <c r="X20" s="80">
        <v>169.34399999999999</v>
      </c>
      <c r="Y20" s="80">
        <v>165.816</v>
      </c>
      <c r="Z20" s="80">
        <v>169.34399999999999</v>
      </c>
      <c r="AA20" s="80">
        <v>158.76</v>
      </c>
      <c r="AB20" s="80">
        <v>172.87200000000001</v>
      </c>
      <c r="AC20" s="80">
        <v>165.816</v>
      </c>
      <c r="AD20" s="80">
        <v>169.34399999999999</v>
      </c>
      <c r="AE20" s="80">
        <v>172.87200000000001</v>
      </c>
      <c r="AF20" s="80">
        <v>169.34399999999999</v>
      </c>
    </row>
    <row r="21" spans="1:40" x14ac:dyDescent="0.2">
      <c r="A21" s="37">
        <v>18</v>
      </c>
      <c r="B21" s="80">
        <v>169.34399999999999</v>
      </c>
      <c r="C21" s="80">
        <v>176.4</v>
      </c>
      <c r="D21" s="80">
        <v>169.34399999999999</v>
      </c>
      <c r="E21" s="80">
        <v>165.816</v>
      </c>
      <c r="F21" s="80">
        <v>169.34399999999999</v>
      </c>
      <c r="G21" s="80">
        <v>165.816</v>
      </c>
      <c r="H21" s="80">
        <v>169.34399999999999</v>
      </c>
      <c r="I21" s="80">
        <v>165.816</v>
      </c>
      <c r="J21" s="80">
        <v>176.4</v>
      </c>
      <c r="K21" s="80">
        <v>169.34399999999999</v>
      </c>
      <c r="L21" s="80">
        <v>169.34399999999999</v>
      </c>
      <c r="M21" s="80">
        <v>165.816</v>
      </c>
      <c r="N21" s="80">
        <v>172.87200000000001</v>
      </c>
      <c r="O21" s="80">
        <v>158.76</v>
      </c>
      <c r="P21" s="80">
        <v>158.76</v>
      </c>
      <c r="Q21" s="80">
        <v>162.28799999999998</v>
      </c>
      <c r="R21" s="80">
        <v>165.816</v>
      </c>
      <c r="S21" s="80">
        <v>169.34399999999999</v>
      </c>
      <c r="T21" s="80">
        <v>155.232</v>
      </c>
      <c r="U21" s="80">
        <v>165.816</v>
      </c>
      <c r="V21" s="80">
        <v>190.512</v>
      </c>
      <c r="W21" s="80">
        <v>183.45600000000002</v>
      </c>
      <c r="X21" s="80">
        <v>169.34399999999999</v>
      </c>
      <c r="Y21" s="80">
        <v>165.816</v>
      </c>
      <c r="Z21" s="80">
        <v>169.34399999999999</v>
      </c>
      <c r="AA21" s="80">
        <v>158.76</v>
      </c>
      <c r="AB21" s="80">
        <v>172.87200000000001</v>
      </c>
      <c r="AC21" s="80">
        <v>165.816</v>
      </c>
      <c r="AD21" s="80">
        <v>169.34399999999999</v>
      </c>
      <c r="AE21" s="80">
        <v>172.87200000000001</v>
      </c>
      <c r="AF21" s="80">
        <v>169.34399999999999</v>
      </c>
    </row>
    <row r="22" spans="1:40" x14ac:dyDescent="0.2">
      <c r="A22" s="37">
        <v>19</v>
      </c>
      <c r="B22" s="80">
        <v>169.34399999999999</v>
      </c>
      <c r="C22" s="80">
        <v>176.4</v>
      </c>
      <c r="D22" s="80">
        <v>169.34399999999999</v>
      </c>
      <c r="E22" s="80">
        <v>165.816</v>
      </c>
      <c r="F22" s="80">
        <v>169.34399999999999</v>
      </c>
      <c r="G22" s="80">
        <v>165.816</v>
      </c>
      <c r="H22" s="80">
        <v>169.34399999999999</v>
      </c>
      <c r="I22" s="80">
        <v>165.816</v>
      </c>
      <c r="J22" s="80">
        <v>176.4</v>
      </c>
      <c r="K22" s="80">
        <v>169.34399999999999</v>
      </c>
      <c r="L22" s="80">
        <v>169.34399999999999</v>
      </c>
      <c r="M22" s="80">
        <v>165.816</v>
      </c>
      <c r="N22" s="80">
        <v>172.87200000000001</v>
      </c>
      <c r="O22" s="80">
        <v>158.76</v>
      </c>
      <c r="P22" s="80">
        <v>158.76</v>
      </c>
      <c r="Q22" s="80">
        <v>162.28799999999998</v>
      </c>
      <c r="R22" s="80">
        <v>165.816</v>
      </c>
      <c r="S22" s="80">
        <v>169.34399999999999</v>
      </c>
      <c r="T22" s="80">
        <v>155.232</v>
      </c>
      <c r="U22" s="80">
        <v>165.816</v>
      </c>
      <c r="V22" s="80">
        <v>190.512</v>
      </c>
      <c r="W22" s="80">
        <v>183.45600000000002</v>
      </c>
      <c r="X22" s="80">
        <v>169.34399999999999</v>
      </c>
      <c r="Y22" s="80">
        <v>165.816</v>
      </c>
      <c r="Z22" s="80">
        <v>169.34399999999999</v>
      </c>
      <c r="AA22" s="80">
        <v>158.76</v>
      </c>
      <c r="AB22" s="80">
        <v>172.87200000000001</v>
      </c>
      <c r="AC22" s="80">
        <v>165.816</v>
      </c>
      <c r="AD22" s="80">
        <v>169.34399999999999</v>
      </c>
      <c r="AE22" s="80">
        <v>172.87200000000001</v>
      </c>
      <c r="AF22" s="80">
        <v>169.34399999999999</v>
      </c>
    </row>
    <row r="23" spans="1:40" x14ac:dyDescent="0.2">
      <c r="A23" s="37">
        <v>20</v>
      </c>
      <c r="B23" s="80">
        <v>179.928</v>
      </c>
      <c r="C23" s="80">
        <v>183.45600000000002</v>
      </c>
      <c r="D23" s="80">
        <v>176.4</v>
      </c>
      <c r="E23" s="80">
        <v>165.816</v>
      </c>
      <c r="F23" s="80">
        <v>169.34399999999999</v>
      </c>
      <c r="G23" s="80">
        <v>169.34399999999999</v>
      </c>
      <c r="H23" s="80">
        <v>165.816</v>
      </c>
      <c r="I23" s="80">
        <v>169.34399999999999</v>
      </c>
      <c r="J23" s="80">
        <v>172.87200000000001</v>
      </c>
      <c r="K23" s="80">
        <v>169.34399999999999</v>
      </c>
      <c r="L23" s="80">
        <v>165.816</v>
      </c>
      <c r="M23" s="80">
        <v>165.816</v>
      </c>
      <c r="N23" s="80">
        <v>172.87200000000001</v>
      </c>
      <c r="O23" s="80">
        <v>162.28799999999998</v>
      </c>
      <c r="P23" s="80">
        <v>165.816</v>
      </c>
      <c r="Q23" s="80">
        <v>162.28799999999998</v>
      </c>
      <c r="R23" s="80">
        <v>162.28799999999998</v>
      </c>
      <c r="S23" s="80">
        <v>169.34399999999999</v>
      </c>
      <c r="T23" s="80">
        <v>162.28799999999998</v>
      </c>
      <c r="U23" s="80">
        <v>165.816</v>
      </c>
      <c r="V23" s="80">
        <v>186.98400000000001</v>
      </c>
      <c r="W23" s="80">
        <v>190.512</v>
      </c>
      <c r="X23" s="80">
        <v>172.87200000000001</v>
      </c>
      <c r="Y23" s="80">
        <v>165.816</v>
      </c>
      <c r="Z23" s="80">
        <v>158.76</v>
      </c>
      <c r="AA23" s="80">
        <v>158.76</v>
      </c>
      <c r="AB23" s="80">
        <v>172.87200000000001</v>
      </c>
      <c r="AC23" s="80">
        <v>165.816</v>
      </c>
      <c r="AD23" s="80">
        <v>172.87200000000001</v>
      </c>
      <c r="AE23" s="80">
        <v>169.34399999999999</v>
      </c>
      <c r="AF23" s="80">
        <v>172.87200000000001</v>
      </c>
    </row>
    <row r="24" spans="1:40" x14ac:dyDescent="0.2">
      <c r="A24" s="37">
        <v>21</v>
      </c>
      <c r="B24" s="80">
        <v>179.928</v>
      </c>
      <c r="C24" s="80">
        <v>183.45600000000002</v>
      </c>
      <c r="D24" s="80">
        <v>176.4</v>
      </c>
      <c r="E24" s="80">
        <v>165.816</v>
      </c>
      <c r="F24" s="80">
        <v>165.816</v>
      </c>
      <c r="G24" s="80">
        <v>169.34399999999999</v>
      </c>
      <c r="H24" s="80">
        <v>165.816</v>
      </c>
      <c r="I24" s="80">
        <v>169.34399999999999</v>
      </c>
      <c r="J24" s="80">
        <v>172.87200000000001</v>
      </c>
      <c r="K24" s="80">
        <v>169.34399999999999</v>
      </c>
      <c r="L24" s="80">
        <v>165.816</v>
      </c>
      <c r="M24" s="80">
        <v>165.816</v>
      </c>
      <c r="N24" s="80">
        <v>172.87200000000001</v>
      </c>
      <c r="O24" s="80">
        <v>162.28799999999998</v>
      </c>
      <c r="P24" s="80">
        <v>165.816</v>
      </c>
      <c r="Q24" s="80">
        <v>162.28799999999998</v>
      </c>
      <c r="R24" s="80">
        <v>162.28799999999998</v>
      </c>
      <c r="S24" s="80">
        <v>169.34399999999999</v>
      </c>
      <c r="T24" s="80">
        <v>162.28799999999998</v>
      </c>
      <c r="U24" s="80">
        <v>165.816</v>
      </c>
      <c r="V24" s="80">
        <v>186.98400000000001</v>
      </c>
      <c r="W24" s="80">
        <v>190.512</v>
      </c>
      <c r="X24" s="80">
        <v>172.87200000000001</v>
      </c>
      <c r="Y24" s="80">
        <v>165.816</v>
      </c>
      <c r="Z24" s="80">
        <v>158.76</v>
      </c>
      <c r="AA24" s="80">
        <v>158.76</v>
      </c>
      <c r="AB24" s="80">
        <v>172.87200000000001</v>
      </c>
      <c r="AC24" s="80">
        <v>165.816</v>
      </c>
      <c r="AD24" s="80">
        <v>172.87200000000001</v>
      </c>
      <c r="AE24" s="80">
        <v>169.34399999999999</v>
      </c>
      <c r="AF24" s="80">
        <v>172.87200000000001</v>
      </c>
    </row>
    <row r="25" spans="1:40" x14ac:dyDescent="0.2">
      <c r="A25" s="37">
        <v>22</v>
      </c>
      <c r="B25" s="80">
        <v>172.87200000000001</v>
      </c>
      <c r="C25" s="80">
        <v>183.45600000000002</v>
      </c>
      <c r="D25" s="80">
        <v>176.4</v>
      </c>
      <c r="E25" s="80">
        <v>165.816</v>
      </c>
      <c r="F25" s="80">
        <v>165.816</v>
      </c>
      <c r="G25" s="80">
        <v>169.34399999999999</v>
      </c>
      <c r="H25" s="80">
        <v>165.816</v>
      </c>
      <c r="I25" s="80">
        <v>169.34399999999999</v>
      </c>
      <c r="J25" s="80">
        <v>172.87200000000001</v>
      </c>
      <c r="K25" s="80">
        <v>127.008</v>
      </c>
      <c r="L25" s="80">
        <v>165.816</v>
      </c>
      <c r="M25" s="80">
        <v>165.816</v>
      </c>
      <c r="N25" s="80">
        <v>172.87200000000001</v>
      </c>
      <c r="O25" s="80">
        <v>162.28799999999998</v>
      </c>
      <c r="P25" s="80">
        <v>165.816</v>
      </c>
      <c r="Q25" s="80">
        <v>162.28799999999998</v>
      </c>
      <c r="R25" s="80">
        <v>162.28799999999998</v>
      </c>
      <c r="S25" s="80">
        <v>169.34399999999999</v>
      </c>
      <c r="T25" s="80">
        <v>162.28799999999998</v>
      </c>
      <c r="U25" s="80">
        <v>165.816</v>
      </c>
      <c r="V25" s="80">
        <v>186.98400000000001</v>
      </c>
      <c r="W25" s="80">
        <v>190.512</v>
      </c>
      <c r="X25" s="80">
        <v>172.87200000000001</v>
      </c>
      <c r="Y25" s="80">
        <v>165.816</v>
      </c>
      <c r="Z25" s="80">
        <v>158.76</v>
      </c>
      <c r="AA25" s="80">
        <v>158.76</v>
      </c>
      <c r="AB25" s="80">
        <v>172.87200000000001</v>
      </c>
      <c r="AC25" s="80">
        <v>165.816</v>
      </c>
      <c r="AD25" s="80">
        <v>172.87200000000001</v>
      </c>
      <c r="AE25" s="80">
        <v>169.34399999999999</v>
      </c>
      <c r="AF25" s="80">
        <v>172.87200000000001</v>
      </c>
    </row>
    <row r="26" spans="1:40" x14ac:dyDescent="0.2">
      <c r="A26" s="37">
        <v>23</v>
      </c>
      <c r="B26" s="80">
        <v>172.87200000000001</v>
      </c>
      <c r="C26" s="80">
        <v>183.45600000000002</v>
      </c>
      <c r="D26" s="80">
        <v>176.4</v>
      </c>
      <c r="E26" s="80">
        <v>165.816</v>
      </c>
      <c r="F26" s="80">
        <v>165.816</v>
      </c>
      <c r="G26" s="80">
        <v>169.34399999999999</v>
      </c>
      <c r="H26" s="80">
        <v>165.816</v>
      </c>
      <c r="I26" s="80">
        <v>169.34399999999999</v>
      </c>
      <c r="J26" s="80">
        <v>172.87200000000001</v>
      </c>
      <c r="K26" s="80">
        <v>127.008</v>
      </c>
      <c r="L26" s="80">
        <v>165.816</v>
      </c>
      <c r="M26" s="80">
        <v>165.816</v>
      </c>
      <c r="N26" s="80">
        <v>165.816</v>
      </c>
      <c r="O26" s="80">
        <v>162.28799999999998</v>
      </c>
      <c r="P26" s="80">
        <v>165.816</v>
      </c>
      <c r="Q26" s="80">
        <v>162.28799999999998</v>
      </c>
      <c r="R26" s="80">
        <v>162.28799999999998</v>
      </c>
      <c r="S26" s="80">
        <v>169.34399999999999</v>
      </c>
      <c r="T26" s="80">
        <v>169.34399999999999</v>
      </c>
      <c r="U26" s="80">
        <v>165.816</v>
      </c>
      <c r="V26" s="80">
        <v>186.98400000000001</v>
      </c>
      <c r="W26" s="80">
        <v>190.512</v>
      </c>
      <c r="X26" s="80">
        <v>172.87200000000001</v>
      </c>
      <c r="Y26" s="80">
        <v>165.816</v>
      </c>
      <c r="Z26" s="80">
        <v>158.76</v>
      </c>
      <c r="AA26" s="80">
        <v>158.76</v>
      </c>
      <c r="AB26" s="80">
        <v>172.87200000000001</v>
      </c>
      <c r="AC26" s="80">
        <v>165.816</v>
      </c>
      <c r="AD26" s="80">
        <v>172.87200000000001</v>
      </c>
      <c r="AE26" s="80">
        <v>169.34399999999999</v>
      </c>
      <c r="AF26" s="80">
        <v>172.87200000000001</v>
      </c>
    </row>
    <row r="27" spans="1:40" x14ac:dyDescent="0.2">
      <c r="A27" s="37">
        <v>24</v>
      </c>
      <c r="B27" s="80">
        <v>172.87200000000001</v>
      </c>
      <c r="C27" s="80">
        <v>183.45600000000002</v>
      </c>
      <c r="D27" s="80">
        <v>176.4</v>
      </c>
      <c r="E27" s="80">
        <v>165.816</v>
      </c>
      <c r="F27" s="80">
        <v>165.816</v>
      </c>
      <c r="G27" s="80">
        <v>169.34399999999999</v>
      </c>
      <c r="H27" s="80">
        <v>165.816</v>
      </c>
      <c r="I27" s="80">
        <v>169.34399999999999</v>
      </c>
      <c r="J27" s="80">
        <v>172.87200000000001</v>
      </c>
      <c r="K27" s="80">
        <v>127.008</v>
      </c>
      <c r="L27" s="80">
        <v>165.816</v>
      </c>
      <c r="M27" s="80">
        <v>179.928</v>
      </c>
      <c r="N27" s="80">
        <v>165.816</v>
      </c>
      <c r="O27" s="80">
        <v>162.28799999999998</v>
      </c>
      <c r="P27" s="80">
        <v>165.816</v>
      </c>
      <c r="Q27" s="80">
        <v>162.28799999999998</v>
      </c>
      <c r="R27" s="80">
        <v>162.28799999999998</v>
      </c>
      <c r="S27" s="80">
        <v>169.34399999999999</v>
      </c>
      <c r="T27" s="80">
        <v>169.34399999999999</v>
      </c>
      <c r="U27" s="80">
        <v>165.816</v>
      </c>
      <c r="V27" s="80">
        <v>186.98400000000001</v>
      </c>
      <c r="W27" s="80">
        <v>190.512</v>
      </c>
      <c r="X27" s="80">
        <v>172.87200000000001</v>
      </c>
      <c r="Y27" s="80">
        <v>165.816</v>
      </c>
      <c r="Z27" s="80">
        <v>158.76</v>
      </c>
      <c r="AA27" s="80">
        <v>158.76</v>
      </c>
      <c r="AB27" s="80">
        <v>172.87200000000001</v>
      </c>
      <c r="AC27" s="80">
        <v>165.816</v>
      </c>
      <c r="AD27" s="80">
        <v>172.87200000000001</v>
      </c>
      <c r="AE27" s="80">
        <v>169.34399999999999</v>
      </c>
      <c r="AF27" s="80">
        <v>172.87200000000001</v>
      </c>
    </row>
    <row r="28" spans="1:40" x14ac:dyDescent="0.2">
      <c r="A28" s="37"/>
      <c r="B28" s="6"/>
      <c r="C28" s="6"/>
      <c r="AG28" s="42"/>
      <c r="AH28" s="81" t="s">
        <v>24</v>
      </c>
    </row>
    <row r="29" spans="1:40" s="79" customFormat="1" x14ac:dyDescent="0.2">
      <c r="A29" s="37" t="s">
        <v>39</v>
      </c>
      <c r="B29" s="82">
        <f>SUM(B4:B27)</f>
        <v>4219.4880000000003</v>
      </c>
      <c r="C29" s="82">
        <f t="shared" ref="C29:AF29" si="0">SUM(C4:C27)</f>
        <v>4219.4880000000012</v>
      </c>
      <c r="D29" s="82">
        <f t="shared" si="0"/>
        <v>4138.3440000000001</v>
      </c>
      <c r="E29" s="82">
        <f t="shared" si="0"/>
        <v>4096.007999999998</v>
      </c>
      <c r="F29" s="82">
        <f t="shared" si="0"/>
        <v>3976.0559999999991</v>
      </c>
      <c r="G29" s="82">
        <f t="shared" si="0"/>
        <v>3997.2239999999993</v>
      </c>
      <c r="H29" s="82">
        <f t="shared" si="0"/>
        <v>4007.8079999999995</v>
      </c>
      <c r="I29" s="82">
        <f t="shared" si="0"/>
        <v>3894.9119999999994</v>
      </c>
      <c r="J29" s="82">
        <f t="shared" si="0"/>
        <v>4113.6480000000001</v>
      </c>
      <c r="K29" s="82">
        <f t="shared" si="0"/>
        <v>3961.9440000000004</v>
      </c>
      <c r="L29" s="82">
        <f t="shared" si="0"/>
        <v>4021.9199999999996</v>
      </c>
      <c r="M29" s="82">
        <f t="shared" si="0"/>
        <v>4036.0319999999983</v>
      </c>
      <c r="N29" s="82">
        <f t="shared" si="0"/>
        <v>4155.9839999999995</v>
      </c>
      <c r="O29" s="82">
        <f t="shared" si="0"/>
        <v>3852.5760000000005</v>
      </c>
      <c r="P29" s="82">
        <f t="shared" si="0"/>
        <v>3912.5520000000006</v>
      </c>
      <c r="Q29" s="82">
        <f t="shared" si="0"/>
        <v>3969.0000000000005</v>
      </c>
      <c r="R29" s="82">
        <f t="shared" si="0"/>
        <v>3887.8559999999993</v>
      </c>
      <c r="S29" s="82">
        <f t="shared" si="0"/>
        <v>3965.4720000000002</v>
      </c>
      <c r="T29" s="82">
        <f t="shared" si="0"/>
        <v>3799.6559999999999</v>
      </c>
      <c r="U29" s="82">
        <f t="shared" si="0"/>
        <v>3972.527999999998</v>
      </c>
      <c r="V29" s="82">
        <f t="shared" si="0"/>
        <v>4392.3600000000015</v>
      </c>
      <c r="W29" s="82">
        <f t="shared" si="0"/>
        <v>4388.8320000000003</v>
      </c>
      <c r="X29" s="82">
        <f t="shared" si="0"/>
        <v>3796.1279999999992</v>
      </c>
      <c r="Y29" s="82">
        <f t="shared" si="0"/>
        <v>3912.5519999999983</v>
      </c>
      <c r="Z29" s="82">
        <f t="shared" si="0"/>
        <v>3961.9440000000013</v>
      </c>
      <c r="AA29" s="82">
        <f t="shared" si="0"/>
        <v>3810.2400000000025</v>
      </c>
      <c r="AB29" s="82">
        <f t="shared" si="0"/>
        <v>3894.9119999999984</v>
      </c>
      <c r="AC29" s="82">
        <f t="shared" si="0"/>
        <v>3983.1119999999983</v>
      </c>
      <c r="AD29" s="82">
        <f t="shared" si="0"/>
        <v>4092.48</v>
      </c>
      <c r="AE29" s="82">
        <f t="shared" si="0"/>
        <v>4113.6480000000001</v>
      </c>
      <c r="AF29" s="82">
        <f t="shared" si="0"/>
        <v>4085.4239999999995</v>
      </c>
      <c r="AG29" s="61">
        <f>SUM(B29:AF29)</f>
        <v>124630.12799999997</v>
      </c>
      <c r="AH29" s="83">
        <f>+(AG29*1000)/(AF2*86400)</f>
        <v>46.531559139784932</v>
      </c>
    </row>
    <row r="31" spans="1:40" x14ac:dyDescent="0.2">
      <c r="A31" s="75" t="s">
        <v>38</v>
      </c>
      <c r="B31" s="76">
        <v>1</v>
      </c>
      <c r="C31" s="75">
        <v>2</v>
      </c>
      <c r="D31" s="75">
        <v>3</v>
      </c>
      <c r="E31" s="75">
        <v>4</v>
      </c>
      <c r="F31" s="75">
        <v>5</v>
      </c>
      <c r="G31" s="75">
        <v>6</v>
      </c>
      <c r="H31" s="75">
        <v>7</v>
      </c>
      <c r="I31" s="75">
        <v>8</v>
      </c>
      <c r="J31" s="75">
        <v>9</v>
      </c>
      <c r="K31" s="75">
        <v>10</v>
      </c>
      <c r="L31" s="75">
        <v>11</v>
      </c>
      <c r="M31" s="75">
        <v>12</v>
      </c>
      <c r="N31" s="75">
        <v>13</v>
      </c>
      <c r="O31" s="75">
        <v>14</v>
      </c>
      <c r="P31" s="75">
        <v>15</v>
      </c>
      <c r="Q31" s="75">
        <v>16</v>
      </c>
      <c r="R31" s="75">
        <v>17</v>
      </c>
      <c r="S31" s="75">
        <v>18</v>
      </c>
      <c r="T31" s="75">
        <v>19</v>
      </c>
      <c r="U31" s="75">
        <v>20</v>
      </c>
      <c r="V31" s="75">
        <v>21</v>
      </c>
      <c r="W31" s="75">
        <v>22</v>
      </c>
      <c r="X31" s="75">
        <v>23</v>
      </c>
      <c r="Y31" s="75">
        <v>24</v>
      </c>
      <c r="Z31" s="75">
        <v>25</v>
      </c>
      <c r="AA31" s="75">
        <v>26</v>
      </c>
      <c r="AB31" s="75">
        <v>27</v>
      </c>
      <c r="AC31" s="75">
        <v>28</v>
      </c>
      <c r="AD31" s="75">
        <v>29</v>
      </c>
      <c r="AE31" s="75">
        <v>30</v>
      </c>
      <c r="AF31" s="75">
        <v>31</v>
      </c>
      <c r="AG31" s="84" t="s">
        <v>33</v>
      </c>
      <c r="AH31" s="85" t="s">
        <v>34</v>
      </c>
    </row>
    <row r="32" spans="1:40" x14ac:dyDescent="0.2">
      <c r="A32" s="37"/>
      <c r="B32" s="78" t="s">
        <v>40</v>
      </c>
      <c r="C32" s="37" t="s">
        <v>40</v>
      </c>
      <c r="D32" s="37" t="s">
        <v>40</v>
      </c>
      <c r="E32" s="37" t="s">
        <v>40</v>
      </c>
      <c r="F32" s="37" t="s">
        <v>40</v>
      </c>
      <c r="G32" s="37" t="s">
        <v>40</v>
      </c>
      <c r="H32" s="37" t="s">
        <v>40</v>
      </c>
      <c r="I32" s="37" t="s">
        <v>40</v>
      </c>
      <c r="J32" s="37" t="s">
        <v>40</v>
      </c>
      <c r="K32" s="37" t="s">
        <v>40</v>
      </c>
      <c r="L32" s="37" t="s">
        <v>40</v>
      </c>
      <c r="M32" s="37" t="s">
        <v>40</v>
      </c>
      <c r="N32" s="37" t="s">
        <v>40</v>
      </c>
      <c r="O32" s="37" t="s">
        <v>40</v>
      </c>
      <c r="P32" s="37" t="s">
        <v>40</v>
      </c>
      <c r="Q32" s="37" t="s">
        <v>40</v>
      </c>
      <c r="R32" s="37" t="s">
        <v>40</v>
      </c>
      <c r="S32" s="37" t="s">
        <v>40</v>
      </c>
      <c r="T32" s="37" t="s">
        <v>40</v>
      </c>
      <c r="U32" s="37" t="s">
        <v>40</v>
      </c>
      <c r="V32" s="37" t="s">
        <v>40</v>
      </c>
      <c r="W32" s="37" t="s">
        <v>40</v>
      </c>
      <c r="X32" s="37" t="s">
        <v>40</v>
      </c>
      <c r="Y32" s="37" t="s">
        <v>40</v>
      </c>
      <c r="Z32" s="37" t="s">
        <v>40</v>
      </c>
      <c r="AA32" s="37" t="s">
        <v>40</v>
      </c>
      <c r="AB32" s="37" t="s">
        <v>40</v>
      </c>
      <c r="AC32" s="37" t="s">
        <v>40</v>
      </c>
      <c r="AD32" s="37" t="s">
        <v>40</v>
      </c>
      <c r="AE32" s="37" t="s">
        <v>40</v>
      </c>
      <c r="AF32" s="37" t="s">
        <v>40</v>
      </c>
      <c r="AG32" s="86" t="s">
        <v>40</v>
      </c>
      <c r="AH32" s="85" t="s">
        <v>41</v>
      </c>
    </row>
    <row r="33" spans="1:34" x14ac:dyDescent="0.2">
      <c r="A33" s="37">
        <v>1</v>
      </c>
      <c r="B33" s="10">
        <f>B4*0.27777777778</f>
        <v>49.980000000399841</v>
      </c>
      <c r="C33" s="10">
        <f t="shared" ref="C33:AF48" si="1">C4*0.27777777778</f>
        <v>48.020000000384165</v>
      </c>
      <c r="D33" s="10">
        <f t="shared" si="1"/>
        <v>50.960000000407689</v>
      </c>
      <c r="E33" s="10">
        <f t="shared" si="1"/>
        <v>49.980000000399841</v>
      </c>
      <c r="F33" s="10">
        <f t="shared" si="1"/>
        <v>46.060000000368483</v>
      </c>
      <c r="G33" s="10">
        <f t="shared" si="1"/>
        <v>46.060000000368483</v>
      </c>
      <c r="H33" s="10">
        <f t="shared" si="1"/>
        <v>41.160000000329283</v>
      </c>
      <c r="I33" s="10">
        <f t="shared" si="1"/>
        <v>46.060000000368483</v>
      </c>
      <c r="J33" s="10">
        <f t="shared" si="1"/>
        <v>47.040000000376324</v>
      </c>
      <c r="K33" s="10">
        <f t="shared" si="1"/>
        <v>48.020000000384165</v>
      </c>
      <c r="L33" s="10">
        <f t="shared" si="1"/>
        <v>35.280000000282243</v>
      </c>
      <c r="M33" s="10">
        <f t="shared" si="1"/>
        <v>47.040000000376324</v>
      </c>
      <c r="N33" s="10">
        <f t="shared" si="1"/>
        <v>49.980000000399841</v>
      </c>
      <c r="O33" s="10">
        <f t="shared" si="1"/>
        <v>44.1000000003528</v>
      </c>
      <c r="P33" s="10">
        <f t="shared" si="1"/>
        <v>47.040000000376324</v>
      </c>
      <c r="Q33" s="10">
        <f t="shared" si="1"/>
        <v>46.060000000368483</v>
      </c>
      <c r="R33" s="10">
        <f t="shared" si="1"/>
        <v>45.080000000360634</v>
      </c>
      <c r="S33" s="10">
        <f t="shared" si="1"/>
        <v>45.080000000360634</v>
      </c>
      <c r="T33" s="10">
        <f t="shared" si="1"/>
        <v>44.1000000003528</v>
      </c>
      <c r="U33" s="10">
        <f t="shared" si="1"/>
        <v>47.040000000376324</v>
      </c>
      <c r="V33" s="10">
        <f t="shared" si="1"/>
        <v>46.060000000368483</v>
      </c>
      <c r="W33" s="10">
        <f t="shared" si="1"/>
        <v>51.940000000415523</v>
      </c>
      <c r="X33" s="10">
        <f t="shared" si="1"/>
        <v>50.960000000407689</v>
      </c>
      <c r="Y33" s="10">
        <f t="shared" si="1"/>
        <v>47.040000000376324</v>
      </c>
      <c r="Z33" s="10">
        <f t="shared" si="1"/>
        <v>46.060000000368483</v>
      </c>
      <c r="AA33" s="10">
        <f t="shared" si="1"/>
        <v>44.1000000003528</v>
      </c>
      <c r="AB33" s="10">
        <f t="shared" si="1"/>
        <v>47.040000000376324</v>
      </c>
      <c r="AC33" s="10">
        <f t="shared" si="1"/>
        <v>46.060000000368483</v>
      </c>
      <c r="AD33" s="10">
        <f t="shared" si="1"/>
        <v>46.060000000368483</v>
      </c>
      <c r="AE33" s="10">
        <f t="shared" si="1"/>
        <v>48.020000000384165</v>
      </c>
      <c r="AF33" s="10">
        <f t="shared" si="1"/>
        <v>49.000000000392006</v>
      </c>
      <c r="AG33" s="87">
        <f>AVERAGE(B33:AF33)</f>
        <v>46.660645161663609</v>
      </c>
      <c r="AH33" s="24">
        <f>AG33/$AG$57</f>
        <v>1.0027741606748568</v>
      </c>
    </row>
    <row r="34" spans="1:34" x14ac:dyDescent="0.2">
      <c r="A34" s="37">
        <v>2</v>
      </c>
      <c r="B34" s="10">
        <f t="shared" ref="B34:Q49" si="2">B5*0.27777777778</f>
        <v>49.980000000399841</v>
      </c>
      <c r="C34" s="10">
        <f t="shared" si="2"/>
        <v>48.020000000384165</v>
      </c>
      <c r="D34" s="10">
        <f t="shared" si="2"/>
        <v>50.960000000407689</v>
      </c>
      <c r="E34" s="10">
        <f t="shared" si="2"/>
        <v>49.980000000399841</v>
      </c>
      <c r="F34" s="10">
        <f t="shared" si="2"/>
        <v>46.060000000368483</v>
      </c>
      <c r="G34" s="10">
        <f t="shared" si="2"/>
        <v>46.060000000368483</v>
      </c>
      <c r="H34" s="10">
        <f t="shared" si="2"/>
        <v>41.160000000329283</v>
      </c>
      <c r="I34" s="10">
        <f t="shared" si="2"/>
        <v>46.060000000368483</v>
      </c>
      <c r="J34" s="10">
        <f t="shared" si="2"/>
        <v>47.040000000376324</v>
      </c>
      <c r="K34" s="10">
        <f t="shared" si="2"/>
        <v>48.020000000384165</v>
      </c>
      <c r="L34" s="10">
        <f t="shared" si="2"/>
        <v>47.040000000376324</v>
      </c>
      <c r="M34" s="10">
        <f t="shared" si="2"/>
        <v>47.040000000376324</v>
      </c>
      <c r="N34" s="10">
        <f t="shared" si="1"/>
        <v>49.980000000399841</v>
      </c>
      <c r="O34" s="10">
        <f t="shared" si="1"/>
        <v>44.1000000003528</v>
      </c>
      <c r="P34" s="10">
        <f t="shared" si="1"/>
        <v>47.040000000376324</v>
      </c>
      <c r="Q34" s="10">
        <f t="shared" si="1"/>
        <v>46.060000000368483</v>
      </c>
      <c r="R34" s="10">
        <f t="shared" si="1"/>
        <v>45.080000000360634</v>
      </c>
      <c r="S34" s="10">
        <f t="shared" si="1"/>
        <v>45.080000000360634</v>
      </c>
      <c r="T34" s="10">
        <f t="shared" si="1"/>
        <v>44.1000000003528</v>
      </c>
      <c r="U34" s="10">
        <f t="shared" si="1"/>
        <v>47.040000000376324</v>
      </c>
      <c r="V34" s="10">
        <f t="shared" si="1"/>
        <v>46.060000000368483</v>
      </c>
      <c r="W34" s="10">
        <f t="shared" si="1"/>
        <v>51.940000000415523</v>
      </c>
      <c r="X34" s="10">
        <f t="shared" si="1"/>
        <v>50.960000000407689</v>
      </c>
      <c r="Y34" s="10">
        <f t="shared" si="1"/>
        <v>47.040000000376324</v>
      </c>
      <c r="Z34" s="10">
        <f t="shared" si="1"/>
        <v>46.060000000368483</v>
      </c>
      <c r="AA34" s="10">
        <f t="shared" si="1"/>
        <v>44.1000000003528</v>
      </c>
      <c r="AB34" s="10">
        <f t="shared" si="1"/>
        <v>47.040000000376324</v>
      </c>
      <c r="AC34" s="10">
        <f t="shared" si="1"/>
        <v>46.060000000368483</v>
      </c>
      <c r="AD34" s="10">
        <f t="shared" si="1"/>
        <v>46.060000000368483</v>
      </c>
      <c r="AE34" s="10">
        <f t="shared" si="1"/>
        <v>48.020000000384165</v>
      </c>
      <c r="AF34" s="10">
        <f t="shared" si="1"/>
        <v>49.000000000392006</v>
      </c>
      <c r="AG34" s="87">
        <f>AVERAGE(B34:AF34)</f>
        <v>47.040000000376324</v>
      </c>
      <c r="AH34" s="24">
        <f t="shared" ref="AH34:AH57" si="3">AG34/$AG$57</f>
        <v>1.0109267961274979</v>
      </c>
    </row>
    <row r="35" spans="1:34" x14ac:dyDescent="0.2">
      <c r="A35" s="37">
        <v>3</v>
      </c>
      <c r="B35" s="10">
        <f t="shared" si="2"/>
        <v>49.980000000399841</v>
      </c>
      <c r="C35" s="10">
        <f t="shared" si="2"/>
        <v>48.020000000384165</v>
      </c>
      <c r="D35" s="10">
        <f t="shared" si="2"/>
        <v>49.000000000392006</v>
      </c>
      <c r="E35" s="10">
        <f t="shared" si="2"/>
        <v>49.980000000399841</v>
      </c>
      <c r="F35" s="10">
        <f t="shared" si="2"/>
        <v>46.060000000368483</v>
      </c>
      <c r="G35" s="10">
        <f t="shared" si="2"/>
        <v>46.060000000368483</v>
      </c>
      <c r="H35" s="10">
        <f t="shared" si="2"/>
        <v>41.160000000329283</v>
      </c>
      <c r="I35" s="10">
        <f t="shared" si="2"/>
        <v>46.060000000368483</v>
      </c>
      <c r="J35" s="10">
        <f t="shared" si="2"/>
        <v>47.040000000376324</v>
      </c>
      <c r="K35" s="10">
        <f t="shared" si="2"/>
        <v>48.020000000384165</v>
      </c>
      <c r="L35" s="10">
        <f t="shared" si="2"/>
        <v>47.040000000376324</v>
      </c>
      <c r="M35" s="10">
        <f t="shared" si="2"/>
        <v>47.040000000376324</v>
      </c>
      <c r="N35" s="10">
        <f t="shared" si="1"/>
        <v>49.980000000399841</v>
      </c>
      <c r="O35" s="10">
        <f t="shared" si="1"/>
        <v>44.1000000003528</v>
      </c>
      <c r="P35" s="10">
        <f t="shared" si="1"/>
        <v>47.040000000376324</v>
      </c>
      <c r="Q35" s="10">
        <f t="shared" si="1"/>
        <v>46.060000000368483</v>
      </c>
      <c r="R35" s="10">
        <f t="shared" si="1"/>
        <v>45.080000000360634</v>
      </c>
      <c r="S35" s="10">
        <f t="shared" si="1"/>
        <v>45.080000000360634</v>
      </c>
      <c r="T35" s="10">
        <f t="shared" si="1"/>
        <v>44.1000000003528</v>
      </c>
      <c r="U35" s="10">
        <f t="shared" si="1"/>
        <v>47.040000000376324</v>
      </c>
      <c r="V35" s="10">
        <f t="shared" si="1"/>
        <v>46.060000000368483</v>
      </c>
      <c r="W35" s="10">
        <f t="shared" si="1"/>
        <v>51.940000000415523</v>
      </c>
      <c r="X35" s="10">
        <f t="shared" si="1"/>
        <v>50.960000000407689</v>
      </c>
      <c r="Y35" s="10">
        <f t="shared" si="1"/>
        <v>47.040000000376324</v>
      </c>
      <c r="Z35" s="10">
        <f t="shared" si="1"/>
        <v>46.060000000368483</v>
      </c>
      <c r="AA35" s="10">
        <f t="shared" si="1"/>
        <v>44.1000000003528</v>
      </c>
      <c r="AB35" s="10">
        <f t="shared" si="1"/>
        <v>47.040000000376324</v>
      </c>
      <c r="AC35" s="10">
        <f t="shared" si="1"/>
        <v>46.060000000368483</v>
      </c>
      <c r="AD35" s="10">
        <f t="shared" si="1"/>
        <v>46.060000000368483</v>
      </c>
      <c r="AE35" s="10">
        <f t="shared" si="1"/>
        <v>48.020000000384165</v>
      </c>
      <c r="AF35" s="10">
        <f t="shared" si="1"/>
        <v>49.000000000392006</v>
      </c>
      <c r="AG35" s="87">
        <f t="shared" ref="AG35:AG56" si="4">AVERAGE(B35:AF35)</f>
        <v>46.976774193924207</v>
      </c>
      <c r="AH35" s="24">
        <f t="shared" si="3"/>
        <v>1.0095680235520579</v>
      </c>
    </row>
    <row r="36" spans="1:34" x14ac:dyDescent="0.2">
      <c r="A36" s="37">
        <v>4</v>
      </c>
      <c r="B36" s="10">
        <f t="shared" si="2"/>
        <v>49.980000000399841</v>
      </c>
      <c r="C36" s="10">
        <f t="shared" si="2"/>
        <v>48.020000000384165</v>
      </c>
      <c r="D36" s="10">
        <f t="shared" si="2"/>
        <v>49.000000000392006</v>
      </c>
      <c r="E36" s="10">
        <f t="shared" si="2"/>
        <v>49.980000000399841</v>
      </c>
      <c r="F36" s="10">
        <f t="shared" si="2"/>
        <v>46.060000000368483</v>
      </c>
      <c r="G36" s="10">
        <f t="shared" si="2"/>
        <v>46.060000000368483</v>
      </c>
      <c r="H36" s="10">
        <f t="shared" si="2"/>
        <v>47.040000000376324</v>
      </c>
      <c r="I36" s="10">
        <f t="shared" si="2"/>
        <v>46.060000000368483</v>
      </c>
      <c r="J36" s="10">
        <f t="shared" si="2"/>
        <v>47.040000000376324</v>
      </c>
      <c r="K36" s="10">
        <f t="shared" si="2"/>
        <v>48.020000000384165</v>
      </c>
      <c r="L36" s="10">
        <f t="shared" si="2"/>
        <v>47.040000000376324</v>
      </c>
      <c r="M36" s="10">
        <f t="shared" si="2"/>
        <v>47.040000000376324</v>
      </c>
      <c r="N36" s="10">
        <f t="shared" si="2"/>
        <v>49.980000000399841</v>
      </c>
      <c r="O36" s="10">
        <f t="shared" si="2"/>
        <v>44.1000000003528</v>
      </c>
      <c r="P36" s="10">
        <f t="shared" si="2"/>
        <v>47.040000000376324</v>
      </c>
      <c r="Q36" s="10">
        <f t="shared" si="2"/>
        <v>46.060000000368483</v>
      </c>
      <c r="R36" s="10">
        <f t="shared" si="1"/>
        <v>45.080000000360634</v>
      </c>
      <c r="S36" s="10">
        <f t="shared" si="1"/>
        <v>45.080000000360634</v>
      </c>
      <c r="T36" s="10">
        <f t="shared" si="1"/>
        <v>44.1000000003528</v>
      </c>
      <c r="U36" s="10">
        <f t="shared" si="1"/>
        <v>47.040000000376324</v>
      </c>
      <c r="V36" s="10">
        <f t="shared" si="1"/>
        <v>46.060000000368483</v>
      </c>
      <c r="W36" s="10">
        <f t="shared" si="1"/>
        <v>51.940000000415523</v>
      </c>
      <c r="X36" s="10">
        <f t="shared" si="1"/>
        <v>50.960000000407689</v>
      </c>
      <c r="Y36" s="10">
        <f t="shared" si="1"/>
        <v>47.040000000376324</v>
      </c>
      <c r="Z36" s="10">
        <f t="shared" si="1"/>
        <v>46.060000000368483</v>
      </c>
      <c r="AA36" s="10">
        <f t="shared" si="1"/>
        <v>44.1000000003528</v>
      </c>
      <c r="AB36" s="10">
        <f t="shared" si="1"/>
        <v>46.060000000368483</v>
      </c>
      <c r="AC36" s="10">
        <f t="shared" si="1"/>
        <v>46.060000000368483</v>
      </c>
      <c r="AD36" s="10">
        <f t="shared" si="1"/>
        <v>46.060000000368483</v>
      </c>
      <c r="AE36" s="10">
        <f t="shared" si="1"/>
        <v>48.020000000384165</v>
      </c>
      <c r="AF36" s="10">
        <f t="shared" si="1"/>
        <v>49.000000000392006</v>
      </c>
      <c r="AG36" s="87">
        <f t="shared" si="4"/>
        <v>47.13483871005451</v>
      </c>
      <c r="AH36" s="24">
        <f t="shared" si="3"/>
        <v>1.0129649549906583</v>
      </c>
    </row>
    <row r="37" spans="1:34" x14ac:dyDescent="0.2">
      <c r="A37" s="37">
        <v>5</v>
      </c>
      <c r="B37" s="10">
        <f t="shared" si="2"/>
        <v>49.980000000399841</v>
      </c>
      <c r="C37" s="10">
        <f t="shared" si="2"/>
        <v>48.020000000384165</v>
      </c>
      <c r="D37" s="10">
        <f t="shared" si="2"/>
        <v>49.000000000392006</v>
      </c>
      <c r="E37" s="10">
        <f t="shared" si="2"/>
        <v>49.980000000399841</v>
      </c>
      <c r="F37" s="10">
        <f t="shared" si="2"/>
        <v>46.060000000368483</v>
      </c>
      <c r="G37" s="10">
        <f t="shared" si="2"/>
        <v>46.060000000368483</v>
      </c>
      <c r="H37" s="10">
        <f t="shared" si="2"/>
        <v>47.040000000376324</v>
      </c>
      <c r="I37" s="10">
        <f t="shared" si="2"/>
        <v>46.060000000368483</v>
      </c>
      <c r="J37" s="10">
        <f t="shared" si="2"/>
        <v>47.040000000376324</v>
      </c>
      <c r="K37" s="10">
        <f t="shared" si="2"/>
        <v>48.020000000384165</v>
      </c>
      <c r="L37" s="10">
        <f t="shared" si="2"/>
        <v>47.040000000376324</v>
      </c>
      <c r="M37" s="10">
        <f t="shared" si="2"/>
        <v>47.040000000376324</v>
      </c>
      <c r="N37" s="10">
        <f t="shared" si="2"/>
        <v>49.980000000399841</v>
      </c>
      <c r="O37" s="10">
        <f t="shared" si="2"/>
        <v>44.1000000003528</v>
      </c>
      <c r="P37" s="10">
        <f t="shared" si="2"/>
        <v>47.040000000376324</v>
      </c>
      <c r="Q37" s="10">
        <f t="shared" si="2"/>
        <v>46.060000000368483</v>
      </c>
      <c r="R37" s="10">
        <f t="shared" si="1"/>
        <v>45.080000000360634</v>
      </c>
      <c r="S37" s="10">
        <f t="shared" si="1"/>
        <v>45.080000000360634</v>
      </c>
      <c r="T37" s="10">
        <f t="shared" si="1"/>
        <v>44.1000000003528</v>
      </c>
      <c r="U37" s="10">
        <f t="shared" si="1"/>
        <v>45.080000000360634</v>
      </c>
      <c r="V37" s="10">
        <f t="shared" si="1"/>
        <v>50.960000000407689</v>
      </c>
      <c r="W37" s="10">
        <f t="shared" si="1"/>
        <v>51.940000000415523</v>
      </c>
      <c r="X37" s="10">
        <f t="shared" si="1"/>
        <v>50.960000000407689</v>
      </c>
      <c r="Y37" s="10">
        <f t="shared" si="1"/>
        <v>47.040000000376324</v>
      </c>
      <c r="Z37" s="10">
        <f t="shared" si="1"/>
        <v>46.060000000368483</v>
      </c>
      <c r="AA37" s="10">
        <f t="shared" si="1"/>
        <v>44.1000000003528</v>
      </c>
      <c r="AB37" s="10">
        <f t="shared" si="1"/>
        <v>46.060000000368483</v>
      </c>
      <c r="AC37" s="10">
        <f t="shared" si="1"/>
        <v>46.060000000368483</v>
      </c>
      <c r="AD37" s="10">
        <f t="shared" si="1"/>
        <v>48.020000000384165</v>
      </c>
      <c r="AE37" s="10">
        <f t="shared" si="1"/>
        <v>48.020000000384165</v>
      </c>
      <c r="AF37" s="10">
        <f t="shared" si="1"/>
        <v>47.040000000376324</v>
      </c>
      <c r="AG37" s="87">
        <f t="shared" si="4"/>
        <v>47.229677419732695</v>
      </c>
      <c r="AH37" s="24">
        <f t="shared" si="3"/>
        <v>1.0150031138538189</v>
      </c>
    </row>
    <row r="38" spans="1:34" x14ac:dyDescent="0.2">
      <c r="A38" s="37">
        <v>6</v>
      </c>
      <c r="B38" s="10">
        <f t="shared" si="2"/>
        <v>49.980000000399841</v>
      </c>
      <c r="C38" s="10">
        <f t="shared" si="2"/>
        <v>48.020000000384165</v>
      </c>
      <c r="D38" s="10">
        <f t="shared" si="2"/>
        <v>49.000000000392006</v>
      </c>
      <c r="E38" s="10">
        <f t="shared" si="2"/>
        <v>49.980000000399841</v>
      </c>
      <c r="F38" s="10">
        <f t="shared" si="2"/>
        <v>46.060000000368483</v>
      </c>
      <c r="G38" s="10">
        <f t="shared" si="2"/>
        <v>46.060000000368483</v>
      </c>
      <c r="H38" s="10">
        <f t="shared" si="2"/>
        <v>47.040000000376324</v>
      </c>
      <c r="I38" s="10">
        <f t="shared" si="2"/>
        <v>46.060000000368483</v>
      </c>
      <c r="J38" s="10">
        <f t="shared" si="2"/>
        <v>47.040000000376324</v>
      </c>
      <c r="K38" s="10">
        <f t="shared" si="2"/>
        <v>48.020000000384165</v>
      </c>
      <c r="L38" s="10">
        <f t="shared" si="2"/>
        <v>47.040000000376324</v>
      </c>
      <c r="M38" s="10">
        <f t="shared" si="2"/>
        <v>47.040000000376324</v>
      </c>
      <c r="N38" s="10">
        <f t="shared" si="2"/>
        <v>49.980000000399841</v>
      </c>
      <c r="O38" s="10">
        <f t="shared" si="2"/>
        <v>44.1000000003528</v>
      </c>
      <c r="P38" s="10">
        <f t="shared" si="2"/>
        <v>46.060000000368483</v>
      </c>
      <c r="Q38" s="10">
        <f t="shared" si="2"/>
        <v>46.060000000368483</v>
      </c>
      <c r="R38" s="10">
        <f t="shared" si="1"/>
        <v>45.080000000360634</v>
      </c>
      <c r="S38" s="10">
        <f t="shared" si="1"/>
        <v>45.080000000360634</v>
      </c>
      <c r="T38" s="10">
        <f t="shared" si="1"/>
        <v>44.1000000003528</v>
      </c>
      <c r="U38" s="10">
        <f t="shared" si="1"/>
        <v>45.080000000360634</v>
      </c>
      <c r="V38" s="10">
        <f t="shared" si="1"/>
        <v>50.960000000407689</v>
      </c>
      <c r="W38" s="10">
        <f t="shared" si="1"/>
        <v>49.980000000399841</v>
      </c>
      <c r="X38" s="10">
        <f t="shared" si="1"/>
        <v>50.960000000407689</v>
      </c>
      <c r="Y38" s="10">
        <f t="shared" si="1"/>
        <v>47.040000000376324</v>
      </c>
      <c r="Z38" s="10">
        <f t="shared" si="1"/>
        <v>46.060000000368483</v>
      </c>
      <c r="AA38" s="10">
        <f t="shared" si="1"/>
        <v>44.1000000003528</v>
      </c>
      <c r="AB38" s="10">
        <f t="shared" si="1"/>
        <v>46.060000000368483</v>
      </c>
      <c r="AC38" s="10">
        <f t="shared" si="1"/>
        <v>46.060000000368483</v>
      </c>
      <c r="AD38" s="10">
        <f t="shared" si="1"/>
        <v>48.020000000384165</v>
      </c>
      <c r="AE38" s="10">
        <f t="shared" si="1"/>
        <v>48.020000000384165</v>
      </c>
      <c r="AF38" s="10">
        <f t="shared" si="1"/>
        <v>47.040000000376324</v>
      </c>
      <c r="AG38" s="87">
        <f t="shared" si="4"/>
        <v>47.13483871005451</v>
      </c>
      <c r="AH38" s="24">
        <f t="shared" si="3"/>
        <v>1.0129649549906583</v>
      </c>
    </row>
    <row r="39" spans="1:34" x14ac:dyDescent="0.2">
      <c r="A39" s="37">
        <v>7</v>
      </c>
      <c r="B39" s="10">
        <f t="shared" si="2"/>
        <v>49.980000000399841</v>
      </c>
      <c r="C39" s="10">
        <f t="shared" si="2"/>
        <v>48.020000000384165</v>
      </c>
      <c r="D39" s="10">
        <f t="shared" si="2"/>
        <v>49.000000000392006</v>
      </c>
      <c r="E39" s="10">
        <f t="shared" si="2"/>
        <v>49.980000000399841</v>
      </c>
      <c r="F39" s="10">
        <f t="shared" si="2"/>
        <v>46.060000000368483</v>
      </c>
      <c r="G39" s="10">
        <f t="shared" si="2"/>
        <v>46.060000000368483</v>
      </c>
      <c r="H39" s="10">
        <f t="shared" si="2"/>
        <v>47.040000000376324</v>
      </c>
      <c r="I39" s="10">
        <f t="shared" si="2"/>
        <v>46.060000000368483</v>
      </c>
      <c r="J39" s="10">
        <f t="shared" si="2"/>
        <v>47.040000000376324</v>
      </c>
      <c r="K39" s="10">
        <f t="shared" si="2"/>
        <v>48.020000000384165</v>
      </c>
      <c r="L39" s="10">
        <f t="shared" si="2"/>
        <v>47.040000000376324</v>
      </c>
      <c r="M39" s="10">
        <f t="shared" si="2"/>
        <v>47.040000000376324</v>
      </c>
      <c r="N39" s="10">
        <f t="shared" si="2"/>
        <v>49.980000000399841</v>
      </c>
      <c r="O39" s="10">
        <f t="shared" si="2"/>
        <v>44.1000000003528</v>
      </c>
      <c r="P39" s="10">
        <f t="shared" si="2"/>
        <v>46.060000000368483</v>
      </c>
      <c r="Q39" s="10">
        <f t="shared" si="2"/>
        <v>46.060000000368483</v>
      </c>
      <c r="R39" s="10">
        <f t="shared" si="1"/>
        <v>45.080000000360634</v>
      </c>
      <c r="S39" s="10">
        <f t="shared" si="1"/>
        <v>45.080000000360634</v>
      </c>
      <c r="T39" s="10">
        <f t="shared" si="1"/>
        <v>44.1000000003528</v>
      </c>
      <c r="U39" s="10">
        <f t="shared" si="1"/>
        <v>45.080000000360634</v>
      </c>
      <c r="V39" s="10">
        <f t="shared" si="1"/>
        <v>50.960000000407689</v>
      </c>
      <c r="W39" s="10">
        <f t="shared" si="1"/>
        <v>49.980000000399841</v>
      </c>
      <c r="X39" s="10">
        <f t="shared" si="1"/>
        <v>50.960000000407689</v>
      </c>
      <c r="Y39" s="10">
        <f t="shared" si="1"/>
        <v>47.040000000376324</v>
      </c>
      <c r="Z39" s="10">
        <f t="shared" si="1"/>
        <v>46.060000000368483</v>
      </c>
      <c r="AA39" s="10">
        <f t="shared" si="1"/>
        <v>44.1000000003528</v>
      </c>
      <c r="AB39" s="10">
        <f t="shared" si="1"/>
        <v>46.060000000368483</v>
      </c>
      <c r="AC39" s="10">
        <f t="shared" si="1"/>
        <v>46.060000000368483</v>
      </c>
      <c r="AD39" s="10">
        <f t="shared" si="1"/>
        <v>48.020000000384165</v>
      </c>
      <c r="AE39" s="10">
        <f t="shared" si="1"/>
        <v>48.020000000384165</v>
      </c>
      <c r="AF39" s="10">
        <f t="shared" si="1"/>
        <v>47.040000000376324</v>
      </c>
      <c r="AG39" s="87">
        <f t="shared" si="4"/>
        <v>47.13483871005451</v>
      </c>
      <c r="AH39" s="24">
        <f t="shared" si="3"/>
        <v>1.0129649549906583</v>
      </c>
    </row>
    <row r="40" spans="1:34" x14ac:dyDescent="0.2">
      <c r="A40" s="37">
        <v>8</v>
      </c>
      <c r="B40" s="10">
        <f t="shared" si="2"/>
        <v>49.000000000392006</v>
      </c>
      <c r="C40" s="10">
        <f t="shared" si="2"/>
        <v>48.020000000384165</v>
      </c>
      <c r="D40" s="10">
        <f t="shared" si="2"/>
        <v>46.060000000368483</v>
      </c>
      <c r="E40" s="10">
        <f t="shared" si="2"/>
        <v>45.080000000360634</v>
      </c>
      <c r="F40" s="10">
        <f t="shared" si="2"/>
        <v>47.040000000376324</v>
      </c>
      <c r="G40" s="10">
        <f t="shared" si="2"/>
        <v>46.060000000368483</v>
      </c>
      <c r="H40" s="10">
        <f t="shared" si="2"/>
        <v>48.020000000384165</v>
      </c>
      <c r="I40" s="10">
        <f t="shared" si="2"/>
        <v>47.040000000376324</v>
      </c>
      <c r="J40" s="10">
        <f t="shared" si="2"/>
        <v>46.060000000368483</v>
      </c>
      <c r="K40" s="10">
        <f t="shared" si="2"/>
        <v>47.040000000376324</v>
      </c>
      <c r="L40" s="10">
        <f t="shared" si="2"/>
        <v>47.040000000376324</v>
      </c>
      <c r="M40" s="10">
        <f t="shared" si="2"/>
        <v>45.080000000360634</v>
      </c>
      <c r="N40" s="10">
        <f t="shared" si="2"/>
        <v>47.040000000376324</v>
      </c>
      <c r="O40" s="10">
        <f t="shared" si="2"/>
        <v>45.080000000360634</v>
      </c>
      <c r="P40" s="10">
        <f t="shared" si="2"/>
        <v>44.1000000003528</v>
      </c>
      <c r="Q40" s="10">
        <f t="shared" si="2"/>
        <v>47.040000000376324</v>
      </c>
      <c r="R40" s="10">
        <f t="shared" si="1"/>
        <v>44.1000000003528</v>
      </c>
      <c r="S40" s="10">
        <f t="shared" si="1"/>
        <v>45.080000000360634</v>
      </c>
      <c r="T40" s="10">
        <f t="shared" si="1"/>
        <v>43.120000000344959</v>
      </c>
      <c r="U40" s="10">
        <f t="shared" si="1"/>
        <v>45.080000000360634</v>
      </c>
      <c r="V40" s="10">
        <f t="shared" si="1"/>
        <v>50.960000000407689</v>
      </c>
      <c r="W40" s="10">
        <f t="shared" si="1"/>
        <v>48.020000000384165</v>
      </c>
      <c r="X40" s="10">
        <f t="shared" si="1"/>
        <v>0</v>
      </c>
      <c r="Y40" s="10">
        <f t="shared" si="1"/>
        <v>45.080000000360634</v>
      </c>
      <c r="Z40" s="10">
        <f t="shared" si="1"/>
        <v>46.060000000368483</v>
      </c>
      <c r="AA40" s="10">
        <f t="shared" si="1"/>
        <v>44.1000000003528</v>
      </c>
      <c r="AB40" s="10">
        <f t="shared" si="1"/>
        <v>0</v>
      </c>
      <c r="AC40" s="10">
        <f t="shared" si="1"/>
        <v>45.080000000360634</v>
      </c>
      <c r="AD40" s="10">
        <f t="shared" si="1"/>
        <v>48.020000000384165</v>
      </c>
      <c r="AE40" s="10">
        <f t="shared" si="1"/>
        <v>48.020000000384165</v>
      </c>
      <c r="AF40" s="10">
        <f t="shared" si="1"/>
        <v>46.060000000368483</v>
      </c>
      <c r="AG40" s="87">
        <f t="shared" si="4"/>
        <v>43.341290322927378</v>
      </c>
      <c r="AH40" s="24">
        <f t="shared" si="3"/>
        <v>0.93143860046424709</v>
      </c>
    </row>
    <row r="41" spans="1:34" x14ac:dyDescent="0.2">
      <c r="A41" s="37">
        <v>9</v>
      </c>
      <c r="B41" s="10">
        <f t="shared" si="2"/>
        <v>49.000000000392006</v>
      </c>
      <c r="C41" s="10">
        <f t="shared" si="2"/>
        <v>48.020000000384165</v>
      </c>
      <c r="D41" s="10">
        <f t="shared" si="2"/>
        <v>46.060000000368483</v>
      </c>
      <c r="E41" s="10">
        <f t="shared" si="2"/>
        <v>45.080000000360634</v>
      </c>
      <c r="F41" s="10">
        <f t="shared" si="2"/>
        <v>47.040000000376324</v>
      </c>
      <c r="G41" s="10">
        <f t="shared" si="2"/>
        <v>46.060000000368483</v>
      </c>
      <c r="H41" s="10">
        <f t="shared" si="2"/>
        <v>48.020000000384165</v>
      </c>
      <c r="I41" s="10">
        <f t="shared" si="2"/>
        <v>31.360000000250881</v>
      </c>
      <c r="J41" s="10">
        <f t="shared" si="2"/>
        <v>46.060000000368483</v>
      </c>
      <c r="K41" s="10">
        <f t="shared" si="2"/>
        <v>47.040000000376324</v>
      </c>
      <c r="L41" s="10">
        <f t="shared" si="2"/>
        <v>48.020000000384165</v>
      </c>
      <c r="M41" s="10">
        <f t="shared" si="2"/>
        <v>45.080000000360634</v>
      </c>
      <c r="N41" s="10">
        <f t="shared" si="2"/>
        <v>47.040000000376324</v>
      </c>
      <c r="O41" s="10">
        <f t="shared" si="2"/>
        <v>45.080000000360634</v>
      </c>
      <c r="P41" s="10">
        <f t="shared" si="2"/>
        <v>44.1000000003528</v>
      </c>
      <c r="Q41" s="10">
        <f t="shared" si="2"/>
        <v>47.040000000376324</v>
      </c>
      <c r="R41" s="10">
        <f t="shared" si="1"/>
        <v>44.1000000003528</v>
      </c>
      <c r="S41" s="10">
        <f t="shared" si="1"/>
        <v>45.080000000360634</v>
      </c>
      <c r="T41" s="10">
        <f t="shared" si="1"/>
        <v>43.120000000344959</v>
      </c>
      <c r="U41" s="10">
        <f t="shared" si="1"/>
        <v>45.080000000360634</v>
      </c>
      <c r="V41" s="10">
        <f t="shared" si="1"/>
        <v>50.960000000407689</v>
      </c>
      <c r="W41" s="10">
        <f t="shared" si="1"/>
        <v>46.060000000368483</v>
      </c>
      <c r="X41" s="10">
        <f t="shared" si="1"/>
        <v>0</v>
      </c>
      <c r="Y41" s="10">
        <f t="shared" si="1"/>
        <v>45.080000000360634</v>
      </c>
      <c r="Z41" s="10">
        <f t="shared" si="1"/>
        <v>46.060000000368483</v>
      </c>
      <c r="AA41" s="10">
        <f t="shared" si="1"/>
        <v>44.1000000003528</v>
      </c>
      <c r="AB41" s="10">
        <f t="shared" si="1"/>
        <v>45.080000000360634</v>
      </c>
      <c r="AC41" s="10">
        <f t="shared" si="1"/>
        <v>45.080000000360634</v>
      </c>
      <c r="AD41" s="10">
        <f t="shared" si="1"/>
        <v>48.020000000384165</v>
      </c>
      <c r="AE41" s="10">
        <f t="shared" si="1"/>
        <v>48.020000000384165</v>
      </c>
      <c r="AF41" s="10">
        <f t="shared" si="1"/>
        <v>46.060000000368483</v>
      </c>
      <c r="AG41" s="87">
        <f t="shared" si="4"/>
        <v>44.258064516483103</v>
      </c>
      <c r="AH41" s="24">
        <f t="shared" si="3"/>
        <v>0.95114080280812985</v>
      </c>
    </row>
    <row r="42" spans="1:34" x14ac:dyDescent="0.2">
      <c r="A42" s="37">
        <v>10</v>
      </c>
      <c r="B42" s="10">
        <f t="shared" si="2"/>
        <v>49.000000000392006</v>
      </c>
      <c r="C42" s="10">
        <f t="shared" si="2"/>
        <v>48.020000000384165</v>
      </c>
      <c r="D42" s="10">
        <f t="shared" si="2"/>
        <v>46.060000000368483</v>
      </c>
      <c r="E42" s="10">
        <f t="shared" si="2"/>
        <v>45.080000000360634</v>
      </c>
      <c r="F42" s="10">
        <f t="shared" si="2"/>
        <v>47.040000000376324</v>
      </c>
      <c r="G42" s="10">
        <f t="shared" si="2"/>
        <v>46.060000000368483</v>
      </c>
      <c r="H42" s="10">
        <f t="shared" si="2"/>
        <v>48.020000000384165</v>
      </c>
      <c r="I42" s="10">
        <f t="shared" si="2"/>
        <v>27.44000000021952</v>
      </c>
      <c r="J42" s="10">
        <f t="shared" si="2"/>
        <v>46.060000000368483</v>
      </c>
      <c r="K42" s="10">
        <f t="shared" si="2"/>
        <v>47.040000000376324</v>
      </c>
      <c r="L42" s="10">
        <f t="shared" si="2"/>
        <v>48.020000000384165</v>
      </c>
      <c r="M42" s="10">
        <f t="shared" si="2"/>
        <v>45.080000000360634</v>
      </c>
      <c r="N42" s="10">
        <f t="shared" si="2"/>
        <v>47.040000000376324</v>
      </c>
      <c r="O42" s="10">
        <f t="shared" si="2"/>
        <v>45.080000000360634</v>
      </c>
      <c r="P42" s="10">
        <f t="shared" si="2"/>
        <v>44.1000000003528</v>
      </c>
      <c r="Q42" s="10">
        <f t="shared" si="2"/>
        <v>47.040000000376324</v>
      </c>
      <c r="R42" s="10">
        <f t="shared" si="1"/>
        <v>44.1000000003528</v>
      </c>
      <c r="S42" s="10">
        <f t="shared" si="1"/>
        <v>45.080000000360634</v>
      </c>
      <c r="T42" s="10">
        <f t="shared" si="1"/>
        <v>43.120000000344959</v>
      </c>
      <c r="U42" s="10">
        <f t="shared" si="1"/>
        <v>45.080000000360634</v>
      </c>
      <c r="V42" s="10">
        <f t="shared" si="1"/>
        <v>50.960000000407689</v>
      </c>
      <c r="W42" s="10">
        <f t="shared" si="1"/>
        <v>46.060000000368483</v>
      </c>
      <c r="X42" s="10">
        <f t="shared" si="1"/>
        <v>42.140000000337125</v>
      </c>
      <c r="Y42" s="10">
        <f t="shared" si="1"/>
        <v>50.960000000407689</v>
      </c>
      <c r="Z42" s="10">
        <f t="shared" si="1"/>
        <v>46.060000000368483</v>
      </c>
      <c r="AA42" s="10">
        <f t="shared" si="1"/>
        <v>44.1000000003528</v>
      </c>
      <c r="AB42" s="10">
        <f t="shared" si="1"/>
        <v>45.080000000360634</v>
      </c>
      <c r="AC42" s="10">
        <f t="shared" si="1"/>
        <v>45.080000000360634</v>
      </c>
      <c r="AD42" s="10">
        <f t="shared" si="1"/>
        <v>47.040000000376324</v>
      </c>
      <c r="AE42" s="10">
        <f t="shared" si="1"/>
        <v>48.020000000384165</v>
      </c>
      <c r="AF42" s="10">
        <f t="shared" si="1"/>
        <v>46.060000000368483</v>
      </c>
      <c r="AG42" s="87">
        <f t="shared" si="4"/>
        <v>45.649032258429713</v>
      </c>
      <c r="AH42" s="24">
        <f t="shared" si="3"/>
        <v>0.98103379946781388</v>
      </c>
    </row>
    <row r="43" spans="1:34" x14ac:dyDescent="0.2">
      <c r="A43" s="37">
        <v>11</v>
      </c>
      <c r="B43" s="10">
        <f t="shared" si="2"/>
        <v>49.000000000392006</v>
      </c>
      <c r="C43" s="10">
        <f t="shared" si="2"/>
        <v>48.020000000384165</v>
      </c>
      <c r="D43" s="10">
        <f t="shared" si="2"/>
        <v>46.060000000368483</v>
      </c>
      <c r="E43" s="10">
        <f t="shared" si="2"/>
        <v>48.020000000384165</v>
      </c>
      <c r="F43" s="10">
        <f t="shared" si="2"/>
        <v>47.040000000376324</v>
      </c>
      <c r="G43" s="10">
        <f t="shared" si="2"/>
        <v>46.060000000368483</v>
      </c>
      <c r="H43" s="10">
        <f t="shared" si="2"/>
        <v>48.020000000384165</v>
      </c>
      <c r="I43" s="10">
        <f t="shared" si="2"/>
        <v>47.040000000376324</v>
      </c>
      <c r="J43" s="10">
        <f t="shared" si="2"/>
        <v>46.060000000368483</v>
      </c>
      <c r="K43" s="10">
        <f t="shared" si="2"/>
        <v>47.040000000376324</v>
      </c>
      <c r="L43" s="10">
        <f t="shared" si="2"/>
        <v>48.020000000384165</v>
      </c>
      <c r="M43" s="10">
        <f t="shared" si="2"/>
        <v>48.020000000384165</v>
      </c>
      <c r="N43" s="10">
        <f t="shared" si="2"/>
        <v>47.040000000376324</v>
      </c>
      <c r="O43" s="10">
        <f t="shared" si="2"/>
        <v>45.080000000360634</v>
      </c>
      <c r="P43" s="10">
        <f t="shared" si="2"/>
        <v>44.1000000003528</v>
      </c>
      <c r="Q43" s="10">
        <f t="shared" si="2"/>
        <v>47.040000000376324</v>
      </c>
      <c r="R43" s="10">
        <f t="shared" si="1"/>
        <v>44.1000000003528</v>
      </c>
      <c r="S43" s="10">
        <f t="shared" si="1"/>
        <v>45.080000000360634</v>
      </c>
      <c r="T43" s="10">
        <f t="shared" si="1"/>
        <v>43.120000000344959</v>
      </c>
      <c r="U43" s="10">
        <f t="shared" si="1"/>
        <v>46.060000000368483</v>
      </c>
      <c r="V43" s="10">
        <f t="shared" si="1"/>
        <v>50.960000000407689</v>
      </c>
      <c r="W43" s="10">
        <f t="shared" si="1"/>
        <v>49.980000000399841</v>
      </c>
      <c r="X43" s="10">
        <f t="shared" si="1"/>
        <v>42.140000000337125</v>
      </c>
      <c r="Y43" s="10">
        <f t="shared" si="1"/>
        <v>50.960000000407689</v>
      </c>
      <c r="Z43" s="10">
        <f t="shared" si="1"/>
        <v>46.060000000368483</v>
      </c>
      <c r="AA43" s="10">
        <f t="shared" si="1"/>
        <v>44.1000000003528</v>
      </c>
      <c r="AB43" s="10">
        <f t="shared" si="1"/>
        <v>45.080000000360634</v>
      </c>
      <c r="AC43" s="10">
        <f t="shared" si="1"/>
        <v>47.040000000376324</v>
      </c>
      <c r="AD43" s="10">
        <f t="shared" si="1"/>
        <v>47.040000000376324</v>
      </c>
      <c r="AE43" s="10">
        <f t="shared" si="1"/>
        <v>47.040000000376324</v>
      </c>
      <c r="AF43" s="10">
        <f t="shared" si="1"/>
        <v>46.060000000368483</v>
      </c>
      <c r="AG43" s="87">
        <f t="shared" si="4"/>
        <v>46.660645161663602</v>
      </c>
      <c r="AH43" s="24">
        <f t="shared" si="3"/>
        <v>1.0027741606748566</v>
      </c>
    </row>
    <row r="44" spans="1:34" x14ac:dyDescent="0.2">
      <c r="A44" s="37">
        <v>12</v>
      </c>
      <c r="B44" s="10">
        <f t="shared" si="2"/>
        <v>49.000000000392006</v>
      </c>
      <c r="C44" s="10">
        <f t="shared" si="2"/>
        <v>48.020000000384165</v>
      </c>
      <c r="D44" s="10">
        <f t="shared" si="2"/>
        <v>46.060000000368483</v>
      </c>
      <c r="E44" s="10">
        <f t="shared" si="2"/>
        <v>48.020000000384165</v>
      </c>
      <c r="F44" s="10">
        <f t="shared" si="2"/>
        <v>47.040000000376324</v>
      </c>
      <c r="G44" s="10">
        <f t="shared" si="2"/>
        <v>46.060000000368483</v>
      </c>
      <c r="H44" s="10">
        <f t="shared" si="2"/>
        <v>48.020000000384165</v>
      </c>
      <c r="I44" s="10">
        <f t="shared" si="2"/>
        <v>47.040000000376324</v>
      </c>
      <c r="J44" s="10">
        <f t="shared" si="2"/>
        <v>46.060000000368483</v>
      </c>
      <c r="K44" s="10">
        <f t="shared" si="2"/>
        <v>47.040000000376324</v>
      </c>
      <c r="L44" s="10">
        <f t="shared" si="2"/>
        <v>48.020000000384165</v>
      </c>
      <c r="M44" s="10">
        <f t="shared" si="2"/>
        <v>48.020000000384165</v>
      </c>
      <c r="N44" s="10">
        <f t="shared" si="2"/>
        <v>47.040000000376324</v>
      </c>
      <c r="O44" s="10">
        <f t="shared" si="2"/>
        <v>45.080000000360634</v>
      </c>
      <c r="P44" s="10">
        <f t="shared" si="2"/>
        <v>44.1000000003528</v>
      </c>
      <c r="Q44" s="10">
        <f t="shared" si="2"/>
        <v>47.040000000376324</v>
      </c>
      <c r="R44" s="10">
        <f t="shared" si="1"/>
        <v>44.1000000003528</v>
      </c>
      <c r="S44" s="10">
        <f t="shared" si="1"/>
        <v>45.080000000360634</v>
      </c>
      <c r="T44" s="10">
        <f t="shared" si="1"/>
        <v>43.120000000344959</v>
      </c>
      <c r="U44" s="10">
        <f t="shared" si="1"/>
        <v>46.060000000368483</v>
      </c>
      <c r="V44" s="10">
        <f t="shared" si="1"/>
        <v>50.960000000407689</v>
      </c>
      <c r="W44" s="10">
        <f t="shared" si="1"/>
        <v>49.980000000399841</v>
      </c>
      <c r="X44" s="10">
        <f t="shared" si="1"/>
        <v>42.140000000337125</v>
      </c>
      <c r="Y44" s="10">
        <f t="shared" si="1"/>
        <v>50.960000000407689</v>
      </c>
      <c r="Z44" s="10">
        <f t="shared" si="1"/>
        <v>46.060000000368483</v>
      </c>
      <c r="AA44" s="10">
        <f t="shared" si="1"/>
        <v>44.1000000003528</v>
      </c>
      <c r="AB44" s="10">
        <f t="shared" si="1"/>
        <v>45.080000000360634</v>
      </c>
      <c r="AC44" s="10">
        <f t="shared" si="1"/>
        <v>47.040000000376324</v>
      </c>
      <c r="AD44" s="10">
        <f t="shared" si="1"/>
        <v>47.040000000376324</v>
      </c>
      <c r="AE44" s="10">
        <f t="shared" si="1"/>
        <v>47.040000000376324</v>
      </c>
      <c r="AF44" s="10">
        <f t="shared" si="1"/>
        <v>46.060000000368483</v>
      </c>
      <c r="AG44" s="87">
        <f t="shared" si="4"/>
        <v>46.660645161663602</v>
      </c>
      <c r="AH44" s="24">
        <f t="shared" si="3"/>
        <v>1.0027741606748566</v>
      </c>
    </row>
    <row r="45" spans="1:34" x14ac:dyDescent="0.2">
      <c r="A45" s="37">
        <v>13</v>
      </c>
      <c r="B45" s="10">
        <f t="shared" si="2"/>
        <v>49.000000000392006</v>
      </c>
      <c r="C45" s="10">
        <f t="shared" si="2"/>
        <v>48.020000000384165</v>
      </c>
      <c r="D45" s="10">
        <f t="shared" si="2"/>
        <v>46.060000000368483</v>
      </c>
      <c r="E45" s="10">
        <f t="shared" si="2"/>
        <v>48.020000000384165</v>
      </c>
      <c r="F45" s="10">
        <f t="shared" si="2"/>
        <v>46.060000000368483</v>
      </c>
      <c r="G45" s="10">
        <f t="shared" si="2"/>
        <v>46.060000000368483</v>
      </c>
      <c r="H45" s="10">
        <f t="shared" si="2"/>
        <v>48.020000000384165</v>
      </c>
      <c r="I45" s="10">
        <f t="shared" si="2"/>
        <v>47.040000000376324</v>
      </c>
      <c r="J45" s="10">
        <f t="shared" si="2"/>
        <v>47.040000000376324</v>
      </c>
      <c r="K45" s="10">
        <f t="shared" si="2"/>
        <v>47.040000000376324</v>
      </c>
      <c r="L45" s="10">
        <f t="shared" si="2"/>
        <v>48.020000000384165</v>
      </c>
      <c r="M45" s="10">
        <f t="shared" si="2"/>
        <v>48.020000000384165</v>
      </c>
      <c r="N45" s="10">
        <f t="shared" si="2"/>
        <v>47.040000000376324</v>
      </c>
      <c r="O45" s="10">
        <f t="shared" si="2"/>
        <v>45.080000000360634</v>
      </c>
      <c r="P45" s="10">
        <f t="shared" si="2"/>
        <v>44.1000000003528</v>
      </c>
      <c r="Q45" s="10">
        <f t="shared" si="2"/>
        <v>47.040000000376324</v>
      </c>
      <c r="R45" s="10">
        <f t="shared" si="1"/>
        <v>44.1000000003528</v>
      </c>
      <c r="S45" s="10">
        <f t="shared" si="1"/>
        <v>45.080000000360634</v>
      </c>
      <c r="T45" s="10">
        <f t="shared" si="1"/>
        <v>43.120000000344959</v>
      </c>
      <c r="U45" s="10">
        <f t="shared" si="1"/>
        <v>46.060000000368483</v>
      </c>
      <c r="V45" s="10">
        <f t="shared" si="1"/>
        <v>51.940000000415523</v>
      </c>
      <c r="W45" s="10">
        <f t="shared" si="1"/>
        <v>49.980000000399841</v>
      </c>
      <c r="X45" s="10">
        <f t="shared" si="1"/>
        <v>48.020000000384165</v>
      </c>
      <c r="Y45" s="10">
        <f t="shared" si="1"/>
        <v>4.9000000000392001</v>
      </c>
      <c r="Z45" s="10">
        <f t="shared" si="1"/>
        <v>46.060000000368483</v>
      </c>
      <c r="AA45" s="10">
        <f t="shared" si="1"/>
        <v>44.1000000003528</v>
      </c>
      <c r="AB45" s="10">
        <f t="shared" si="1"/>
        <v>48.020000000384165</v>
      </c>
      <c r="AC45" s="10">
        <f t="shared" si="1"/>
        <v>47.040000000376324</v>
      </c>
      <c r="AD45" s="10">
        <f t="shared" si="1"/>
        <v>47.040000000376324</v>
      </c>
      <c r="AE45" s="10">
        <f t="shared" si="1"/>
        <v>47.040000000376324</v>
      </c>
      <c r="AF45" s="10">
        <f t="shared" si="1"/>
        <v>46.060000000368483</v>
      </c>
      <c r="AG45" s="87">
        <f t="shared" si="4"/>
        <v>45.490967742299418</v>
      </c>
      <c r="AH45" s="24">
        <f t="shared" si="3"/>
        <v>0.97763686802921346</v>
      </c>
    </row>
    <row r="46" spans="1:34" x14ac:dyDescent="0.2">
      <c r="A46" s="37">
        <v>14</v>
      </c>
      <c r="B46" s="10">
        <f t="shared" si="2"/>
        <v>49.000000000392006</v>
      </c>
      <c r="C46" s="10">
        <f t="shared" si="2"/>
        <v>48.020000000384165</v>
      </c>
      <c r="D46" s="10">
        <f t="shared" si="2"/>
        <v>46.060000000368483</v>
      </c>
      <c r="E46" s="10">
        <f t="shared" si="2"/>
        <v>48.020000000384165</v>
      </c>
      <c r="F46" s="10">
        <f t="shared" si="2"/>
        <v>46.060000000368483</v>
      </c>
      <c r="G46" s="10">
        <f t="shared" si="2"/>
        <v>46.060000000368483</v>
      </c>
      <c r="H46" s="10">
        <f t="shared" si="2"/>
        <v>48.020000000384165</v>
      </c>
      <c r="I46" s="10">
        <f t="shared" si="2"/>
        <v>47.040000000376324</v>
      </c>
      <c r="J46" s="10">
        <f t="shared" si="2"/>
        <v>47.040000000376324</v>
      </c>
      <c r="K46" s="10">
        <f t="shared" si="2"/>
        <v>47.040000000376324</v>
      </c>
      <c r="L46" s="10">
        <f t="shared" si="2"/>
        <v>47.040000000376324</v>
      </c>
      <c r="M46" s="10">
        <f t="shared" si="2"/>
        <v>48.020000000384165</v>
      </c>
      <c r="N46" s="10">
        <f t="shared" si="2"/>
        <v>47.040000000376324</v>
      </c>
      <c r="O46" s="10">
        <f t="shared" si="2"/>
        <v>45.080000000360634</v>
      </c>
      <c r="P46" s="10">
        <f t="shared" si="2"/>
        <v>44.1000000003528</v>
      </c>
      <c r="Q46" s="10">
        <f t="shared" si="2"/>
        <v>47.040000000376324</v>
      </c>
      <c r="R46" s="10">
        <f t="shared" si="1"/>
        <v>44.1000000003528</v>
      </c>
      <c r="S46" s="10">
        <f t="shared" si="1"/>
        <v>45.080000000360634</v>
      </c>
      <c r="T46" s="10">
        <f t="shared" si="1"/>
        <v>43.120000000344959</v>
      </c>
      <c r="U46" s="10">
        <f t="shared" si="1"/>
        <v>46.060000000368483</v>
      </c>
      <c r="V46" s="10">
        <f t="shared" si="1"/>
        <v>51.940000000415523</v>
      </c>
      <c r="W46" s="10">
        <f t="shared" si="1"/>
        <v>49.980000000399841</v>
      </c>
      <c r="X46" s="10">
        <f t="shared" si="1"/>
        <v>48.020000000384165</v>
      </c>
      <c r="Y46" s="10">
        <f t="shared" si="1"/>
        <v>49.000000000392006</v>
      </c>
      <c r="Z46" s="10">
        <f t="shared" si="1"/>
        <v>46.060000000368483</v>
      </c>
      <c r="AA46" s="10">
        <f t="shared" si="1"/>
        <v>44.1000000003528</v>
      </c>
      <c r="AB46" s="10">
        <f t="shared" si="1"/>
        <v>48.020000000384165</v>
      </c>
      <c r="AC46" s="10">
        <f t="shared" si="1"/>
        <v>47.040000000376324</v>
      </c>
      <c r="AD46" s="10">
        <f t="shared" si="1"/>
        <v>47.040000000376324</v>
      </c>
      <c r="AE46" s="10">
        <f t="shared" si="1"/>
        <v>47.040000000376324</v>
      </c>
      <c r="AF46" s="10">
        <f t="shared" si="1"/>
        <v>46.060000000368483</v>
      </c>
      <c r="AG46" s="87">
        <f t="shared" si="4"/>
        <v>46.881935484246029</v>
      </c>
      <c r="AH46" s="24">
        <f t="shared" si="3"/>
        <v>1.0075298646888975</v>
      </c>
    </row>
    <row r="47" spans="1:34" x14ac:dyDescent="0.2">
      <c r="A47" s="37">
        <v>15</v>
      </c>
      <c r="B47" s="10">
        <f t="shared" si="2"/>
        <v>47.040000000376324</v>
      </c>
      <c r="C47" s="10">
        <f t="shared" si="2"/>
        <v>49.000000000392006</v>
      </c>
      <c r="D47" s="10">
        <f t="shared" si="2"/>
        <v>47.040000000376324</v>
      </c>
      <c r="E47" s="10">
        <f t="shared" si="2"/>
        <v>46.060000000368483</v>
      </c>
      <c r="F47" s="10">
        <f t="shared" si="2"/>
        <v>41.160000000329283</v>
      </c>
      <c r="G47" s="10">
        <f t="shared" si="2"/>
        <v>46.060000000368483</v>
      </c>
      <c r="H47" s="10">
        <f t="shared" si="2"/>
        <v>47.040000000376324</v>
      </c>
      <c r="I47" s="10">
        <f t="shared" si="2"/>
        <v>46.060000000368483</v>
      </c>
      <c r="J47" s="10">
        <f t="shared" si="2"/>
        <v>50.960000000407689</v>
      </c>
      <c r="K47" s="10">
        <f t="shared" si="2"/>
        <v>47.040000000376324</v>
      </c>
      <c r="L47" s="10">
        <f t="shared" si="2"/>
        <v>47.040000000376324</v>
      </c>
      <c r="M47" s="10">
        <f t="shared" si="2"/>
        <v>46.060000000368483</v>
      </c>
      <c r="N47" s="10">
        <f t="shared" si="2"/>
        <v>50.960000000407689</v>
      </c>
      <c r="O47" s="10">
        <f t="shared" si="2"/>
        <v>44.1000000003528</v>
      </c>
      <c r="P47" s="10">
        <f t="shared" si="2"/>
        <v>44.1000000003528</v>
      </c>
      <c r="Q47" s="10">
        <f t="shared" si="2"/>
        <v>45.080000000360634</v>
      </c>
      <c r="R47" s="10">
        <f t="shared" si="1"/>
        <v>46.060000000368483</v>
      </c>
      <c r="S47" s="10">
        <f t="shared" si="1"/>
        <v>47.040000000376324</v>
      </c>
      <c r="T47" s="10">
        <f t="shared" si="1"/>
        <v>43.120000000344959</v>
      </c>
      <c r="U47" s="10">
        <f t="shared" si="1"/>
        <v>46.060000000368483</v>
      </c>
      <c r="V47" s="10">
        <f t="shared" si="1"/>
        <v>52.920000000423364</v>
      </c>
      <c r="W47" s="10">
        <f t="shared" si="1"/>
        <v>50.960000000407689</v>
      </c>
      <c r="X47" s="10">
        <f t="shared" si="1"/>
        <v>47.040000000376324</v>
      </c>
      <c r="Y47" s="10">
        <f t="shared" si="1"/>
        <v>46.060000000368483</v>
      </c>
      <c r="Z47" s="10">
        <f t="shared" si="1"/>
        <v>47.040000000376324</v>
      </c>
      <c r="AA47" s="10">
        <f t="shared" si="1"/>
        <v>44.1000000003528</v>
      </c>
      <c r="AB47" s="10">
        <f t="shared" si="1"/>
        <v>48.020000000384165</v>
      </c>
      <c r="AC47" s="10">
        <f t="shared" si="1"/>
        <v>46.060000000368483</v>
      </c>
      <c r="AD47" s="10">
        <f t="shared" si="1"/>
        <v>49.000000000392006</v>
      </c>
      <c r="AE47" s="10">
        <f t="shared" si="1"/>
        <v>47.040000000376324</v>
      </c>
      <c r="AF47" s="10">
        <f t="shared" si="1"/>
        <v>47.040000000376324</v>
      </c>
      <c r="AG47" s="87">
        <f t="shared" si="4"/>
        <v>46.850322581019967</v>
      </c>
      <c r="AH47" s="24">
        <f t="shared" si="3"/>
        <v>1.0068504784011774</v>
      </c>
    </row>
    <row r="48" spans="1:34" x14ac:dyDescent="0.2">
      <c r="A48" s="37">
        <v>16</v>
      </c>
      <c r="B48" s="10">
        <f t="shared" si="2"/>
        <v>47.040000000376324</v>
      </c>
      <c r="C48" s="10">
        <f t="shared" si="2"/>
        <v>49.000000000392006</v>
      </c>
      <c r="D48" s="10">
        <f t="shared" si="2"/>
        <v>47.040000000376324</v>
      </c>
      <c r="E48" s="10">
        <f t="shared" si="2"/>
        <v>46.060000000368483</v>
      </c>
      <c r="F48" s="10">
        <f t="shared" si="2"/>
        <v>41.160000000329283</v>
      </c>
      <c r="G48" s="10">
        <f t="shared" si="2"/>
        <v>46.060000000368483</v>
      </c>
      <c r="H48" s="10">
        <f t="shared" si="2"/>
        <v>47.040000000376324</v>
      </c>
      <c r="I48" s="10">
        <f t="shared" si="2"/>
        <v>46.060000000368483</v>
      </c>
      <c r="J48" s="10">
        <f t="shared" si="2"/>
        <v>50.960000000407689</v>
      </c>
      <c r="K48" s="10">
        <f t="shared" si="2"/>
        <v>47.040000000376324</v>
      </c>
      <c r="L48" s="10">
        <f t="shared" si="2"/>
        <v>47.040000000376324</v>
      </c>
      <c r="M48" s="10">
        <f t="shared" si="2"/>
        <v>46.060000000368483</v>
      </c>
      <c r="N48" s="10">
        <f t="shared" si="2"/>
        <v>50.960000000407689</v>
      </c>
      <c r="O48" s="10">
        <f t="shared" si="2"/>
        <v>44.1000000003528</v>
      </c>
      <c r="P48" s="10">
        <f t="shared" si="2"/>
        <v>44.1000000003528</v>
      </c>
      <c r="Q48" s="10">
        <f t="shared" si="2"/>
        <v>45.080000000360634</v>
      </c>
      <c r="R48" s="10">
        <f t="shared" si="1"/>
        <v>46.060000000368483</v>
      </c>
      <c r="S48" s="10">
        <f t="shared" si="1"/>
        <v>47.040000000376324</v>
      </c>
      <c r="T48" s="10">
        <f t="shared" si="1"/>
        <v>43.120000000344959</v>
      </c>
      <c r="U48" s="10">
        <f t="shared" si="1"/>
        <v>46.060000000368483</v>
      </c>
      <c r="V48" s="10">
        <f t="shared" si="1"/>
        <v>52.920000000423364</v>
      </c>
      <c r="W48" s="10">
        <f t="shared" si="1"/>
        <v>50.960000000407689</v>
      </c>
      <c r="X48" s="10">
        <f t="shared" si="1"/>
        <v>47.040000000376324</v>
      </c>
      <c r="Y48" s="10">
        <f t="shared" ref="Y48:AR48" si="5">Y19*0.27777777778</f>
        <v>46.060000000368483</v>
      </c>
      <c r="Z48" s="10">
        <f t="shared" si="5"/>
        <v>47.040000000376324</v>
      </c>
      <c r="AA48" s="10">
        <f t="shared" si="5"/>
        <v>44.1000000003528</v>
      </c>
      <c r="AB48" s="10">
        <f t="shared" si="5"/>
        <v>48.020000000384165</v>
      </c>
      <c r="AC48" s="10">
        <f t="shared" si="5"/>
        <v>46.060000000368483</v>
      </c>
      <c r="AD48" s="10">
        <f t="shared" si="5"/>
        <v>47.040000000376324</v>
      </c>
      <c r="AE48" s="10">
        <f t="shared" si="5"/>
        <v>48.020000000384165</v>
      </c>
      <c r="AF48" s="10">
        <f t="shared" si="5"/>
        <v>47.040000000376324</v>
      </c>
      <c r="AG48" s="87">
        <f t="shared" si="4"/>
        <v>46.818709677793912</v>
      </c>
      <c r="AH48" s="24">
        <f t="shared" si="3"/>
        <v>1.0061710921134575</v>
      </c>
    </row>
    <row r="49" spans="1:34" x14ac:dyDescent="0.2">
      <c r="A49" s="37">
        <v>17</v>
      </c>
      <c r="B49" s="10">
        <f t="shared" si="2"/>
        <v>47.040000000376324</v>
      </c>
      <c r="C49" s="10">
        <f t="shared" si="2"/>
        <v>49.000000000392006</v>
      </c>
      <c r="D49" s="10">
        <f t="shared" si="2"/>
        <v>47.040000000376324</v>
      </c>
      <c r="E49" s="10">
        <f t="shared" si="2"/>
        <v>46.060000000368483</v>
      </c>
      <c r="F49" s="10">
        <f t="shared" si="2"/>
        <v>47.040000000376324</v>
      </c>
      <c r="G49" s="10">
        <f t="shared" si="2"/>
        <v>46.060000000368483</v>
      </c>
      <c r="H49" s="10">
        <f t="shared" si="2"/>
        <v>47.040000000376324</v>
      </c>
      <c r="I49" s="10">
        <f t="shared" si="2"/>
        <v>46.060000000368483</v>
      </c>
      <c r="J49" s="10">
        <f t="shared" si="2"/>
        <v>49.000000000392006</v>
      </c>
      <c r="K49" s="10">
        <f t="shared" si="2"/>
        <v>47.040000000376324</v>
      </c>
      <c r="L49" s="10">
        <f t="shared" si="2"/>
        <v>47.040000000376324</v>
      </c>
      <c r="M49" s="10">
        <f t="shared" si="2"/>
        <v>46.060000000368483</v>
      </c>
      <c r="N49" s="10">
        <f t="shared" si="2"/>
        <v>41.160000000329283</v>
      </c>
      <c r="O49" s="10">
        <f t="shared" si="2"/>
        <v>44.1000000003528</v>
      </c>
      <c r="P49" s="10">
        <f t="shared" si="2"/>
        <v>44.1000000003528</v>
      </c>
      <c r="Q49" s="10">
        <f t="shared" si="2"/>
        <v>45.080000000360634</v>
      </c>
      <c r="R49" s="10">
        <f t="shared" ref="R49:AK49" si="6">R20*0.27777777778</f>
        <v>46.060000000368483</v>
      </c>
      <c r="S49" s="10">
        <f t="shared" si="6"/>
        <v>47.040000000376324</v>
      </c>
      <c r="T49" s="10">
        <f t="shared" si="6"/>
        <v>43.120000000344959</v>
      </c>
      <c r="U49" s="10">
        <f t="shared" si="6"/>
        <v>46.060000000368483</v>
      </c>
      <c r="V49" s="10">
        <f t="shared" si="6"/>
        <v>52.920000000423364</v>
      </c>
      <c r="W49" s="10">
        <f t="shared" si="6"/>
        <v>50.960000000407689</v>
      </c>
      <c r="X49" s="10">
        <f t="shared" si="6"/>
        <v>47.040000000376324</v>
      </c>
      <c r="Y49" s="10">
        <f t="shared" si="6"/>
        <v>46.060000000368483</v>
      </c>
      <c r="Z49" s="10">
        <f t="shared" si="6"/>
        <v>47.040000000376324</v>
      </c>
      <c r="AA49" s="10">
        <f t="shared" si="6"/>
        <v>44.1000000003528</v>
      </c>
      <c r="AB49" s="10">
        <f t="shared" si="6"/>
        <v>48.020000000384165</v>
      </c>
      <c r="AC49" s="10">
        <f t="shared" si="6"/>
        <v>46.060000000368483</v>
      </c>
      <c r="AD49" s="10">
        <f t="shared" si="6"/>
        <v>47.040000000376324</v>
      </c>
      <c r="AE49" s="10">
        <f t="shared" si="6"/>
        <v>48.020000000384165</v>
      </c>
      <c r="AF49" s="10">
        <f t="shared" si="6"/>
        <v>47.040000000376324</v>
      </c>
      <c r="AG49" s="87">
        <f t="shared" si="4"/>
        <v>46.629032258437555</v>
      </c>
      <c r="AH49" s="24">
        <f t="shared" si="3"/>
        <v>1.0020947743871367</v>
      </c>
    </row>
    <row r="50" spans="1:34" x14ac:dyDescent="0.2">
      <c r="A50" s="37">
        <v>18</v>
      </c>
      <c r="B50" s="10">
        <f t="shared" ref="B50:AF56" si="7">B21*0.27777777778</f>
        <v>47.040000000376324</v>
      </c>
      <c r="C50" s="10">
        <f t="shared" si="7"/>
        <v>49.000000000392006</v>
      </c>
      <c r="D50" s="10">
        <f t="shared" si="7"/>
        <v>47.040000000376324</v>
      </c>
      <c r="E50" s="10">
        <f t="shared" si="7"/>
        <v>46.060000000368483</v>
      </c>
      <c r="F50" s="10">
        <f t="shared" si="7"/>
        <v>47.040000000376324</v>
      </c>
      <c r="G50" s="10">
        <f t="shared" si="7"/>
        <v>46.060000000368483</v>
      </c>
      <c r="H50" s="10">
        <f t="shared" si="7"/>
        <v>47.040000000376324</v>
      </c>
      <c r="I50" s="10">
        <f t="shared" si="7"/>
        <v>46.060000000368483</v>
      </c>
      <c r="J50" s="10">
        <f t="shared" si="7"/>
        <v>49.000000000392006</v>
      </c>
      <c r="K50" s="10">
        <f t="shared" si="7"/>
        <v>47.040000000376324</v>
      </c>
      <c r="L50" s="10">
        <f t="shared" si="7"/>
        <v>47.040000000376324</v>
      </c>
      <c r="M50" s="10">
        <f t="shared" si="7"/>
        <v>46.060000000368483</v>
      </c>
      <c r="N50" s="10">
        <f t="shared" si="7"/>
        <v>48.020000000384165</v>
      </c>
      <c r="O50" s="10">
        <f t="shared" si="7"/>
        <v>44.1000000003528</v>
      </c>
      <c r="P50" s="10">
        <f t="shared" si="7"/>
        <v>44.1000000003528</v>
      </c>
      <c r="Q50" s="10">
        <f t="shared" si="7"/>
        <v>45.080000000360634</v>
      </c>
      <c r="R50" s="10">
        <f t="shared" si="7"/>
        <v>46.060000000368483</v>
      </c>
      <c r="S50" s="10">
        <f t="shared" si="7"/>
        <v>47.040000000376324</v>
      </c>
      <c r="T50" s="10">
        <f t="shared" si="7"/>
        <v>43.120000000344959</v>
      </c>
      <c r="U50" s="10">
        <f t="shared" si="7"/>
        <v>46.060000000368483</v>
      </c>
      <c r="V50" s="10">
        <f t="shared" si="7"/>
        <v>52.920000000423364</v>
      </c>
      <c r="W50" s="10">
        <f t="shared" si="7"/>
        <v>50.960000000407689</v>
      </c>
      <c r="X50" s="10">
        <f t="shared" si="7"/>
        <v>47.040000000376324</v>
      </c>
      <c r="Y50" s="10">
        <f t="shared" si="7"/>
        <v>46.060000000368483</v>
      </c>
      <c r="Z50" s="10">
        <f t="shared" si="7"/>
        <v>47.040000000376324</v>
      </c>
      <c r="AA50" s="10">
        <f t="shared" si="7"/>
        <v>44.1000000003528</v>
      </c>
      <c r="AB50" s="10">
        <f t="shared" si="7"/>
        <v>48.020000000384165</v>
      </c>
      <c r="AC50" s="10">
        <f t="shared" si="7"/>
        <v>46.060000000368483</v>
      </c>
      <c r="AD50" s="10">
        <f t="shared" si="7"/>
        <v>47.040000000376324</v>
      </c>
      <c r="AE50" s="10">
        <f t="shared" si="7"/>
        <v>48.020000000384165</v>
      </c>
      <c r="AF50" s="10">
        <f t="shared" si="7"/>
        <v>47.040000000376324</v>
      </c>
      <c r="AG50" s="87">
        <f t="shared" si="4"/>
        <v>46.850322581019967</v>
      </c>
      <c r="AH50" s="24">
        <f t="shared" si="3"/>
        <v>1.0068504784011774</v>
      </c>
    </row>
    <row r="51" spans="1:34" x14ac:dyDescent="0.2">
      <c r="A51" s="37">
        <v>19</v>
      </c>
      <c r="B51" s="10">
        <f t="shared" si="7"/>
        <v>47.040000000376324</v>
      </c>
      <c r="C51" s="10">
        <f t="shared" si="7"/>
        <v>49.000000000392006</v>
      </c>
      <c r="D51" s="10">
        <f t="shared" si="7"/>
        <v>47.040000000376324</v>
      </c>
      <c r="E51" s="10">
        <f t="shared" si="7"/>
        <v>46.060000000368483</v>
      </c>
      <c r="F51" s="10">
        <f t="shared" si="7"/>
        <v>47.040000000376324</v>
      </c>
      <c r="G51" s="10">
        <f t="shared" si="7"/>
        <v>46.060000000368483</v>
      </c>
      <c r="H51" s="10">
        <f t="shared" si="7"/>
        <v>47.040000000376324</v>
      </c>
      <c r="I51" s="10">
        <f t="shared" si="7"/>
        <v>46.060000000368483</v>
      </c>
      <c r="J51" s="10">
        <f t="shared" si="7"/>
        <v>49.000000000392006</v>
      </c>
      <c r="K51" s="10">
        <f t="shared" si="7"/>
        <v>47.040000000376324</v>
      </c>
      <c r="L51" s="10">
        <f t="shared" si="7"/>
        <v>47.040000000376324</v>
      </c>
      <c r="M51" s="10">
        <f t="shared" si="7"/>
        <v>46.060000000368483</v>
      </c>
      <c r="N51" s="10">
        <f t="shared" si="7"/>
        <v>48.020000000384165</v>
      </c>
      <c r="O51" s="10">
        <f t="shared" si="7"/>
        <v>44.1000000003528</v>
      </c>
      <c r="P51" s="10">
        <f t="shared" si="7"/>
        <v>44.1000000003528</v>
      </c>
      <c r="Q51" s="10">
        <f t="shared" si="7"/>
        <v>45.080000000360634</v>
      </c>
      <c r="R51" s="10">
        <f t="shared" si="7"/>
        <v>46.060000000368483</v>
      </c>
      <c r="S51" s="10">
        <f t="shared" si="7"/>
        <v>47.040000000376324</v>
      </c>
      <c r="T51" s="10">
        <f t="shared" si="7"/>
        <v>43.120000000344959</v>
      </c>
      <c r="U51" s="10">
        <f t="shared" si="7"/>
        <v>46.060000000368483</v>
      </c>
      <c r="V51" s="10">
        <f t="shared" si="7"/>
        <v>52.920000000423364</v>
      </c>
      <c r="W51" s="10">
        <f t="shared" si="7"/>
        <v>50.960000000407689</v>
      </c>
      <c r="X51" s="10">
        <f t="shared" si="7"/>
        <v>47.040000000376324</v>
      </c>
      <c r="Y51" s="10">
        <f t="shared" si="7"/>
        <v>46.060000000368483</v>
      </c>
      <c r="Z51" s="10">
        <f t="shared" si="7"/>
        <v>47.040000000376324</v>
      </c>
      <c r="AA51" s="10">
        <f t="shared" si="7"/>
        <v>44.1000000003528</v>
      </c>
      <c r="AB51" s="10">
        <f t="shared" si="7"/>
        <v>48.020000000384165</v>
      </c>
      <c r="AC51" s="10">
        <f t="shared" si="7"/>
        <v>46.060000000368483</v>
      </c>
      <c r="AD51" s="10">
        <f t="shared" si="7"/>
        <v>47.040000000376324</v>
      </c>
      <c r="AE51" s="10">
        <f t="shared" si="7"/>
        <v>48.020000000384165</v>
      </c>
      <c r="AF51" s="10">
        <f t="shared" si="7"/>
        <v>47.040000000376324</v>
      </c>
      <c r="AG51" s="87">
        <f t="shared" si="4"/>
        <v>46.850322581019967</v>
      </c>
      <c r="AH51" s="24">
        <f t="shared" si="3"/>
        <v>1.0068504784011774</v>
      </c>
    </row>
    <row r="52" spans="1:34" x14ac:dyDescent="0.2">
      <c r="A52" s="37">
        <v>20</v>
      </c>
      <c r="B52" s="10">
        <f t="shared" si="7"/>
        <v>49.980000000399841</v>
      </c>
      <c r="C52" s="10">
        <f t="shared" si="7"/>
        <v>50.960000000407689</v>
      </c>
      <c r="D52" s="10">
        <f t="shared" si="7"/>
        <v>49.000000000392006</v>
      </c>
      <c r="E52" s="10">
        <f t="shared" si="7"/>
        <v>46.060000000368483</v>
      </c>
      <c r="F52" s="10">
        <f t="shared" si="7"/>
        <v>47.040000000376324</v>
      </c>
      <c r="G52" s="10">
        <f t="shared" si="7"/>
        <v>47.040000000376324</v>
      </c>
      <c r="H52" s="10">
        <f t="shared" si="7"/>
        <v>46.060000000368483</v>
      </c>
      <c r="I52" s="10">
        <f t="shared" si="7"/>
        <v>47.040000000376324</v>
      </c>
      <c r="J52" s="10">
        <f t="shared" si="7"/>
        <v>48.020000000384165</v>
      </c>
      <c r="K52" s="10">
        <f t="shared" si="7"/>
        <v>47.040000000376324</v>
      </c>
      <c r="L52" s="10">
        <f t="shared" si="7"/>
        <v>46.060000000368483</v>
      </c>
      <c r="M52" s="10">
        <f t="shared" si="7"/>
        <v>46.060000000368483</v>
      </c>
      <c r="N52" s="10">
        <f t="shared" si="7"/>
        <v>48.020000000384165</v>
      </c>
      <c r="O52" s="10">
        <f t="shared" si="7"/>
        <v>45.080000000360634</v>
      </c>
      <c r="P52" s="10">
        <f t="shared" si="7"/>
        <v>46.060000000368483</v>
      </c>
      <c r="Q52" s="10">
        <f t="shared" si="7"/>
        <v>45.080000000360634</v>
      </c>
      <c r="R52" s="10">
        <f t="shared" si="7"/>
        <v>45.080000000360634</v>
      </c>
      <c r="S52" s="10">
        <f t="shared" si="7"/>
        <v>47.040000000376324</v>
      </c>
      <c r="T52" s="10">
        <f t="shared" si="7"/>
        <v>45.080000000360634</v>
      </c>
      <c r="U52" s="10">
        <f t="shared" si="7"/>
        <v>46.060000000368483</v>
      </c>
      <c r="V52" s="10">
        <f t="shared" si="7"/>
        <v>51.940000000415523</v>
      </c>
      <c r="W52" s="10">
        <f t="shared" si="7"/>
        <v>52.920000000423364</v>
      </c>
      <c r="X52" s="10">
        <f t="shared" si="7"/>
        <v>48.020000000384165</v>
      </c>
      <c r="Y52" s="10">
        <f t="shared" si="7"/>
        <v>46.060000000368483</v>
      </c>
      <c r="Z52" s="10">
        <f t="shared" si="7"/>
        <v>44.1000000003528</v>
      </c>
      <c r="AA52" s="10">
        <f t="shared" si="7"/>
        <v>44.1000000003528</v>
      </c>
      <c r="AB52" s="10">
        <f t="shared" si="7"/>
        <v>48.020000000384165</v>
      </c>
      <c r="AC52" s="10">
        <f t="shared" si="7"/>
        <v>46.060000000368483</v>
      </c>
      <c r="AD52" s="10">
        <f t="shared" si="7"/>
        <v>48.020000000384165</v>
      </c>
      <c r="AE52" s="10">
        <f t="shared" si="7"/>
        <v>47.040000000376324</v>
      </c>
      <c r="AF52" s="10">
        <f t="shared" si="7"/>
        <v>48.020000000384165</v>
      </c>
      <c r="AG52" s="87">
        <f t="shared" si="4"/>
        <v>47.166451613280579</v>
      </c>
      <c r="AH52" s="24">
        <f t="shared" si="3"/>
        <v>1.0136443412783787</v>
      </c>
    </row>
    <row r="53" spans="1:34" x14ac:dyDescent="0.2">
      <c r="A53" s="37">
        <v>21</v>
      </c>
      <c r="B53" s="10">
        <f t="shared" si="7"/>
        <v>49.980000000399841</v>
      </c>
      <c r="C53" s="10">
        <f t="shared" si="7"/>
        <v>50.960000000407689</v>
      </c>
      <c r="D53" s="10">
        <f t="shared" si="7"/>
        <v>49.000000000392006</v>
      </c>
      <c r="E53" s="10">
        <f t="shared" si="7"/>
        <v>46.060000000368483</v>
      </c>
      <c r="F53" s="10">
        <f t="shared" si="7"/>
        <v>46.060000000368483</v>
      </c>
      <c r="G53" s="10">
        <f t="shared" si="7"/>
        <v>47.040000000376324</v>
      </c>
      <c r="H53" s="10">
        <f t="shared" si="7"/>
        <v>46.060000000368483</v>
      </c>
      <c r="I53" s="10">
        <f t="shared" si="7"/>
        <v>47.040000000376324</v>
      </c>
      <c r="J53" s="10">
        <f t="shared" si="7"/>
        <v>48.020000000384165</v>
      </c>
      <c r="K53" s="10">
        <f t="shared" si="7"/>
        <v>47.040000000376324</v>
      </c>
      <c r="L53" s="10">
        <f t="shared" si="7"/>
        <v>46.060000000368483</v>
      </c>
      <c r="M53" s="10">
        <f t="shared" si="7"/>
        <v>46.060000000368483</v>
      </c>
      <c r="N53" s="10">
        <f t="shared" si="7"/>
        <v>48.020000000384165</v>
      </c>
      <c r="O53" s="10">
        <f t="shared" si="7"/>
        <v>45.080000000360634</v>
      </c>
      <c r="P53" s="10">
        <f t="shared" si="7"/>
        <v>46.060000000368483</v>
      </c>
      <c r="Q53" s="10">
        <f t="shared" si="7"/>
        <v>45.080000000360634</v>
      </c>
      <c r="R53" s="10">
        <f t="shared" si="7"/>
        <v>45.080000000360634</v>
      </c>
      <c r="S53" s="10">
        <f t="shared" si="7"/>
        <v>47.040000000376324</v>
      </c>
      <c r="T53" s="10">
        <f t="shared" si="7"/>
        <v>45.080000000360634</v>
      </c>
      <c r="U53" s="10">
        <f t="shared" si="7"/>
        <v>46.060000000368483</v>
      </c>
      <c r="V53" s="10">
        <f t="shared" si="7"/>
        <v>51.940000000415523</v>
      </c>
      <c r="W53" s="10">
        <f t="shared" si="7"/>
        <v>52.920000000423364</v>
      </c>
      <c r="X53" s="10">
        <f t="shared" si="7"/>
        <v>48.020000000384165</v>
      </c>
      <c r="Y53" s="10">
        <f t="shared" si="7"/>
        <v>46.060000000368483</v>
      </c>
      <c r="Z53" s="10">
        <f t="shared" si="7"/>
        <v>44.1000000003528</v>
      </c>
      <c r="AA53" s="10">
        <f t="shared" si="7"/>
        <v>44.1000000003528</v>
      </c>
      <c r="AB53" s="10">
        <f t="shared" si="7"/>
        <v>48.020000000384165</v>
      </c>
      <c r="AC53" s="10">
        <f t="shared" si="7"/>
        <v>46.060000000368483</v>
      </c>
      <c r="AD53" s="10">
        <f t="shared" si="7"/>
        <v>48.020000000384165</v>
      </c>
      <c r="AE53" s="10">
        <f t="shared" si="7"/>
        <v>47.040000000376324</v>
      </c>
      <c r="AF53" s="10">
        <f t="shared" si="7"/>
        <v>48.020000000384165</v>
      </c>
      <c r="AG53" s="87">
        <f t="shared" si="4"/>
        <v>47.134838710054524</v>
      </c>
      <c r="AH53" s="24">
        <f t="shared" si="3"/>
        <v>1.0129649549906588</v>
      </c>
    </row>
    <row r="54" spans="1:34" x14ac:dyDescent="0.2">
      <c r="A54" s="37">
        <v>22</v>
      </c>
      <c r="B54" s="10">
        <f t="shared" si="7"/>
        <v>48.020000000384165</v>
      </c>
      <c r="C54" s="10">
        <f t="shared" si="7"/>
        <v>50.960000000407689</v>
      </c>
      <c r="D54" s="10">
        <f t="shared" si="7"/>
        <v>49.000000000392006</v>
      </c>
      <c r="E54" s="10">
        <f t="shared" si="7"/>
        <v>46.060000000368483</v>
      </c>
      <c r="F54" s="10">
        <f t="shared" si="7"/>
        <v>46.060000000368483</v>
      </c>
      <c r="G54" s="10">
        <f t="shared" si="7"/>
        <v>47.040000000376324</v>
      </c>
      <c r="H54" s="10">
        <f t="shared" si="7"/>
        <v>46.060000000368483</v>
      </c>
      <c r="I54" s="10">
        <f t="shared" si="7"/>
        <v>47.040000000376324</v>
      </c>
      <c r="J54" s="10">
        <f t="shared" si="7"/>
        <v>48.020000000384165</v>
      </c>
      <c r="K54" s="10">
        <f t="shared" si="7"/>
        <v>35.280000000282243</v>
      </c>
      <c r="L54" s="10">
        <f t="shared" si="7"/>
        <v>46.060000000368483</v>
      </c>
      <c r="M54" s="10">
        <f t="shared" si="7"/>
        <v>46.060000000368483</v>
      </c>
      <c r="N54" s="10">
        <f t="shared" si="7"/>
        <v>48.020000000384165</v>
      </c>
      <c r="O54" s="10">
        <f t="shared" si="7"/>
        <v>45.080000000360634</v>
      </c>
      <c r="P54" s="10">
        <f t="shared" si="7"/>
        <v>46.060000000368483</v>
      </c>
      <c r="Q54" s="10">
        <f t="shared" si="7"/>
        <v>45.080000000360634</v>
      </c>
      <c r="R54" s="10">
        <f t="shared" si="7"/>
        <v>45.080000000360634</v>
      </c>
      <c r="S54" s="10">
        <f t="shared" si="7"/>
        <v>47.040000000376324</v>
      </c>
      <c r="T54" s="10">
        <f t="shared" si="7"/>
        <v>45.080000000360634</v>
      </c>
      <c r="U54" s="10">
        <f t="shared" si="7"/>
        <v>46.060000000368483</v>
      </c>
      <c r="V54" s="10">
        <f t="shared" si="7"/>
        <v>51.940000000415523</v>
      </c>
      <c r="W54" s="10">
        <f t="shared" si="7"/>
        <v>52.920000000423364</v>
      </c>
      <c r="X54" s="10">
        <f t="shared" si="7"/>
        <v>48.020000000384165</v>
      </c>
      <c r="Y54" s="10">
        <f t="shared" si="7"/>
        <v>46.060000000368483</v>
      </c>
      <c r="Z54" s="10">
        <f t="shared" si="7"/>
        <v>44.1000000003528</v>
      </c>
      <c r="AA54" s="10">
        <f t="shared" si="7"/>
        <v>44.1000000003528</v>
      </c>
      <c r="AB54" s="10">
        <f t="shared" si="7"/>
        <v>48.020000000384165</v>
      </c>
      <c r="AC54" s="10">
        <f t="shared" si="7"/>
        <v>46.060000000368483</v>
      </c>
      <c r="AD54" s="10">
        <f t="shared" si="7"/>
        <v>48.020000000384165</v>
      </c>
      <c r="AE54" s="10">
        <f t="shared" si="7"/>
        <v>47.040000000376324</v>
      </c>
      <c r="AF54" s="10">
        <f t="shared" si="7"/>
        <v>48.020000000384165</v>
      </c>
      <c r="AG54" s="87">
        <f t="shared" si="4"/>
        <v>46.692258064889693</v>
      </c>
      <c r="AH54" s="24">
        <f t="shared" si="3"/>
        <v>1.0034535469625774</v>
      </c>
    </row>
    <row r="55" spans="1:34" x14ac:dyDescent="0.2">
      <c r="A55" s="37">
        <v>23</v>
      </c>
      <c r="B55" s="10">
        <f t="shared" si="7"/>
        <v>48.020000000384165</v>
      </c>
      <c r="C55" s="10">
        <f t="shared" si="7"/>
        <v>50.960000000407689</v>
      </c>
      <c r="D55" s="10">
        <f t="shared" si="7"/>
        <v>49.000000000392006</v>
      </c>
      <c r="E55" s="10">
        <f t="shared" si="7"/>
        <v>46.060000000368483</v>
      </c>
      <c r="F55" s="10">
        <f t="shared" si="7"/>
        <v>46.060000000368483</v>
      </c>
      <c r="G55" s="10">
        <f t="shared" si="7"/>
        <v>47.040000000376324</v>
      </c>
      <c r="H55" s="10">
        <f t="shared" si="7"/>
        <v>46.060000000368483</v>
      </c>
      <c r="I55" s="10">
        <f t="shared" si="7"/>
        <v>47.040000000376324</v>
      </c>
      <c r="J55" s="10">
        <f t="shared" si="7"/>
        <v>48.020000000384165</v>
      </c>
      <c r="K55" s="10">
        <f t="shared" si="7"/>
        <v>35.280000000282243</v>
      </c>
      <c r="L55" s="10">
        <f t="shared" si="7"/>
        <v>46.060000000368483</v>
      </c>
      <c r="M55" s="10">
        <f t="shared" si="7"/>
        <v>46.060000000368483</v>
      </c>
      <c r="N55" s="10">
        <f t="shared" si="7"/>
        <v>46.060000000368483</v>
      </c>
      <c r="O55" s="10">
        <f t="shared" si="7"/>
        <v>45.080000000360634</v>
      </c>
      <c r="P55" s="10">
        <f t="shared" si="7"/>
        <v>46.060000000368483</v>
      </c>
      <c r="Q55" s="10">
        <f t="shared" si="7"/>
        <v>45.080000000360634</v>
      </c>
      <c r="R55" s="10">
        <f t="shared" si="7"/>
        <v>45.080000000360634</v>
      </c>
      <c r="S55" s="10">
        <f t="shared" si="7"/>
        <v>47.040000000376324</v>
      </c>
      <c r="T55" s="10">
        <f t="shared" si="7"/>
        <v>47.040000000376324</v>
      </c>
      <c r="U55" s="10">
        <f t="shared" si="7"/>
        <v>46.060000000368483</v>
      </c>
      <c r="V55" s="10">
        <f t="shared" si="7"/>
        <v>51.940000000415523</v>
      </c>
      <c r="W55" s="10">
        <f t="shared" si="7"/>
        <v>52.920000000423364</v>
      </c>
      <c r="X55" s="10">
        <f t="shared" si="7"/>
        <v>48.020000000384165</v>
      </c>
      <c r="Y55" s="10">
        <f t="shared" si="7"/>
        <v>46.060000000368483</v>
      </c>
      <c r="Z55" s="10">
        <f t="shared" si="7"/>
        <v>44.1000000003528</v>
      </c>
      <c r="AA55" s="10">
        <f t="shared" si="7"/>
        <v>44.1000000003528</v>
      </c>
      <c r="AB55" s="10">
        <f t="shared" si="7"/>
        <v>48.020000000384165</v>
      </c>
      <c r="AC55" s="10">
        <f t="shared" si="7"/>
        <v>46.060000000368483</v>
      </c>
      <c r="AD55" s="10">
        <f t="shared" si="7"/>
        <v>48.020000000384165</v>
      </c>
      <c r="AE55" s="10">
        <f t="shared" si="7"/>
        <v>47.040000000376324</v>
      </c>
      <c r="AF55" s="10">
        <f t="shared" si="7"/>
        <v>48.020000000384165</v>
      </c>
      <c r="AG55" s="87">
        <f t="shared" si="4"/>
        <v>46.692258064889685</v>
      </c>
      <c r="AH55" s="24">
        <f t="shared" si="3"/>
        <v>1.0034535469625772</v>
      </c>
    </row>
    <row r="56" spans="1:34" x14ac:dyDescent="0.2">
      <c r="A56" s="37">
        <v>24</v>
      </c>
      <c r="B56" s="10">
        <f t="shared" si="7"/>
        <v>48.020000000384165</v>
      </c>
      <c r="C56" s="10">
        <f t="shared" si="7"/>
        <v>50.960000000407689</v>
      </c>
      <c r="D56" s="10">
        <f t="shared" si="7"/>
        <v>49.000000000392006</v>
      </c>
      <c r="E56" s="10">
        <f t="shared" si="7"/>
        <v>46.060000000368483</v>
      </c>
      <c r="F56" s="10">
        <f t="shared" si="7"/>
        <v>46.060000000368483</v>
      </c>
      <c r="G56" s="10">
        <f t="shared" si="7"/>
        <v>47.040000000376324</v>
      </c>
      <c r="H56" s="10">
        <f t="shared" si="7"/>
        <v>46.060000000368483</v>
      </c>
      <c r="I56" s="10">
        <f t="shared" si="7"/>
        <v>47.040000000376324</v>
      </c>
      <c r="J56" s="10">
        <f t="shared" si="7"/>
        <v>48.020000000384165</v>
      </c>
      <c r="K56" s="10">
        <f t="shared" si="7"/>
        <v>35.280000000282243</v>
      </c>
      <c r="L56" s="10">
        <f t="shared" si="7"/>
        <v>46.060000000368483</v>
      </c>
      <c r="M56" s="10">
        <f t="shared" si="7"/>
        <v>49.980000000399841</v>
      </c>
      <c r="N56" s="10">
        <f t="shared" si="7"/>
        <v>46.060000000368483</v>
      </c>
      <c r="O56" s="10">
        <f t="shared" si="7"/>
        <v>45.080000000360634</v>
      </c>
      <c r="P56" s="10">
        <f t="shared" si="7"/>
        <v>46.060000000368483</v>
      </c>
      <c r="Q56" s="10">
        <f t="shared" si="7"/>
        <v>45.080000000360634</v>
      </c>
      <c r="R56" s="10">
        <f t="shared" si="7"/>
        <v>45.080000000360634</v>
      </c>
      <c r="S56" s="10">
        <f t="shared" si="7"/>
        <v>47.040000000376324</v>
      </c>
      <c r="T56" s="10">
        <f t="shared" si="7"/>
        <v>47.040000000376324</v>
      </c>
      <c r="U56" s="10">
        <f t="shared" si="7"/>
        <v>46.060000000368483</v>
      </c>
      <c r="V56" s="10">
        <f t="shared" si="7"/>
        <v>51.940000000415523</v>
      </c>
      <c r="W56" s="10">
        <f t="shared" si="7"/>
        <v>52.920000000423364</v>
      </c>
      <c r="X56" s="10">
        <f t="shared" si="7"/>
        <v>48.020000000384165</v>
      </c>
      <c r="Y56" s="10">
        <f t="shared" si="7"/>
        <v>46.060000000368483</v>
      </c>
      <c r="Z56" s="10">
        <f t="shared" si="7"/>
        <v>44.1000000003528</v>
      </c>
      <c r="AA56" s="10">
        <f t="shared" si="7"/>
        <v>44.1000000003528</v>
      </c>
      <c r="AB56" s="10">
        <f t="shared" si="7"/>
        <v>48.020000000384165</v>
      </c>
      <c r="AC56" s="10">
        <f t="shared" si="7"/>
        <v>46.060000000368483</v>
      </c>
      <c r="AD56" s="10">
        <f t="shared" si="7"/>
        <v>48.020000000384165</v>
      </c>
      <c r="AE56" s="10">
        <f t="shared" si="7"/>
        <v>47.040000000376324</v>
      </c>
      <c r="AF56" s="10">
        <f t="shared" si="7"/>
        <v>48.020000000384165</v>
      </c>
      <c r="AG56" s="87">
        <f t="shared" si="4"/>
        <v>46.818709677793926</v>
      </c>
      <c r="AH56" s="24">
        <f t="shared" si="3"/>
        <v>1.0061710921134577</v>
      </c>
    </row>
    <row r="57" spans="1:34" x14ac:dyDescent="0.2">
      <c r="A57" s="88" t="s">
        <v>37</v>
      </c>
      <c r="B57" s="89">
        <f>AVERAGE(B33:B56)</f>
        <v>48.836666667057365</v>
      </c>
      <c r="C57" s="89">
        <f t="shared" ref="C57:AG57" si="8">AVERAGE(C33:C56)</f>
        <v>48.836666667057365</v>
      </c>
      <c r="D57" s="89">
        <f t="shared" si="8"/>
        <v>47.897500000383168</v>
      </c>
      <c r="E57" s="89">
        <f t="shared" si="8"/>
        <v>47.407500000379279</v>
      </c>
      <c r="F57" s="89">
        <f t="shared" si="8"/>
        <v>46.019166667034824</v>
      </c>
      <c r="G57" s="89">
        <f t="shared" si="8"/>
        <v>46.264166667036783</v>
      </c>
      <c r="H57" s="89">
        <f t="shared" si="8"/>
        <v>46.386666667037758</v>
      </c>
      <c r="I57" s="89">
        <f t="shared" si="8"/>
        <v>45.080000000360634</v>
      </c>
      <c r="J57" s="89">
        <f t="shared" si="8"/>
        <v>47.611666667047565</v>
      </c>
      <c r="K57" s="89">
        <f t="shared" si="8"/>
        <v>45.855833333700154</v>
      </c>
      <c r="L57" s="89">
        <f t="shared" si="8"/>
        <v>46.5500000003724</v>
      </c>
      <c r="M57" s="89">
        <f t="shared" si="8"/>
        <v>46.713333333707048</v>
      </c>
      <c r="N57" s="89">
        <f t="shared" si="8"/>
        <v>48.101666667051482</v>
      </c>
      <c r="O57" s="89">
        <f t="shared" si="8"/>
        <v>44.590000000356717</v>
      </c>
      <c r="P57" s="89">
        <f t="shared" si="8"/>
        <v>45.284166667028948</v>
      </c>
      <c r="Q57" s="89">
        <f t="shared" si="8"/>
        <v>45.937500000367493</v>
      </c>
      <c r="R57" s="89">
        <f t="shared" si="8"/>
        <v>44.998333333693324</v>
      </c>
      <c r="S57" s="89">
        <f t="shared" si="8"/>
        <v>45.896666667033827</v>
      </c>
      <c r="T57" s="89">
        <f t="shared" si="8"/>
        <v>43.977500000351803</v>
      </c>
      <c r="U57" s="89">
        <f t="shared" si="8"/>
        <v>45.97833333370118</v>
      </c>
      <c r="V57" s="89">
        <f t="shared" si="8"/>
        <v>50.837500000406692</v>
      </c>
      <c r="W57" s="89">
        <f t="shared" si="8"/>
        <v>50.796666667073062</v>
      </c>
      <c r="X57" s="89">
        <f t="shared" si="8"/>
        <v>43.936666667018152</v>
      </c>
      <c r="Y57" s="89">
        <f t="shared" si="8"/>
        <v>45.284166667028956</v>
      </c>
      <c r="Z57" s="89">
        <f t="shared" si="8"/>
        <v>45.855833333700168</v>
      </c>
      <c r="AA57" s="89">
        <f t="shared" si="8"/>
        <v>44.1000000003528</v>
      </c>
      <c r="AB57" s="89">
        <f t="shared" si="8"/>
        <v>45.080000000360634</v>
      </c>
      <c r="AC57" s="89">
        <f t="shared" si="8"/>
        <v>46.100833333702155</v>
      </c>
      <c r="AD57" s="89">
        <f t="shared" si="8"/>
        <v>47.3666666670456</v>
      </c>
      <c r="AE57" s="89">
        <f t="shared" si="8"/>
        <v>47.611666667047537</v>
      </c>
      <c r="AF57" s="89">
        <f t="shared" si="8"/>
        <v>47.285000000378282</v>
      </c>
      <c r="AG57" s="90">
        <f t="shared" si="8"/>
        <v>46.531559140157214</v>
      </c>
      <c r="AH57" s="24">
        <f t="shared" si="3"/>
        <v>1</v>
      </c>
    </row>
    <row r="158" spans="13:27" x14ac:dyDescent="0.2"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</sheetData>
  <mergeCells count="1">
    <mergeCell ref="B1:AF1"/>
  </mergeCells>
  <conditionalFormatting sqref="B33:AF56">
    <cfRule type="cellIs" dxfId="0" priority="1" operator="lessThan">
      <formula>30</formula>
    </cfRule>
  </conditionalFormatting>
  <pageMargins left="0.75" right="0.75" top="1" bottom="1" header="0" footer="0"/>
  <pageSetup orientation="portrait" horizontalDpi="4294967294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SEGUNDO TRIMESTRE2 </vt:lpstr>
      <vt:lpstr>SEGUNDO TRIMESTRE2  AJUSTADO</vt:lpstr>
      <vt:lpstr>MAYO-PLANTA CARIONGO</vt:lpstr>
      <vt:lpstr>MAYO-PLANTA MONTEADENTRO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Sintraemsdes Pamplona</dc:creator>
  <cp:lastModifiedBy>Nicolás González</cp:lastModifiedBy>
  <dcterms:created xsi:type="dcterms:W3CDTF">2024-06-12T13:21:55Z</dcterms:created>
  <dcterms:modified xsi:type="dcterms:W3CDTF">2024-09-09T22:30:58Z</dcterms:modified>
</cp:coreProperties>
</file>