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\Desktop\Repository_Social_Cohesion_Small-scale_Fisheries-Puerto-Rico\data\"/>
    </mc:Choice>
  </mc:AlternateContent>
  <xr:revisionPtr revIDLastSave="0" documentId="13_ncr:1_{4D6CF2EB-FC69-4BB7-97B1-7E9E69DE4430}" xr6:coauthVersionLast="47" xr6:coauthVersionMax="47" xr10:uidLastSave="{00000000-0000-0000-0000-000000000000}"/>
  <bookViews>
    <workbookView xWindow="28680" yWindow="-120" windowWidth="29040" windowHeight="15840" activeTab="7" xr2:uid="{00000000-000D-0000-FFFF-FFFF00000000}"/>
  </bookViews>
  <sheets>
    <sheet name="Barplot" sheetId="9" r:id="rId1"/>
    <sheet name="CUL" sheetId="3" r:id="rId2"/>
    <sheet name="MAT" sheetId="1" r:id="rId3"/>
    <sheet name="CRO" sheetId="2" r:id="rId4"/>
    <sheet name="HUC" sheetId="4" r:id="rId5"/>
    <sheet name="Asso" sheetId="6" r:id="rId6"/>
    <sheet name="Indepen" sheetId="5" r:id="rId7"/>
    <sheet name="Table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5" l="1"/>
  <c r="L3" i="5"/>
  <c r="M3" i="5"/>
  <c r="M4" i="6"/>
  <c r="N4" i="6"/>
  <c r="N5" i="6"/>
  <c r="N6" i="6"/>
  <c r="N7" i="6"/>
  <c r="N8" i="6"/>
  <c r="N9" i="6"/>
  <c r="K4" i="4"/>
  <c r="K3" i="4"/>
  <c r="O7" i="6"/>
  <c r="O8" i="6"/>
  <c r="O9" i="6"/>
  <c r="O4" i="5"/>
  <c r="O5" i="5"/>
  <c r="O6" i="5"/>
  <c r="O8" i="5"/>
  <c r="O3" i="5"/>
  <c r="N3" i="5"/>
  <c r="I8" i="6"/>
  <c r="I7" i="6"/>
  <c r="L5" i="6"/>
  <c r="O5" i="6" s="1"/>
  <c r="I5" i="6"/>
  <c r="L4" i="6"/>
  <c r="O4" i="6" s="1"/>
  <c r="S3" i="5"/>
  <c r="R3" i="5" s="1"/>
  <c r="K4" i="5"/>
  <c r="H8" i="5"/>
  <c r="H4" i="5"/>
  <c r="H3" i="5"/>
  <c r="I3" i="5"/>
  <c r="I4" i="5"/>
  <c r="M4" i="5" s="1"/>
  <c r="S8" i="5"/>
  <c r="R8" i="5" s="1"/>
  <c r="S6" i="5"/>
  <c r="R6" i="5" s="1"/>
  <c r="S5" i="5"/>
  <c r="T5" i="5" s="1"/>
  <c r="S4" i="5"/>
  <c r="T4" i="5" s="1"/>
  <c r="T7" i="5"/>
  <c r="T8" i="5"/>
  <c r="T6" i="5" l="1"/>
  <c r="R5" i="5"/>
  <c r="R4" i="5"/>
  <c r="T3" i="5"/>
  <c r="N4" i="5" l="1"/>
  <c r="H8" i="3"/>
  <c r="K8" i="3" s="1"/>
  <c r="H7" i="3"/>
  <c r="H5" i="3"/>
  <c r="H4" i="3"/>
  <c r="K2" i="1"/>
  <c r="J3" i="1"/>
  <c r="J4" i="1"/>
  <c r="J5" i="1"/>
  <c r="J6" i="1"/>
  <c r="J7" i="1"/>
  <c r="J2" i="1"/>
  <c r="H2" i="1"/>
  <c r="G4" i="1"/>
  <c r="G3" i="1"/>
  <c r="G2" i="1"/>
  <c r="K5" i="4"/>
  <c r="K6" i="4"/>
  <c r="K7" i="4"/>
  <c r="K8" i="4"/>
  <c r="J4" i="4"/>
  <c r="J5" i="4"/>
  <c r="J6" i="4"/>
  <c r="J7" i="4"/>
  <c r="J8" i="4"/>
  <c r="J3" i="4"/>
  <c r="H6" i="4"/>
  <c r="G6" i="4"/>
  <c r="G4" i="4"/>
  <c r="G3" i="4"/>
  <c r="L5" i="2"/>
  <c r="L6" i="2"/>
  <c r="L7" i="2"/>
  <c r="L8" i="2"/>
  <c r="L9" i="2"/>
  <c r="L4" i="2"/>
  <c r="K6" i="2"/>
  <c r="K7" i="2"/>
  <c r="K9" i="2"/>
  <c r="I7" i="2"/>
  <c r="I6" i="2"/>
  <c r="I5" i="2"/>
  <c r="I4" i="2"/>
  <c r="H8" i="2"/>
  <c r="K8" i="2" s="1"/>
  <c r="H7" i="2"/>
  <c r="H6" i="2"/>
  <c r="H5" i="2"/>
  <c r="K5" i="2" s="1"/>
  <c r="H4" i="2"/>
  <c r="K4" i="2" s="1"/>
  <c r="K3" i="1"/>
  <c r="K4" i="1"/>
  <c r="K5" i="1"/>
  <c r="K6" i="1"/>
  <c r="K7" i="1"/>
  <c r="L5" i="3"/>
  <c r="L6" i="3"/>
  <c r="L7" i="3"/>
  <c r="L8" i="3"/>
  <c r="L9" i="3"/>
  <c r="L4" i="3"/>
  <c r="K5" i="3"/>
  <c r="K6" i="3"/>
  <c r="K7" i="3"/>
  <c r="K9" i="3"/>
  <c r="K4" i="3"/>
  <c r="N8" i="5"/>
  <c r="N7" i="5"/>
  <c r="P4" i="5"/>
  <c r="P7" i="5"/>
  <c r="P6" i="6"/>
  <c r="P8" i="6"/>
  <c r="J4" i="6"/>
  <c r="P4" i="6" s="1"/>
  <c r="M6" i="6"/>
  <c r="N5" i="5" l="1"/>
  <c r="N6" i="5"/>
  <c r="L5" i="5"/>
  <c r="L7" i="5"/>
  <c r="J5" i="6"/>
  <c r="P5" i="6" s="1"/>
  <c r="J7" i="6"/>
  <c r="P7" i="6" s="1"/>
  <c r="J9" i="6"/>
  <c r="P9" i="6" s="1"/>
  <c r="I9" i="6"/>
  <c r="M9" i="6" s="1"/>
  <c r="M8" i="6"/>
  <c r="M7" i="6"/>
  <c r="M5" i="6"/>
  <c r="I4" i="6"/>
  <c r="I5" i="5"/>
  <c r="I6" i="5"/>
  <c r="I8" i="5"/>
  <c r="L8" i="5"/>
  <c r="H6" i="5"/>
  <c r="L6" i="5" s="1"/>
  <c r="H5" i="5"/>
  <c r="L4" i="5"/>
  <c r="H4" i="4"/>
  <c r="H3" i="4"/>
  <c r="I7" i="3"/>
  <c r="I8" i="3"/>
  <c r="I5" i="3"/>
  <c r="I4" i="3"/>
  <c r="H4" i="1"/>
  <c r="H3" i="1"/>
  <c r="P8" i="5" l="1"/>
  <c r="M8" i="5"/>
  <c r="P6" i="5"/>
  <c r="M6" i="5"/>
  <c r="P5" i="5"/>
  <c r="M5" i="5"/>
</calcChain>
</file>

<file path=xl/sharedStrings.xml><?xml version="1.0" encoding="utf-8"?>
<sst xmlns="http://schemas.openxmlformats.org/spreadsheetml/2006/main" count="991" uniqueCount="106">
  <si>
    <t>ID</t>
  </si>
  <si>
    <t>ID.j</t>
  </si>
  <si>
    <t>num.ties</t>
  </si>
  <si>
    <t>Value</t>
  </si>
  <si>
    <t>NGO1</t>
  </si>
  <si>
    <t>R1</t>
  </si>
  <si>
    <t>R2</t>
  </si>
  <si>
    <t>NGO4</t>
  </si>
  <si>
    <t>R10</t>
  </si>
  <si>
    <t>R17</t>
  </si>
  <si>
    <t>R18</t>
  </si>
  <si>
    <t>R3</t>
  </si>
  <si>
    <t>R4</t>
  </si>
  <si>
    <t>R6</t>
  </si>
  <si>
    <t>R7</t>
  </si>
  <si>
    <t>R9</t>
  </si>
  <si>
    <t>P1</t>
  </si>
  <si>
    <t>Pre1</t>
  </si>
  <si>
    <t>U1</t>
  </si>
  <si>
    <t>R5</t>
  </si>
  <si>
    <t>Pre2</t>
  </si>
  <si>
    <t>T1</t>
  </si>
  <si>
    <t>Pre3</t>
  </si>
  <si>
    <t>P2</t>
  </si>
  <si>
    <t>M1</t>
  </si>
  <si>
    <t>NGO2</t>
  </si>
  <si>
    <t>P5</t>
  </si>
  <si>
    <t>P3</t>
  </si>
  <si>
    <t>Pre5</t>
  </si>
  <si>
    <t>NGO3</t>
  </si>
  <si>
    <t>R13</t>
  </si>
  <si>
    <t>NGO6</t>
  </si>
  <si>
    <t>Pre6</t>
  </si>
  <si>
    <t>MM2</t>
  </si>
  <si>
    <t>MM3</t>
  </si>
  <si>
    <t>MM4</t>
  </si>
  <si>
    <t>MM5</t>
  </si>
  <si>
    <t>MM6</t>
  </si>
  <si>
    <t>R14</t>
  </si>
  <si>
    <t>NGO5</t>
  </si>
  <si>
    <t>R15</t>
  </si>
  <si>
    <t>R12</t>
  </si>
  <si>
    <t>M2</t>
  </si>
  <si>
    <t>P8</t>
  </si>
  <si>
    <t>P9</t>
  </si>
  <si>
    <t>M3</t>
  </si>
  <si>
    <t>LS</t>
  </si>
  <si>
    <t>CUL</t>
  </si>
  <si>
    <t>CRO</t>
  </si>
  <si>
    <t>HUC</t>
  </si>
  <si>
    <t>MAT</t>
  </si>
  <si>
    <t>Pre (Me +St)</t>
  </si>
  <si>
    <t>Conversationist (NGO + Academics)</t>
  </si>
  <si>
    <t>Managers</t>
  </si>
  <si>
    <t>Middlemen</t>
  </si>
  <si>
    <t>Restaurants</t>
  </si>
  <si>
    <t>Fish shops</t>
  </si>
  <si>
    <t xml:space="preserve">Conversationist </t>
  </si>
  <si>
    <t>SO</t>
  </si>
  <si>
    <t>associated</t>
  </si>
  <si>
    <t>independent</t>
  </si>
  <si>
    <t>Independent</t>
  </si>
  <si>
    <t>Associated</t>
  </si>
  <si>
    <t>Av. Number of ties</t>
  </si>
  <si>
    <t>Av. Tie Value</t>
  </si>
  <si>
    <t>Av. No. of ties per fisher</t>
  </si>
  <si>
    <t>Independents = 25</t>
  </si>
  <si>
    <t>No of supporters</t>
  </si>
  <si>
    <t>Av. No. supporters per fisher</t>
  </si>
  <si>
    <t>No. supporters</t>
  </si>
  <si>
    <t>Associated n= 30</t>
  </si>
  <si>
    <t>Number of ties</t>
  </si>
  <si>
    <t>MAT n=9</t>
  </si>
  <si>
    <t>HUC n=  12</t>
  </si>
  <si>
    <t>CUL n= 12</t>
  </si>
  <si>
    <t>Ave. tie value per fisher</t>
  </si>
  <si>
    <t>Av. Tie value per fisher</t>
  </si>
  <si>
    <t>CRO n=22</t>
  </si>
  <si>
    <t>arrangement</t>
  </si>
  <si>
    <t>Pre-harvest_supporters</t>
  </si>
  <si>
    <t>Fish_shops</t>
  </si>
  <si>
    <t>Supporter</t>
  </si>
  <si>
    <t>CI95</t>
  </si>
  <si>
    <t>SD</t>
  </si>
  <si>
    <t>SE</t>
  </si>
  <si>
    <t>N</t>
  </si>
  <si>
    <t>STDEV()*100</t>
  </si>
  <si>
    <t>PRODUCT(SD/SQRT(N))</t>
  </si>
  <si>
    <t>CONFIDENCE.NORM(0.05,SD,N)</t>
  </si>
  <si>
    <t>Calculated for av. Tie per fisher</t>
  </si>
  <si>
    <t>Av. No. of ties per fisher type</t>
  </si>
  <si>
    <t>No. of fishers</t>
  </si>
  <si>
    <t>Pre-harvesters</t>
  </si>
  <si>
    <t>Value of ties</t>
  </si>
  <si>
    <t>Av. No. of ties per 30 associated fisher</t>
  </si>
  <si>
    <t>Av. No. of ties per 25 independent fishers</t>
  </si>
  <si>
    <t>Av. No. supporters per 25 indep fisher</t>
  </si>
  <si>
    <t>Av. No. supporters per 30 associated fisher</t>
  </si>
  <si>
    <t>Conservationists</t>
  </si>
  <si>
    <t>tie.value</t>
  </si>
  <si>
    <t>num_supporters_per_fisher_type</t>
  </si>
  <si>
    <t>ave_num_ties_per_fisher</t>
  </si>
  <si>
    <t>ave_tie_value_per_fisher</t>
  </si>
  <si>
    <t>Associated (n = 30)</t>
  </si>
  <si>
    <t>Independent (n = 25)</t>
  </si>
  <si>
    <t>TABLE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</si>
</sst>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left"/>
    </xf>
    <xf numFmtId="164" fontId="0" fillId="0" borderId="0" xfId="0" applyNumberFormat="1"/>
    <xf numFmtId="2" fontId="0" fillId="0" borderId="0" xfId="0" applyNumberFormat="1"/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wrapText="1"/>
    </xf>
    <xf numFmtId="0" fontId="1" fillId="6" borderId="0" xfId="0" applyFont="1" applyFill="1" applyAlignment="1">
      <alignment horizontal="center" wrapText="1"/>
    </xf>
    <xf numFmtId="0" fontId="1" fillId="6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0" fontId="1" fillId="7" borderId="0" xfId="0" applyFont="1" applyFill="1" applyAlignment="1">
      <alignment wrapText="1"/>
    </xf>
    <xf numFmtId="0" fontId="1" fillId="8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2" fillId="0" borderId="0" xfId="0" applyFont="1" applyAlignment="1">
      <alignment wrapText="1"/>
    </xf>
    <xf numFmtId="2" fontId="0" fillId="11" borderId="0" xfId="0" applyNumberFormat="1" applyFill="1"/>
    <xf numFmtId="0" fontId="0" fillId="11" borderId="0" xfId="0" applyFill="1"/>
    <xf numFmtId="0" fontId="3" fillId="12" borderId="0" xfId="0" applyFont="1" applyFill="1"/>
    <xf numFmtId="0" fontId="3" fillId="0" borderId="0" xfId="0" applyFont="1"/>
    <xf numFmtId="0" fontId="1" fillId="13" borderId="0" xfId="0" applyFont="1" applyFill="1"/>
    <xf numFmtId="0" fontId="0" fillId="12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47DA-6FDC-4E04-B454-71D53F8149B7}">
  <dimension ref="A1:F137"/>
  <sheetViews>
    <sheetView workbookViewId="0">
      <selection activeCell="A2" sqref="A2:XFD4"/>
    </sheetView>
  </sheetViews>
  <sheetFormatPr defaultRowHeight="14.5" x14ac:dyDescent="0.35"/>
  <cols>
    <col min="1" max="1" width="20.90625" customWidth="1"/>
    <col min="2" max="2" width="22.1796875" customWidth="1"/>
    <col min="3" max="3" width="18.7265625" customWidth="1"/>
  </cols>
  <sheetData>
    <row r="1" spans="1:6" x14ac:dyDescent="0.35">
      <c r="A1" s="1" t="s">
        <v>78</v>
      </c>
      <c r="B1" s="1" t="s">
        <v>81</v>
      </c>
      <c r="C1" s="1" t="s">
        <v>2</v>
      </c>
      <c r="D1" s="1" t="s">
        <v>99</v>
      </c>
    </row>
    <row r="2" spans="1:6" x14ac:dyDescent="0.35">
      <c r="A2" t="s">
        <v>60</v>
      </c>
      <c r="B2" t="s">
        <v>53</v>
      </c>
      <c r="C2">
        <v>1</v>
      </c>
      <c r="D2">
        <v>3</v>
      </c>
      <c r="E2" s="24"/>
      <c r="F2" s="24"/>
    </row>
    <row r="3" spans="1:6" x14ac:dyDescent="0.35">
      <c r="A3" t="s">
        <v>60</v>
      </c>
      <c r="B3" t="s">
        <v>53</v>
      </c>
      <c r="C3">
        <v>1</v>
      </c>
      <c r="D3">
        <v>3</v>
      </c>
      <c r="E3" s="25"/>
      <c r="F3" s="25"/>
    </row>
    <row r="4" spans="1:6" x14ac:dyDescent="0.35">
      <c r="A4" t="s">
        <v>60</v>
      </c>
      <c r="B4" t="s">
        <v>53</v>
      </c>
      <c r="C4">
        <v>1</v>
      </c>
      <c r="D4">
        <v>2</v>
      </c>
    </row>
    <row r="5" spans="1:6" x14ac:dyDescent="0.35">
      <c r="A5" t="s">
        <v>60</v>
      </c>
      <c r="B5" t="s">
        <v>54</v>
      </c>
      <c r="C5">
        <v>1</v>
      </c>
      <c r="D5">
        <v>1</v>
      </c>
    </row>
    <row r="6" spans="1:6" x14ac:dyDescent="0.35">
      <c r="A6" t="s">
        <v>60</v>
      </c>
      <c r="B6" t="s">
        <v>54</v>
      </c>
      <c r="C6">
        <v>1</v>
      </c>
      <c r="D6">
        <v>1</v>
      </c>
    </row>
    <row r="7" spans="1:6" x14ac:dyDescent="0.35">
      <c r="A7" t="s">
        <v>60</v>
      </c>
      <c r="B7" t="s">
        <v>54</v>
      </c>
      <c r="C7">
        <v>1</v>
      </c>
      <c r="D7">
        <v>1</v>
      </c>
    </row>
    <row r="8" spans="1:6" x14ac:dyDescent="0.35">
      <c r="A8" t="s">
        <v>60</v>
      </c>
      <c r="B8" t="s">
        <v>54</v>
      </c>
      <c r="C8">
        <v>1</v>
      </c>
      <c r="D8">
        <v>1</v>
      </c>
    </row>
    <row r="9" spans="1:6" x14ac:dyDescent="0.35">
      <c r="A9" t="s">
        <v>60</v>
      </c>
      <c r="B9" t="s">
        <v>54</v>
      </c>
      <c r="C9">
        <v>1</v>
      </c>
      <c r="D9">
        <v>1</v>
      </c>
    </row>
    <row r="10" spans="1:6" x14ac:dyDescent="0.35">
      <c r="A10" t="s">
        <v>60</v>
      </c>
      <c r="B10" t="s">
        <v>98</v>
      </c>
      <c r="C10">
        <v>1</v>
      </c>
      <c r="D10">
        <v>1</v>
      </c>
    </row>
    <row r="11" spans="1:6" x14ac:dyDescent="0.35">
      <c r="A11" t="s">
        <v>60</v>
      </c>
      <c r="B11" t="s">
        <v>98</v>
      </c>
      <c r="C11">
        <v>1</v>
      </c>
      <c r="D11">
        <v>3</v>
      </c>
    </row>
    <row r="12" spans="1:6" x14ac:dyDescent="0.35">
      <c r="A12" t="s">
        <v>60</v>
      </c>
      <c r="B12" t="s">
        <v>98</v>
      </c>
      <c r="C12">
        <v>2</v>
      </c>
      <c r="D12">
        <v>1.5</v>
      </c>
    </row>
    <row r="13" spans="1:6" x14ac:dyDescent="0.35">
      <c r="A13" t="s">
        <v>60</v>
      </c>
      <c r="B13" t="s">
        <v>98</v>
      </c>
      <c r="C13">
        <v>1</v>
      </c>
      <c r="D13">
        <v>3</v>
      </c>
    </row>
    <row r="14" spans="1:6" x14ac:dyDescent="0.35">
      <c r="A14" t="s">
        <v>60</v>
      </c>
      <c r="B14" t="s">
        <v>56</v>
      </c>
      <c r="C14">
        <v>1</v>
      </c>
      <c r="D14">
        <v>1</v>
      </c>
    </row>
    <row r="15" spans="1:6" x14ac:dyDescent="0.35">
      <c r="A15" t="s">
        <v>60</v>
      </c>
      <c r="B15" t="s">
        <v>56</v>
      </c>
      <c r="C15">
        <v>1</v>
      </c>
      <c r="D15">
        <v>1</v>
      </c>
    </row>
    <row r="16" spans="1:6" x14ac:dyDescent="0.35">
      <c r="A16" t="s">
        <v>60</v>
      </c>
      <c r="B16" t="s">
        <v>56</v>
      </c>
      <c r="C16">
        <v>1</v>
      </c>
      <c r="D16">
        <v>3</v>
      </c>
    </row>
    <row r="17" spans="1:4" x14ac:dyDescent="0.35">
      <c r="A17" t="s">
        <v>60</v>
      </c>
      <c r="B17" t="s">
        <v>56</v>
      </c>
      <c r="C17">
        <v>1</v>
      </c>
      <c r="D17">
        <v>3</v>
      </c>
    </row>
    <row r="18" spans="1:4" x14ac:dyDescent="0.35">
      <c r="A18" t="s">
        <v>60</v>
      </c>
      <c r="B18" t="s">
        <v>56</v>
      </c>
      <c r="C18">
        <v>1</v>
      </c>
      <c r="D18">
        <v>2</v>
      </c>
    </row>
    <row r="19" spans="1:4" x14ac:dyDescent="0.35">
      <c r="A19" t="s">
        <v>60</v>
      </c>
      <c r="B19" t="s">
        <v>56</v>
      </c>
      <c r="C19">
        <v>1</v>
      </c>
      <c r="D19">
        <v>3</v>
      </c>
    </row>
    <row r="20" spans="1:4" x14ac:dyDescent="0.35">
      <c r="A20" t="s">
        <v>60</v>
      </c>
      <c r="B20" t="s">
        <v>56</v>
      </c>
      <c r="C20">
        <v>1</v>
      </c>
      <c r="D20">
        <v>3</v>
      </c>
    </row>
    <row r="21" spans="1:4" x14ac:dyDescent="0.35">
      <c r="A21" t="s">
        <v>60</v>
      </c>
      <c r="B21" t="s">
        <v>56</v>
      </c>
      <c r="C21">
        <v>2</v>
      </c>
      <c r="D21">
        <v>2</v>
      </c>
    </row>
    <row r="22" spans="1:4" x14ac:dyDescent="0.35">
      <c r="A22" t="s">
        <v>60</v>
      </c>
      <c r="B22" t="s">
        <v>56</v>
      </c>
      <c r="C22">
        <v>1</v>
      </c>
      <c r="D22">
        <v>3</v>
      </c>
    </row>
    <row r="23" spans="1:4" x14ac:dyDescent="0.35">
      <c r="A23" t="s">
        <v>60</v>
      </c>
      <c r="B23" t="s">
        <v>56</v>
      </c>
      <c r="C23">
        <v>2</v>
      </c>
      <c r="D23">
        <v>3</v>
      </c>
    </row>
    <row r="24" spans="1:4" x14ac:dyDescent="0.35">
      <c r="A24" t="s">
        <v>60</v>
      </c>
      <c r="B24" t="s">
        <v>56</v>
      </c>
      <c r="C24">
        <v>2</v>
      </c>
      <c r="D24">
        <v>2</v>
      </c>
    </row>
    <row r="25" spans="1:4" x14ac:dyDescent="0.35">
      <c r="A25" t="s">
        <v>60</v>
      </c>
      <c r="B25" t="s">
        <v>56</v>
      </c>
      <c r="C25">
        <v>1</v>
      </c>
      <c r="D25">
        <v>1</v>
      </c>
    </row>
    <row r="26" spans="1:4" x14ac:dyDescent="0.35">
      <c r="A26" t="s">
        <v>60</v>
      </c>
      <c r="B26" t="s">
        <v>56</v>
      </c>
      <c r="C26">
        <v>1</v>
      </c>
      <c r="D26">
        <v>3</v>
      </c>
    </row>
    <row r="27" spans="1:4" x14ac:dyDescent="0.35">
      <c r="A27" t="s">
        <v>60</v>
      </c>
      <c r="B27" t="s">
        <v>56</v>
      </c>
      <c r="C27">
        <v>1</v>
      </c>
      <c r="D27">
        <v>3</v>
      </c>
    </row>
    <row r="28" spans="1:4" x14ac:dyDescent="0.35">
      <c r="A28" t="s">
        <v>60</v>
      </c>
      <c r="B28" t="s">
        <v>56</v>
      </c>
      <c r="C28">
        <v>2</v>
      </c>
      <c r="D28">
        <v>3</v>
      </c>
    </row>
    <row r="29" spans="1:4" x14ac:dyDescent="0.35">
      <c r="A29" t="s">
        <v>60</v>
      </c>
      <c r="B29" t="s">
        <v>56</v>
      </c>
      <c r="C29">
        <v>1</v>
      </c>
      <c r="D29">
        <v>3</v>
      </c>
    </row>
    <row r="30" spans="1:4" x14ac:dyDescent="0.35">
      <c r="A30" t="s">
        <v>60</v>
      </c>
      <c r="B30" t="s">
        <v>92</v>
      </c>
      <c r="C30">
        <v>1</v>
      </c>
      <c r="D30">
        <v>3</v>
      </c>
    </row>
    <row r="31" spans="1:4" x14ac:dyDescent="0.35">
      <c r="A31" t="s">
        <v>60</v>
      </c>
      <c r="B31" t="s">
        <v>92</v>
      </c>
      <c r="C31">
        <v>1</v>
      </c>
      <c r="D31">
        <v>3</v>
      </c>
    </row>
    <row r="32" spans="1:4" x14ac:dyDescent="0.35">
      <c r="A32" t="s">
        <v>60</v>
      </c>
      <c r="B32" t="s">
        <v>92</v>
      </c>
      <c r="C32">
        <v>1</v>
      </c>
      <c r="D32">
        <v>2</v>
      </c>
    </row>
    <row r="33" spans="1:4" x14ac:dyDescent="0.35">
      <c r="A33" t="s">
        <v>60</v>
      </c>
      <c r="B33" t="s">
        <v>92</v>
      </c>
      <c r="C33">
        <v>1</v>
      </c>
      <c r="D33">
        <v>2</v>
      </c>
    </row>
    <row r="34" spans="1:4" x14ac:dyDescent="0.35">
      <c r="A34" t="s">
        <v>60</v>
      </c>
      <c r="B34" t="s">
        <v>92</v>
      </c>
      <c r="C34">
        <v>1</v>
      </c>
      <c r="D34">
        <v>1</v>
      </c>
    </row>
    <row r="35" spans="1:4" x14ac:dyDescent="0.35">
      <c r="A35" t="s">
        <v>60</v>
      </c>
      <c r="B35" t="s">
        <v>92</v>
      </c>
      <c r="C35">
        <v>1</v>
      </c>
      <c r="D35">
        <v>2</v>
      </c>
    </row>
    <row r="36" spans="1:4" x14ac:dyDescent="0.35">
      <c r="A36" t="s">
        <v>60</v>
      </c>
      <c r="B36" t="s">
        <v>92</v>
      </c>
      <c r="C36">
        <v>1</v>
      </c>
      <c r="D36">
        <v>2</v>
      </c>
    </row>
    <row r="37" spans="1:4" x14ac:dyDescent="0.35">
      <c r="A37" t="s">
        <v>60</v>
      </c>
      <c r="B37" t="s">
        <v>92</v>
      </c>
      <c r="C37">
        <v>1</v>
      </c>
      <c r="D37">
        <v>3</v>
      </c>
    </row>
    <row r="38" spans="1:4" x14ac:dyDescent="0.35">
      <c r="A38" t="s">
        <v>60</v>
      </c>
      <c r="B38" t="s">
        <v>55</v>
      </c>
      <c r="C38">
        <v>1</v>
      </c>
      <c r="D38">
        <v>3</v>
      </c>
    </row>
    <row r="39" spans="1:4" x14ac:dyDescent="0.35">
      <c r="A39" t="s">
        <v>60</v>
      </c>
      <c r="B39" t="s">
        <v>55</v>
      </c>
      <c r="C39">
        <v>1</v>
      </c>
      <c r="D39">
        <v>1</v>
      </c>
    </row>
    <row r="40" spans="1:4" x14ac:dyDescent="0.35">
      <c r="A40" t="s">
        <v>60</v>
      </c>
      <c r="B40" t="s">
        <v>55</v>
      </c>
      <c r="C40">
        <v>1</v>
      </c>
      <c r="D40">
        <v>3</v>
      </c>
    </row>
    <row r="41" spans="1:4" x14ac:dyDescent="0.35">
      <c r="A41" t="s">
        <v>60</v>
      </c>
      <c r="B41" t="s">
        <v>55</v>
      </c>
      <c r="C41">
        <v>1</v>
      </c>
      <c r="D41">
        <v>1</v>
      </c>
    </row>
    <row r="42" spans="1:4" x14ac:dyDescent="0.35">
      <c r="A42" t="s">
        <v>60</v>
      </c>
      <c r="B42" t="s">
        <v>55</v>
      </c>
      <c r="C42">
        <v>1</v>
      </c>
      <c r="D42">
        <v>2</v>
      </c>
    </row>
    <row r="43" spans="1:4" x14ac:dyDescent="0.35">
      <c r="A43" t="s">
        <v>60</v>
      </c>
      <c r="B43" t="s">
        <v>55</v>
      </c>
      <c r="C43">
        <v>1</v>
      </c>
      <c r="D43">
        <v>3</v>
      </c>
    </row>
    <row r="44" spans="1:4" x14ac:dyDescent="0.35">
      <c r="A44" t="s">
        <v>60</v>
      </c>
      <c r="B44" t="s">
        <v>55</v>
      </c>
      <c r="C44">
        <v>1</v>
      </c>
      <c r="D44">
        <v>1</v>
      </c>
    </row>
    <row r="45" spans="1:4" x14ac:dyDescent="0.35">
      <c r="A45" t="s">
        <v>60</v>
      </c>
      <c r="B45" t="s">
        <v>55</v>
      </c>
      <c r="C45">
        <v>1</v>
      </c>
      <c r="D45">
        <v>3</v>
      </c>
    </row>
    <row r="46" spans="1:4" x14ac:dyDescent="0.35">
      <c r="A46" t="s">
        <v>60</v>
      </c>
      <c r="B46" t="s">
        <v>55</v>
      </c>
      <c r="C46">
        <v>1</v>
      </c>
      <c r="D46">
        <v>2</v>
      </c>
    </row>
    <row r="47" spans="1:4" x14ac:dyDescent="0.35">
      <c r="A47" t="s">
        <v>60</v>
      </c>
      <c r="B47" t="s">
        <v>55</v>
      </c>
      <c r="C47">
        <v>1</v>
      </c>
      <c r="D47">
        <v>3</v>
      </c>
    </row>
    <row r="48" spans="1:4" x14ac:dyDescent="0.35">
      <c r="A48" t="s">
        <v>60</v>
      </c>
      <c r="B48" t="s">
        <v>55</v>
      </c>
      <c r="C48">
        <v>1</v>
      </c>
      <c r="D48">
        <v>3</v>
      </c>
    </row>
    <row r="49" spans="1:4" x14ac:dyDescent="0.35">
      <c r="A49" t="s">
        <v>60</v>
      </c>
      <c r="B49" t="s">
        <v>55</v>
      </c>
      <c r="C49">
        <v>1</v>
      </c>
      <c r="D49">
        <v>1</v>
      </c>
    </row>
    <row r="50" spans="1:4" x14ac:dyDescent="0.35">
      <c r="A50" t="s">
        <v>60</v>
      </c>
      <c r="B50" t="s">
        <v>55</v>
      </c>
      <c r="C50">
        <v>1</v>
      </c>
      <c r="D50">
        <v>1</v>
      </c>
    </row>
    <row r="51" spans="1:4" x14ac:dyDescent="0.35">
      <c r="A51" t="s">
        <v>60</v>
      </c>
      <c r="B51" t="s">
        <v>55</v>
      </c>
      <c r="C51">
        <v>1</v>
      </c>
      <c r="D51">
        <v>2</v>
      </c>
    </row>
    <row r="52" spans="1:4" x14ac:dyDescent="0.35">
      <c r="A52" t="s">
        <v>60</v>
      </c>
      <c r="B52" t="s">
        <v>55</v>
      </c>
      <c r="C52">
        <v>1</v>
      </c>
      <c r="D52">
        <v>1</v>
      </c>
    </row>
    <row r="53" spans="1:4" x14ac:dyDescent="0.35">
      <c r="A53" t="s">
        <v>60</v>
      </c>
      <c r="B53" t="s">
        <v>55</v>
      </c>
      <c r="C53">
        <v>1</v>
      </c>
      <c r="D53">
        <v>1</v>
      </c>
    </row>
    <row r="54" spans="1:4" x14ac:dyDescent="0.35">
      <c r="A54" t="s">
        <v>60</v>
      </c>
      <c r="B54" t="s">
        <v>55</v>
      </c>
      <c r="C54">
        <v>1</v>
      </c>
      <c r="D54">
        <v>2</v>
      </c>
    </row>
    <row r="55" spans="1:4" x14ac:dyDescent="0.35">
      <c r="A55" t="s">
        <v>60</v>
      </c>
      <c r="B55" t="s">
        <v>55</v>
      </c>
      <c r="C55">
        <v>1</v>
      </c>
      <c r="D55">
        <v>1</v>
      </c>
    </row>
    <row r="56" spans="1:4" x14ac:dyDescent="0.35">
      <c r="A56" t="s">
        <v>60</v>
      </c>
      <c r="B56" t="s">
        <v>55</v>
      </c>
      <c r="C56">
        <v>1</v>
      </c>
      <c r="D56">
        <v>2</v>
      </c>
    </row>
    <row r="57" spans="1:4" x14ac:dyDescent="0.35">
      <c r="A57" t="s">
        <v>60</v>
      </c>
      <c r="B57" t="s">
        <v>55</v>
      </c>
      <c r="C57">
        <v>1</v>
      </c>
      <c r="D57">
        <v>2</v>
      </c>
    </row>
    <row r="58" spans="1:4" x14ac:dyDescent="0.35">
      <c r="A58" t="s">
        <v>60</v>
      </c>
      <c r="B58" t="s">
        <v>55</v>
      </c>
      <c r="C58">
        <v>1</v>
      </c>
      <c r="D58">
        <v>3</v>
      </c>
    </row>
    <row r="59" spans="1:4" x14ac:dyDescent="0.35">
      <c r="A59" t="s">
        <v>60</v>
      </c>
      <c r="B59" t="s">
        <v>55</v>
      </c>
      <c r="C59">
        <v>1</v>
      </c>
      <c r="D59">
        <v>1</v>
      </c>
    </row>
    <row r="60" spans="1:4" x14ac:dyDescent="0.35">
      <c r="A60" t="s">
        <v>60</v>
      </c>
      <c r="B60" t="s">
        <v>55</v>
      </c>
      <c r="C60">
        <v>1</v>
      </c>
      <c r="D60">
        <v>1</v>
      </c>
    </row>
    <row r="61" spans="1:4" x14ac:dyDescent="0.35">
      <c r="A61" t="s">
        <v>60</v>
      </c>
      <c r="B61" t="s">
        <v>55</v>
      </c>
      <c r="C61">
        <v>1</v>
      </c>
      <c r="D61">
        <v>1</v>
      </c>
    </row>
    <row r="62" spans="1:4" x14ac:dyDescent="0.35">
      <c r="A62" t="s">
        <v>60</v>
      </c>
      <c r="B62" t="s">
        <v>55</v>
      </c>
      <c r="C62">
        <v>1</v>
      </c>
      <c r="D62">
        <v>1</v>
      </c>
    </row>
    <row r="63" spans="1:4" x14ac:dyDescent="0.35">
      <c r="A63" t="s">
        <v>60</v>
      </c>
      <c r="B63" t="s">
        <v>55</v>
      </c>
      <c r="C63">
        <v>1</v>
      </c>
      <c r="D63">
        <v>3</v>
      </c>
    </row>
    <row r="64" spans="1:4" x14ac:dyDescent="0.35">
      <c r="A64" t="s">
        <v>60</v>
      </c>
      <c r="B64" t="s">
        <v>55</v>
      </c>
      <c r="C64">
        <v>1</v>
      </c>
      <c r="D64">
        <v>3</v>
      </c>
    </row>
    <row r="65" spans="1:4" x14ac:dyDescent="0.35">
      <c r="A65" t="s">
        <v>60</v>
      </c>
      <c r="B65" t="s">
        <v>55</v>
      </c>
      <c r="C65">
        <v>1</v>
      </c>
      <c r="D65">
        <v>3</v>
      </c>
    </row>
    <row r="66" spans="1:4" x14ac:dyDescent="0.35">
      <c r="A66" t="s">
        <v>60</v>
      </c>
      <c r="B66" t="s">
        <v>55</v>
      </c>
      <c r="C66">
        <v>1</v>
      </c>
      <c r="D66">
        <v>3</v>
      </c>
    </row>
    <row r="67" spans="1:4" x14ac:dyDescent="0.35">
      <c r="A67" t="s">
        <v>60</v>
      </c>
      <c r="B67" t="s">
        <v>55</v>
      </c>
      <c r="C67">
        <v>1</v>
      </c>
      <c r="D67">
        <v>3</v>
      </c>
    </row>
    <row r="68" spans="1:4" x14ac:dyDescent="0.35">
      <c r="A68" t="s">
        <v>60</v>
      </c>
      <c r="B68" t="s">
        <v>55</v>
      </c>
      <c r="C68">
        <v>1</v>
      </c>
      <c r="D68">
        <v>1</v>
      </c>
    </row>
    <row r="69" spans="1:4" x14ac:dyDescent="0.35">
      <c r="A69" t="s">
        <v>60</v>
      </c>
      <c r="B69" t="s">
        <v>55</v>
      </c>
      <c r="C69">
        <v>1</v>
      </c>
      <c r="D69">
        <v>3</v>
      </c>
    </row>
    <row r="70" spans="1:4" x14ac:dyDescent="0.35">
      <c r="A70" t="s">
        <v>60</v>
      </c>
      <c r="B70" t="s">
        <v>55</v>
      </c>
      <c r="C70">
        <v>1</v>
      </c>
      <c r="D70">
        <v>3</v>
      </c>
    </row>
    <row r="71" spans="1:4" x14ac:dyDescent="0.35">
      <c r="A71" t="s">
        <v>60</v>
      </c>
      <c r="B71" t="s">
        <v>98</v>
      </c>
      <c r="C71">
        <v>1</v>
      </c>
      <c r="D71">
        <v>1</v>
      </c>
    </row>
    <row r="72" spans="1:4" x14ac:dyDescent="0.35">
      <c r="A72" t="s">
        <v>60</v>
      </c>
      <c r="B72" t="s">
        <v>98</v>
      </c>
      <c r="C72">
        <v>1</v>
      </c>
      <c r="D72">
        <v>3</v>
      </c>
    </row>
    <row r="73" spans="1:4" x14ac:dyDescent="0.35">
      <c r="A73" t="s">
        <v>59</v>
      </c>
      <c r="B73" t="s">
        <v>53</v>
      </c>
      <c r="C73">
        <v>1</v>
      </c>
      <c r="D73">
        <v>1</v>
      </c>
    </row>
    <row r="74" spans="1:4" x14ac:dyDescent="0.35">
      <c r="A74" t="s">
        <v>59</v>
      </c>
      <c r="B74" t="s">
        <v>56</v>
      </c>
      <c r="C74">
        <v>4</v>
      </c>
      <c r="D74">
        <v>3</v>
      </c>
    </row>
    <row r="75" spans="1:4" x14ac:dyDescent="0.35">
      <c r="A75" t="s">
        <v>59</v>
      </c>
      <c r="B75" t="s">
        <v>55</v>
      </c>
      <c r="C75">
        <v>1</v>
      </c>
      <c r="D75">
        <v>3</v>
      </c>
    </row>
    <row r="76" spans="1:4" x14ac:dyDescent="0.35">
      <c r="A76" t="s">
        <v>59</v>
      </c>
      <c r="B76" t="s">
        <v>98</v>
      </c>
      <c r="C76">
        <v>1</v>
      </c>
      <c r="D76">
        <v>1</v>
      </c>
    </row>
    <row r="77" spans="1:4" x14ac:dyDescent="0.35">
      <c r="A77" t="s">
        <v>59</v>
      </c>
      <c r="B77" t="s">
        <v>56</v>
      </c>
      <c r="C77">
        <v>2</v>
      </c>
      <c r="D77">
        <v>3</v>
      </c>
    </row>
    <row r="78" spans="1:4" x14ac:dyDescent="0.35">
      <c r="A78" t="s">
        <v>59</v>
      </c>
      <c r="B78" t="s">
        <v>55</v>
      </c>
      <c r="C78">
        <v>1</v>
      </c>
      <c r="D78">
        <v>3</v>
      </c>
    </row>
    <row r="79" spans="1:4" x14ac:dyDescent="0.35">
      <c r="A79" t="s">
        <v>59</v>
      </c>
      <c r="B79" t="s">
        <v>56</v>
      </c>
      <c r="C79">
        <v>1</v>
      </c>
      <c r="D79">
        <v>1</v>
      </c>
    </row>
    <row r="80" spans="1:4" x14ac:dyDescent="0.35">
      <c r="A80" t="s">
        <v>59</v>
      </c>
      <c r="B80" t="s">
        <v>55</v>
      </c>
      <c r="C80">
        <v>1</v>
      </c>
      <c r="D80">
        <v>2</v>
      </c>
    </row>
    <row r="81" spans="1:4" x14ac:dyDescent="0.35">
      <c r="A81" t="s">
        <v>59</v>
      </c>
      <c r="B81" t="s">
        <v>56</v>
      </c>
      <c r="C81">
        <v>1</v>
      </c>
      <c r="D81">
        <v>3</v>
      </c>
    </row>
    <row r="82" spans="1:4" x14ac:dyDescent="0.35">
      <c r="A82" t="s">
        <v>59</v>
      </c>
      <c r="B82" t="s">
        <v>56</v>
      </c>
      <c r="C82">
        <v>1</v>
      </c>
      <c r="D82">
        <v>3</v>
      </c>
    </row>
    <row r="83" spans="1:4" x14ac:dyDescent="0.35">
      <c r="A83" t="s">
        <v>59</v>
      </c>
      <c r="B83" t="s">
        <v>56</v>
      </c>
      <c r="C83">
        <v>2</v>
      </c>
      <c r="D83">
        <v>2</v>
      </c>
    </row>
    <row r="84" spans="1:4" x14ac:dyDescent="0.35">
      <c r="A84" t="s">
        <v>59</v>
      </c>
      <c r="B84" t="s">
        <v>98</v>
      </c>
      <c r="C84">
        <v>1</v>
      </c>
      <c r="D84">
        <v>3</v>
      </c>
    </row>
    <row r="85" spans="1:4" x14ac:dyDescent="0.35">
      <c r="A85" t="s">
        <v>59</v>
      </c>
      <c r="B85" t="s">
        <v>98</v>
      </c>
      <c r="C85">
        <v>1</v>
      </c>
      <c r="D85">
        <v>1</v>
      </c>
    </row>
    <row r="86" spans="1:4" x14ac:dyDescent="0.35">
      <c r="A86" t="s">
        <v>59</v>
      </c>
      <c r="B86" t="s">
        <v>98</v>
      </c>
      <c r="C86">
        <v>1</v>
      </c>
      <c r="D86">
        <v>1</v>
      </c>
    </row>
    <row r="87" spans="1:4" x14ac:dyDescent="0.35">
      <c r="A87" t="s">
        <v>59</v>
      </c>
      <c r="B87" t="s">
        <v>56</v>
      </c>
      <c r="C87">
        <v>1</v>
      </c>
      <c r="D87">
        <v>2</v>
      </c>
    </row>
    <row r="88" spans="1:4" x14ac:dyDescent="0.35">
      <c r="A88" t="s">
        <v>59</v>
      </c>
      <c r="B88" t="s">
        <v>55</v>
      </c>
      <c r="C88">
        <v>1</v>
      </c>
      <c r="D88">
        <v>2</v>
      </c>
    </row>
    <row r="89" spans="1:4" x14ac:dyDescent="0.35">
      <c r="A89" t="s">
        <v>59</v>
      </c>
      <c r="B89" t="s">
        <v>55</v>
      </c>
      <c r="C89">
        <v>1</v>
      </c>
      <c r="D89">
        <v>2</v>
      </c>
    </row>
    <row r="90" spans="1:4" x14ac:dyDescent="0.35">
      <c r="A90" t="s">
        <v>59</v>
      </c>
      <c r="B90" t="s">
        <v>98</v>
      </c>
      <c r="C90">
        <v>1</v>
      </c>
      <c r="D90">
        <v>2</v>
      </c>
    </row>
    <row r="91" spans="1:4" x14ac:dyDescent="0.35">
      <c r="A91" t="s">
        <v>59</v>
      </c>
      <c r="B91" t="s">
        <v>56</v>
      </c>
      <c r="C91">
        <v>2</v>
      </c>
      <c r="D91">
        <v>2</v>
      </c>
    </row>
    <row r="92" spans="1:4" x14ac:dyDescent="0.35">
      <c r="A92" t="s">
        <v>59</v>
      </c>
      <c r="B92" t="s">
        <v>92</v>
      </c>
      <c r="C92">
        <v>1</v>
      </c>
      <c r="D92">
        <v>3</v>
      </c>
    </row>
    <row r="93" spans="1:4" x14ac:dyDescent="0.35">
      <c r="A93" t="s">
        <v>59</v>
      </c>
      <c r="B93" t="s">
        <v>55</v>
      </c>
      <c r="C93">
        <v>3</v>
      </c>
      <c r="D93">
        <v>3</v>
      </c>
    </row>
    <row r="94" spans="1:4" x14ac:dyDescent="0.35">
      <c r="A94" t="s">
        <v>59</v>
      </c>
      <c r="B94" t="s">
        <v>98</v>
      </c>
      <c r="C94">
        <v>1</v>
      </c>
      <c r="D94">
        <v>1</v>
      </c>
    </row>
    <row r="95" spans="1:4" x14ac:dyDescent="0.35">
      <c r="A95" t="s">
        <v>59</v>
      </c>
      <c r="B95" t="s">
        <v>56</v>
      </c>
      <c r="C95">
        <v>1</v>
      </c>
      <c r="D95">
        <v>3</v>
      </c>
    </row>
    <row r="96" spans="1:4" x14ac:dyDescent="0.35">
      <c r="A96" t="s">
        <v>59</v>
      </c>
      <c r="B96" t="s">
        <v>55</v>
      </c>
      <c r="C96">
        <v>1</v>
      </c>
      <c r="D96">
        <v>2</v>
      </c>
    </row>
    <row r="97" spans="1:4" x14ac:dyDescent="0.35">
      <c r="A97" t="s">
        <v>59</v>
      </c>
      <c r="B97" t="s">
        <v>55</v>
      </c>
      <c r="C97">
        <v>1</v>
      </c>
      <c r="D97">
        <v>3</v>
      </c>
    </row>
    <row r="98" spans="1:4" x14ac:dyDescent="0.35">
      <c r="A98" t="s">
        <v>59</v>
      </c>
      <c r="B98" t="s">
        <v>56</v>
      </c>
      <c r="C98">
        <v>3</v>
      </c>
      <c r="D98">
        <v>3</v>
      </c>
    </row>
    <row r="99" spans="1:4" x14ac:dyDescent="0.35">
      <c r="A99" t="s">
        <v>59</v>
      </c>
      <c r="B99" t="s">
        <v>55</v>
      </c>
      <c r="C99">
        <v>1</v>
      </c>
      <c r="D99">
        <v>2</v>
      </c>
    </row>
    <row r="100" spans="1:4" x14ac:dyDescent="0.35">
      <c r="A100" t="s">
        <v>59</v>
      </c>
      <c r="B100" t="s">
        <v>56</v>
      </c>
      <c r="C100">
        <v>2</v>
      </c>
      <c r="D100">
        <v>3</v>
      </c>
    </row>
    <row r="101" spans="1:4" x14ac:dyDescent="0.35">
      <c r="A101" t="s">
        <v>59</v>
      </c>
      <c r="B101" t="s">
        <v>55</v>
      </c>
      <c r="C101">
        <v>1</v>
      </c>
      <c r="D101">
        <v>2</v>
      </c>
    </row>
    <row r="102" spans="1:4" x14ac:dyDescent="0.35">
      <c r="A102" t="s">
        <v>59</v>
      </c>
      <c r="B102" t="s">
        <v>98</v>
      </c>
      <c r="C102">
        <v>1</v>
      </c>
      <c r="D102">
        <v>3</v>
      </c>
    </row>
    <row r="103" spans="1:4" x14ac:dyDescent="0.35">
      <c r="A103" t="s">
        <v>59</v>
      </c>
      <c r="B103" t="s">
        <v>56</v>
      </c>
      <c r="C103">
        <v>3</v>
      </c>
      <c r="D103">
        <v>3</v>
      </c>
    </row>
    <row r="104" spans="1:4" x14ac:dyDescent="0.35">
      <c r="A104" t="s">
        <v>59</v>
      </c>
      <c r="B104" t="s">
        <v>98</v>
      </c>
      <c r="C104">
        <v>2</v>
      </c>
      <c r="D104">
        <v>3</v>
      </c>
    </row>
    <row r="105" spans="1:4" x14ac:dyDescent="0.35">
      <c r="A105" t="s">
        <v>59</v>
      </c>
      <c r="B105" t="s">
        <v>56</v>
      </c>
      <c r="C105">
        <v>4</v>
      </c>
      <c r="D105">
        <v>3</v>
      </c>
    </row>
    <row r="106" spans="1:4" x14ac:dyDescent="0.35">
      <c r="A106" t="s">
        <v>59</v>
      </c>
      <c r="B106" t="s">
        <v>56</v>
      </c>
      <c r="C106">
        <v>2</v>
      </c>
      <c r="D106">
        <v>3</v>
      </c>
    </row>
    <row r="107" spans="1:4" x14ac:dyDescent="0.35">
      <c r="A107" t="s">
        <v>59</v>
      </c>
      <c r="B107" t="s">
        <v>55</v>
      </c>
      <c r="C107">
        <v>1</v>
      </c>
      <c r="D107">
        <v>3</v>
      </c>
    </row>
    <row r="108" spans="1:4" x14ac:dyDescent="0.35">
      <c r="A108" t="s">
        <v>59</v>
      </c>
      <c r="B108" t="s">
        <v>56</v>
      </c>
      <c r="C108">
        <v>1</v>
      </c>
      <c r="D108">
        <v>3</v>
      </c>
    </row>
    <row r="109" spans="1:4" x14ac:dyDescent="0.35">
      <c r="A109" t="s">
        <v>59</v>
      </c>
      <c r="B109" t="s">
        <v>55</v>
      </c>
      <c r="C109">
        <v>1</v>
      </c>
      <c r="D109">
        <v>3</v>
      </c>
    </row>
    <row r="110" spans="1:4" x14ac:dyDescent="0.35">
      <c r="A110" t="s">
        <v>59</v>
      </c>
      <c r="B110" t="s">
        <v>56</v>
      </c>
      <c r="C110">
        <v>2</v>
      </c>
      <c r="D110">
        <v>3</v>
      </c>
    </row>
    <row r="111" spans="1:4" x14ac:dyDescent="0.35">
      <c r="A111" t="s">
        <v>59</v>
      </c>
      <c r="B111" t="s">
        <v>56</v>
      </c>
      <c r="C111">
        <v>2</v>
      </c>
      <c r="D111">
        <v>2</v>
      </c>
    </row>
    <row r="112" spans="1:4" x14ac:dyDescent="0.35">
      <c r="A112" t="s">
        <v>59</v>
      </c>
      <c r="B112" t="s">
        <v>55</v>
      </c>
      <c r="C112">
        <v>2</v>
      </c>
      <c r="D112">
        <v>1</v>
      </c>
    </row>
    <row r="113" spans="1:4" x14ac:dyDescent="0.35">
      <c r="A113" t="s">
        <v>59</v>
      </c>
      <c r="B113" t="s">
        <v>53</v>
      </c>
      <c r="C113">
        <v>2</v>
      </c>
      <c r="D113">
        <v>3</v>
      </c>
    </row>
    <row r="114" spans="1:4" x14ac:dyDescent="0.35">
      <c r="A114" t="s">
        <v>59</v>
      </c>
      <c r="B114" t="s">
        <v>56</v>
      </c>
      <c r="C114">
        <v>1</v>
      </c>
      <c r="D114">
        <v>3</v>
      </c>
    </row>
    <row r="115" spans="1:4" x14ac:dyDescent="0.35">
      <c r="A115" t="s">
        <v>59</v>
      </c>
      <c r="B115" t="s">
        <v>56</v>
      </c>
      <c r="C115">
        <v>2</v>
      </c>
      <c r="D115">
        <v>3</v>
      </c>
    </row>
    <row r="116" spans="1:4" x14ac:dyDescent="0.35">
      <c r="A116" t="s">
        <v>59</v>
      </c>
      <c r="B116" t="s">
        <v>56</v>
      </c>
      <c r="C116">
        <v>2</v>
      </c>
      <c r="D116">
        <v>3</v>
      </c>
    </row>
    <row r="117" spans="1:4" x14ac:dyDescent="0.35">
      <c r="A117" t="s">
        <v>59</v>
      </c>
      <c r="B117" t="s">
        <v>53</v>
      </c>
      <c r="C117">
        <v>1</v>
      </c>
      <c r="D117">
        <v>1</v>
      </c>
    </row>
    <row r="118" spans="1:4" x14ac:dyDescent="0.35">
      <c r="A118" t="s">
        <v>59</v>
      </c>
      <c r="B118" t="s">
        <v>53</v>
      </c>
      <c r="C118">
        <v>1</v>
      </c>
      <c r="D118">
        <v>1</v>
      </c>
    </row>
    <row r="119" spans="1:4" x14ac:dyDescent="0.35">
      <c r="A119" t="s">
        <v>59</v>
      </c>
      <c r="B119" t="s">
        <v>56</v>
      </c>
      <c r="C119">
        <v>2</v>
      </c>
      <c r="D119">
        <v>2</v>
      </c>
    </row>
    <row r="120" spans="1:4" x14ac:dyDescent="0.35">
      <c r="A120" t="s">
        <v>59</v>
      </c>
      <c r="B120" t="s">
        <v>56</v>
      </c>
      <c r="C120">
        <v>1</v>
      </c>
      <c r="D120">
        <v>3</v>
      </c>
    </row>
    <row r="121" spans="1:4" x14ac:dyDescent="0.35">
      <c r="A121" t="s">
        <v>59</v>
      </c>
      <c r="B121" t="s">
        <v>56</v>
      </c>
      <c r="C121">
        <v>1</v>
      </c>
      <c r="D121">
        <v>1</v>
      </c>
    </row>
    <row r="122" spans="1:4" x14ac:dyDescent="0.35">
      <c r="A122" t="s">
        <v>59</v>
      </c>
      <c r="B122" t="s">
        <v>53</v>
      </c>
      <c r="C122">
        <v>1</v>
      </c>
      <c r="D122">
        <v>2</v>
      </c>
    </row>
    <row r="123" spans="1:4" x14ac:dyDescent="0.35">
      <c r="A123" t="s">
        <v>59</v>
      </c>
      <c r="B123" t="s">
        <v>56</v>
      </c>
      <c r="C123">
        <v>1</v>
      </c>
      <c r="D123">
        <v>2</v>
      </c>
    </row>
    <row r="124" spans="1:4" x14ac:dyDescent="0.35">
      <c r="A124" t="s">
        <v>59</v>
      </c>
      <c r="B124" t="s">
        <v>55</v>
      </c>
      <c r="C124">
        <v>1</v>
      </c>
      <c r="D124">
        <v>3</v>
      </c>
    </row>
    <row r="125" spans="1:4" x14ac:dyDescent="0.35">
      <c r="A125" t="s">
        <v>59</v>
      </c>
      <c r="B125" t="s">
        <v>98</v>
      </c>
      <c r="C125">
        <v>1</v>
      </c>
      <c r="D125">
        <v>3</v>
      </c>
    </row>
    <row r="126" spans="1:4" x14ac:dyDescent="0.35">
      <c r="A126" t="s">
        <v>59</v>
      </c>
      <c r="B126" t="s">
        <v>56</v>
      </c>
      <c r="C126">
        <v>1</v>
      </c>
      <c r="D126">
        <v>3</v>
      </c>
    </row>
    <row r="127" spans="1:4" x14ac:dyDescent="0.35">
      <c r="A127" t="s">
        <v>59</v>
      </c>
      <c r="B127" t="s">
        <v>56</v>
      </c>
      <c r="C127">
        <v>1</v>
      </c>
      <c r="D127">
        <v>1</v>
      </c>
    </row>
    <row r="128" spans="1:4" x14ac:dyDescent="0.35">
      <c r="A128" t="s">
        <v>59</v>
      </c>
      <c r="B128" t="s">
        <v>55</v>
      </c>
      <c r="C128">
        <v>1</v>
      </c>
      <c r="D128">
        <v>3</v>
      </c>
    </row>
    <row r="129" spans="1:4" x14ac:dyDescent="0.35">
      <c r="A129" t="s">
        <v>59</v>
      </c>
      <c r="B129" t="s">
        <v>98</v>
      </c>
      <c r="C129">
        <v>2</v>
      </c>
      <c r="D129">
        <v>3</v>
      </c>
    </row>
    <row r="130" spans="1:4" x14ac:dyDescent="0.35">
      <c r="A130" t="s">
        <v>59</v>
      </c>
      <c r="B130" t="s">
        <v>56</v>
      </c>
      <c r="C130">
        <v>2</v>
      </c>
      <c r="D130">
        <v>3</v>
      </c>
    </row>
    <row r="131" spans="1:4" x14ac:dyDescent="0.35">
      <c r="A131" t="s">
        <v>59</v>
      </c>
      <c r="B131" t="s">
        <v>56</v>
      </c>
      <c r="C131">
        <v>1</v>
      </c>
      <c r="D131">
        <v>1</v>
      </c>
    </row>
    <row r="132" spans="1:4" x14ac:dyDescent="0.35">
      <c r="A132" t="s">
        <v>59</v>
      </c>
      <c r="B132" t="s">
        <v>56</v>
      </c>
      <c r="C132">
        <v>1</v>
      </c>
      <c r="D132">
        <v>1</v>
      </c>
    </row>
    <row r="133" spans="1:4" x14ac:dyDescent="0.35">
      <c r="A133" t="s">
        <v>59</v>
      </c>
      <c r="B133" t="s">
        <v>98</v>
      </c>
      <c r="C133">
        <v>2</v>
      </c>
      <c r="D133">
        <v>3</v>
      </c>
    </row>
    <row r="134" spans="1:4" x14ac:dyDescent="0.35">
      <c r="A134" t="s">
        <v>59</v>
      </c>
      <c r="B134" t="s">
        <v>56</v>
      </c>
      <c r="C134">
        <v>3</v>
      </c>
      <c r="D134">
        <v>3</v>
      </c>
    </row>
    <row r="135" spans="1:4" x14ac:dyDescent="0.35">
      <c r="A135" t="s">
        <v>59</v>
      </c>
      <c r="B135" t="s">
        <v>56</v>
      </c>
      <c r="C135">
        <v>1</v>
      </c>
      <c r="D135">
        <v>3</v>
      </c>
    </row>
    <row r="136" spans="1:4" x14ac:dyDescent="0.35">
      <c r="A136" t="s">
        <v>59</v>
      </c>
      <c r="B136" t="s">
        <v>56</v>
      </c>
      <c r="C136">
        <v>1</v>
      </c>
      <c r="D136">
        <v>3</v>
      </c>
    </row>
    <row r="137" spans="1:4" x14ac:dyDescent="0.35">
      <c r="A137" t="s">
        <v>59</v>
      </c>
      <c r="B137" t="s">
        <v>56</v>
      </c>
      <c r="C137">
        <v>1</v>
      </c>
      <c r="D13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5C159-7F99-4E90-8254-982C8007E6DE}">
  <dimension ref="A1:L39"/>
  <sheetViews>
    <sheetView zoomScale="103" workbookViewId="0">
      <selection activeCell="K4" sqref="K4:L9"/>
    </sheetView>
  </sheetViews>
  <sheetFormatPr defaultRowHeight="14.5" x14ac:dyDescent="0.35"/>
  <cols>
    <col min="8" max="8" width="16.26953125" customWidth="1"/>
  </cols>
  <sheetData>
    <row r="1" spans="1:12" x14ac:dyDescent="0.35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2" x14ac:dyDescent="0.35">
      <c r="A2" t="s">
        <v>47</v>
      </c>
      <c r="B2">
        <v>1</v>
      </c>
      <c r="C2" t="s">
        <v>4</v>
      </c>
      <c r="D2">
        <v>1</v>
      </c>
      <c r="E2">
        <v>1</v>
      </c>
      <c r="H2" t="s">
        <v>74</v>
      </c>
    </row>
    <row r="3" spans="1:12" ht="58" x14ac:dyDescent="0.35">
      <c r="A3" t="s">
        <v>47</v>
      </c>
      <c r="B3">
        <v>4</v>
      </c>
      <c r="C3" t="s">
        <v>4</v>
      </c>
      <c r="D3">
        <v>1</v>
      </c>
      <c r="E3">
        <v>3</v>
      </c>
      <c r="H3" s="17" t="s">
        <v>71</v>
      </c>
      <c r="I3" s="17" t="s">
        <v>64</v>
      </c>
      <c r="J3" s="18" t="s">
        <v>67</v>
      </c>
      <c r="K3" s="18" t="s">
        <v>65</v>
      </c>
      <c r="L3" s="18" t="s">
        <v>68</v>
      </c>
    </row>
    <row r="4" spans="1:12" x14ac:dyDescent="0.35">
      <c r="A4" t="s">
        <v>47</v>
      </c>
      <c r="B4">
        <v>3</v>
      </c>
      <c r="C4" t="s">
        <v>7</v>
      </c>
      <c r="D4">
        <v>1</v>
      </c>
      <c r="E4">
        <v>3</v>
      </c>
      <c r="F4" t="s">
        <v>56</v>
      </c>
      <c r="H4">
        <f>SUM(D5:D7)</f>
        <v>3</v>
      </c>
      <c r="I4">
        <f>AVERAGE(E5:E7)</f>
        <v>1.6666666666666667</v>
      </c>
      <c r="J4">
        <v>1</v>
      </c>
      <c r="K4">
        <f>H4/12</f>
        <v>0.25</v>
      </c>
      <c r="L4" s="8">
        <f>J4/12</f>
        <v>8.3333333333333329E-2</v>
      </c>
    </row>
    <row r="5" spans="1:12" x14ac:dyDescent="0.35">
      <c r="A5" t="s">
        <v>47</v>
      </c>
      <c r="B5">
        <v>4</v>
      </c>
      <c r="C5" t="s">
        <v>16</v>
      </c>
      <c r="D5">
        <v>1</v>
      </c>
      <c r="E5">
        <v>1</v>
      </c>
      <c r="F5" t="s">
        <v>55</v>
      </c>
      <c r="H5">
        <f>SUM(D14:D37)</f>
        <v>24</v>
      </c>
      <c r="I5">
        <f>AVERAGE(E14:E37)</f>
        <v>1.9583333333333333</v>
      </c>
      <c r="J5">
        <v>11</v>
      </c>
      <c r="K5">
        <f t="shared" ref="K5:K9" si="0">H5/12</f>
        <v>2</v>
      </c>
      <c r="L5" s="8">
        <f t="shared" ref="L5:L9" si="1">J5/12</f>
        <v>0.91666666666666663</v>
      </c>
    </row>
    <row r="6" spans="1:12" x14ac:dyDescent="0.35">
      <c r="A6" t="s">
        <v>47</v>
      </c>
      <c r="B6">
        <v>6</v>
      </c>
      <c r="C6" t="s">
        <v>16</v>
      </c>
      <c r="D6">
        <v>1</v>
      </c>
      <c r="E6">
        <v>1</v>
      </c>
      <c r="F6" t="s">
        <v>54</v>
      </c>
      <c r="H6">
        <v>0</v>
      </c>
      <c r="I6">
        <v>0</v>
      </c>
      <c r="J6">
        <v>0</v>
      </c>
      <c r="K6">
        <f t="shared" si="0"/>
        <v>0</v>
      </c>
      <c r="L6" s="8">
        <f t="shared" si="1"/>
        <v>0</v>
      </c>
    </row>
    <row r="7" spans="1:12" x14ac:dyDescent="0.35">
      <c r="A7" t="s">
        <v>47</v>
      </c>
      <c r="B7">
        <v>14</v>
      </c>
      <c r="C7" t="s">
        <v>23</v>
      </c>
      <c r="D7">
        <v>1</v>
      </c>
      <c r="E7">
        <v>3</v>
      </c>
      <c r="F7" t="s">
        <v>52</v>
      </c>
      <c r="H7">
        <f>SUM(D2:D4,D39)</f>
        <v>4</v>
      </c>
      <c r="I7">
        <f>AVERAGE(E2:E4,E39)</f>
        <v>2.5</v>
      </c>
      <c r="J7">
        <v>3</v>
      </c>
      <c r="K7">
        <f t="shared" si="0"/>
        <v>0.33333333333333331</v>
      </c>
      <c r="L7" s="8">
        <f t="shared" si="1"/>
        <v>0.25</v>
      </c>
    </row>
    <row r="8" spans="1:12" x14ac:dyDescent="0.35">
      <c r="A8" t="s">
        <v>47</v>
      </c>
      <c r="B8">
        <v>4</v>
      </c>
      <c r="C8" t="s">
        <v>17</v>
      </c>
      <c r="D8">
        <v>1</v>
      </c>
      <c r="E8">
        <v>3</v>
      </c>
      <c r="F8" t="s">
        <v>51</v>
      </c>
      <c r="H8">
        <f>SUM(D10:D13)</f>
        <v>4</v>
      </c>
      <c r="I8">
        <f>AVERAGE(E10:E13)</f>
        <v>2</v>
      </c>
      <c r="J8">
        <v>3</v>
      </c>
      <c r="K8">
        <f t="shared" si="0"/>
        <v>0.33333333333333331</v>
      </c>
      <c r="L8" s="8">
        <f t="shared" si="1"/>
        <v>0.25</v>
      </c>
    </row>
    <row r="9" spans="1:12" x14ac:dyDescent="0.35">
      <c r="A9" t="s">
        <v>47</v>
      </c>
      <c r="B9">
        <v>10</v>
      </c>
      <c r="C9" t="s">
        <v>17</v>
      </c>
      <c r="D9">
        <v>1</v>
      </c>
      <c r="E9">
        <v>3</v>
      </c>
      <c r="F9" t="s">
        <v>53</v>
      </c>
      <c r="H9">
        <v>0</v>
      </c>
      <c r="I9">
        <v>0</v>
      </c>
      <c r="J9">
        <v>0</v>
      </c>
      <c r="K9">
        <f t="shared" si="0"/>
        <v>0</v>
      </c>
      <c r="L9" s="8">
        <f t="shared" si="1"/>
        <v>0</v>
      </c>
    </row>
    <row r="10" spans="1:12" x14ac:dyDescent="0.35">
      <c r="A10" t="s">
        <v>47</v>
      </c>
      <c r="B10">
        <v>45</v>
      </c>
      <c r="C10" t="s">
        <v>17</v>
      </c>
      <c r="D10">
        <v>1</v>
      </c>
      <c r="E10">
        <v>2</v>
      </c>
    </row>
    <row r="11" spans="1:12" x14ac:dyDescent="0.35">
      <c r="A11" t="s">
        <v>47</v>
      </c>
      <c r="B11">
        <v>8</v>
      </c>
      <c r="C11" t="s">
        <v>20</v>
      </c>
      <c r="D11">
        <v>1</v>
      </c>
      <c r="E11">
        <v>2</v>
      </c>
    </row>
    <row r="12" spans="1:12" x14ac:dyDescent="0.35">
      <c r="A12" t="s">
        <v>47</v>
      </c>
      <c r="B12">
        <v>45</v>
      </c>
      <c r="C12" t="s">
        <v>20</v>
      </c>
      <c r="D12">
        <v>1</v>
      </c>
      <c r="E12">
        <v>2</v>
      </c>
    </row>
    <row r="13" spans="1:12" x14ac:dyDescent="0.35">
      <c r="A13" t="s">
        <v>47</v>
      </c>
      <c r="B13">
        <v>9</v>
      </c>
      <c r="C13" t="s">
        <v>22</v>
      </c>
      <c r="D13">
        <v>1</v>
      </c>
      <c r="E13">
        <v>2</v>
      </c>
    </row>
    <row r="14" spans="1:12" x14ac:dyDescent="0.35">
      <c r="A14" t="s">
        <v>47</v>
      </c>
      <c r="B14">
        <v>1</v>
      </c>
      <c r="C14" t="s">
        <v>5</v>
      </c>
      <c r="D14">
        <v>1</v>
      </c>
      <c r="E14">
        <v>3</v>
      </c>
    </row>
    <row r="15" spans="1:12" x14ac:dyDescent="0.35">
      <c r="A15" t="s">
        <v>47</v>
      </c>
      <c r="B15">
        <v>3</v>
      </c>
      <c r="C15" t="s">
        <v>5</v>
      </c>
      <c r="D15">
        <v>1</v>
      </c>
      <c r="E15">
        <v>1</v>
      </c>
    </row>
    <row r="16" spans="1:12" x14ac:dyDescent="0.35">
      <c r="A16" t="s">
        <v>47</v>
      </c>
      <c r="B16">
        <v>4</v>
      </c>
      <c r="C16" t="s">
        <v>5</v>
      </c>
      <c r="D16">
        <v>1</v>
      </c>
      <c r="E16">
        <v>3</v>
      </c>
    </row>
    <row r="17" spans="1:5" x14ac:dyDescent="0.35">
      <c r="A17" t="s">
        <v>47</v>
      </c>
      <c r="B17">
        <v>5</v>
      </c>
      <c r="C17" t="s">
        <v>5</v>
      </c>
      <c r="D17">
        <v>1</v>
      </c>
      <c r="E17">
        <v>1</v>
      </c>
    </row>
    <row r="18" spans="1:5" x14ac:dyDescent="0.35">
      <c r="A18" t="s">
        <v>47</v>
      </c>
      <c r="B18">
        <v>9</v>
      </c>
      <c r="C18" t="s">
        <v>5</v>
      </c>
      <c r="D18">
        <v>1</v>
      </c>
      <c r="E18">
        <v>2</v>
      </c>
    </row>
    <row r="19" spans="1:5" x14ac:dyDescent="0.35">
      <c r="A19" t="s">
        <v>47</v>
      </c>
      <c r="B19">
        <v>3</v>
      </c>
      <c r="C19" t="s">
        <v>8</v>
      </c>
      <c r="D19">
        <v>1</v>
      </c>
      <c r="E19">
        <v>3</v>
      </c>
    </row>
    <row r="20" spans="1:5" x14ac:dyDescent="0.35">
      <c r="A20" t="s">
        <v>47</v>
      </c>
      <c r="B20">
        <v>3</v>
      </c>
      <c r="C20" t="s">
        <v>9</v>
      </c>
      <c r="D20">
        <v>1</v>
      </c>
      <c r="E20">
        <v>3</v>
      </c>
    </row>
    <row r="21" spans="1:5" x14ac:dyDescent="0.35">
      <c r="A21" t="s">
        <v>47</v>
      </c>
      <c r="B21">
        <v>3</v>
      </c>
      <c r="C21" t="s">
        <v>10</v>
      </c>
      <c r="D21">
        <v>1</v>
      </c>
      <c r="E21">
        <v>3</v>
      </c>
    </row>
    <row r="22" spans="1:5" x14ac:dyDescent="0.35">
      <c r="A22" t="s">
        <v>47</v>
      </c>
      <c r="B22">
        <v>1</v>
      </c>
      <c r="C22" t="s">
        <v>6</v>
      </c>
      <c r="D22">
        <v>1</v>
      </c>
      <c r="E22">
        <v>1</v>
      </c>
    </row>
    <row r="23" spans="1:5" x14ac:dyDescent="0.35">
      <c r="A23" t="s">
        <v>47</v>
      </c>
      <c r="B23">
        <v>3</v>
      </c>
      <c r="C23" t="s">
        <v>6</v>
      </c>
      <c r="D23">
        <v>1</v>
      </c>
      <c r="E23">
        <v>1</v>
      </c>
    </row>
    <row r="24" spans="1:5" x14ac:dyDescent="0.35">
      <c r="A24" t="s">
        <v>47</v>
      </c>
      <c r="B24">
        <v>4</v>
      </c>
      <c r="C24" t="s">
        <v>6</v>
      </c>
      <c r="D24">
        <v>1</v>
      </c>
      <c r="E24">
        <v>2</v>
      </c>
    </row>
    <row r="25" spans="1:5" x14ac:dyDescent="0.35">
      <c r="A25" t="s">
        <v>47</v>
      </c>
      <c r="B25">
        <v>12</v>
      </c>
      <c r="C25" t="s">
        <v>6</v>
      </c>
      <c r="D25">
        <v>1</v>
      </c>
      <c r="E25">
        <v>1</v>
      </c>
    </row>
    <row r="26" spans="1:5" x14ac:dyDescent="0.35">
      <c r="A26" t="s">
        <v>47</v>
      </c>
      <c r="B26">
        <v>3</v>
      </c>
      <c r="C26" t="s">
        <v>11</v>
      </c>
      <c r="D26">
        <v>1</v>
      </c>
      <c r="E26">
        <v>1</v>
      </c>
    </row>
    <row r="27" spans="1:5" x14ac:dyDescent="0.35">
      <c r="A27" t="s">
        <v>47</v>
      </c>
      <c r="B27">
        <v>9</v>
      </c>
      <c r="C27" t="s">
        <v>11</v>
      </c>
      <c r="D27">
        <v>1</v>
      </c>
      <c r="E27">
        <v>2</v>
      </c>
    </row>
    <row r="28" spans="1:5" x14ac:dyDescent="0.35">
      <c r="A28" t="s">
        <v>47</v>
      </c>
      <c r="B28">
        <v>3</v>
      </c>
      <c r="C28" t="s">
        <v>12</v>
      </c>
      <c r="D28">
        <v>1</v>
      </c>
      <c r="E28">
        <v>1</v>
      </c>
    </row>
    <row r="29" spans="1:5" x14ac:dyDescent="0.35">
      <c r="A29" t="s">
        <v>47</v>
      </c>
      <c r="B29">
        <v>6</v>
      </c>
      <c r="C29" t="s">
        <v>12</v>
      </c>
      <c r="D29">
        <v>1</v>
      </c>
      <c r="E29">
        <v>2</v>
      </c>
    </row>
    <row r="30" spans="1:5" x14ac:dyDescent="0.35">
      <c r="A30" t="s">
        <v>47</v>
      </c>
      <c r="B30">
        <v>9</v>
      </c>
      <c r="C30" t="s">
        <v>12</v>
      </c>
      <c r="D30">
        <v>1</v>
      </c>
      <c r="E30">
        <v>2</v>
      </c>
    </row>
    <row r="31" spans="1:5" x14ac:dyDescent="0.35">
      <c r="A31" t="s">
        <v>47</v>
      </c>
      <c r="B31">
        <v>11</v>
      </c>
      <c r="C31" t="s">
        <v>12</v>
      </c>
      <c r="D31">
        <v>1</v>
      </c>
      <c r="E31">
        <v>3</v>
      </c>
    </row>
    <row r="32" spans="1:5" x14ac:dyDescent="0.35">
      <c r="A32" t="s">
        <v>47</v>
      </c>
      <c r="B32">
        <v>12</v>
      </c>
      <c r="C32" t="s">
        <v>12</v>
      </c>
      <c r="D32">
        <v>1</v>
      </c>
      <c r="E32">
        <v>1</v>
      </c>
    </row>
    <row r="33" spans="1:5" x14ac:dyDescent="0.35">
      <c r="A33" t="s">
        <v>47</v>
      </c>
      <c r="B33">
        <v>6</v>
      </c>
      <c r="C33" t="s">
        <v>19</v>
      </c>
      <c r="D33">
        <v>1</v>
      </c>
      <c r="E33">
        <v>1</v>
      </c>
    </row>
    <row r="34" spans="1:5" x14ac:dyDescent="0.35">
      <c r="A34" t="s">
        <v>47</v>
      </c>
      <c r="B34">
        <v>3</v>
      </c>
      <c r="C34" t="s">
        <v>13</v>
      </c>
      <c r="D34">
        <v>1</v>
      </c>
      <c r="E34">
        <v>3</v>
      </c>
    </row>
    <row r="35" spans="1:5" x14ac:dyDescent="0.35">
      <c r="A35" t="s">
        <v>47</v>
      </c>
      <c r="B35">
        <v>12</v>
      </c>
      <c r="C35" t="s">
        <v>13</v>
      </c>
      <c r="D35">
        <v>1</v>
      </c>
      <c r="E35">
        <v>1</v>
      </c>
    </row>
    <row r="36" spans="1:5" x14ac:dyDescent="0.35">
      <c r="A36" t="s">
        <v>47</v>
      </c>
      <c r="B36">
        <v>3</v>
      </c>
      <c r="C36" t="s">
        <v>14</v>
      </c>
      <c r="D36">
        <v>1</v>
      </c>
      <c r="E36">
        <v>3</v>
      </c>
    </row>
    <row r="37" spans="1:5" x14ac:dyDescent="0.35">
      <c r="A37" t="s">
        <v>47</v>
      </c>
      <c r="B37">
        <v>3</v>
      </c>
      <c r="C37" t="s">
        <v>15</v>
      </c>
      <c r="D37">
        <v>1</v>
      </c>
      <c r="E37">
        <v>3</v>
      </c>
    </row>
    <row r="38" spans="1:5" x14ac:dyDescent="0.35">
      <c r="A38" t="s">
        <v>47</v>
      </c>
      <c r="B38">
        <v>8</v>
      </c>
      <c r="C38" t="s">
        <v>21</v>
      </c>
      <c r="D38">
        <v>1</v>
      </c>
      <c r="E38">
        <v>1</v>
      </c>
    </row>
    <row r="39" spans="1:5" x14ac:dyDescent="0.35">
      <c r="A39" t="s">
        <v>47</v>
      </c>
      <c r="B39">
        <v>4</v>
      </c>
      <c r="C39" t="s">
        <v>18</v>
      </c>
      <c r="D39">
        <v>1</v>
      </c>
      <c r="E39">
        <v>3</v>
      </c>
    </row>
  </sheetData>
  <sortState xmlns:xlrd2="http://schemas.microsoft.com/office/spreadsheetml/2017/richdata2" ref="A2:E39">
    <sortCondition ref="C1:C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workbookViewId="0">
      <selection activeCell="G8" sqref="G8"/>
    </sheetView>
  </sheetViews>
  <sheetFormatPr defaultRowHeight="14.5" x14ac:dyDescent="0.35"/>
  <cols>
    <col min="6" max="6" width="28.81640625" customWidth="1"/>
    <col min="7" max="7" width="20.7265625" customWidth="1"/>
    <col min="8" max="8" width="19.36328125" customWidth="1"/>
    <col min="9" max="9" width="15.453125" customWidth="1"/>
    <col min="10" max="10" width="12.7265625" customWidth="1"/>
    <col min="11" max="11" width="12.453125" customWidth="1"/>
  </cols>
  <sheetData>
    <row r="1" spans="1:11" s="1" customFormat="1" ht="43.5" x14ac:dyDescent="0.35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F1" s="12" t="s">
        <v>72</v>
      </c>
      <c r="G1" s="13" t="s">
        <v>71</v>
      </c>
      <c r="H1" s="13" t="s">
        <v>64</v>
      </c>
      <c r="I1" s="14" t="s">
        <v>67</v>
      </c>
      <c r="J1" s="14" t="s">
        <v>65</v>
      </c>
      <c r="K1" s="14" t="s">
        <v>68</v>
      </c>
    </row>
    <row r="2" spans="1:11" x14ac:dyDescent="0.35">
      <c r="A2" t="s">
        <v>50</v>
      </c>
      <c r="B2">
        <v>30</v>
      </c>
      <c r="C2" t="s">
        <v>24</v>
      </c>
      <c r="D2">
        <v>1</v>
      </c>
      <c r="E2" s="1">
        <v>3</v>
      </c>
      <c r="F2" t="s">
        <v>56</v>
      </c>
      <c r="G2">
        <f>SUM(D9:D15)</f>
        <v>9</v>
      </c>
      <c r="H2" s="8">
        <f>AVERAGE(E9:E15)</f>
        <v>2.5714285714285716</v>
      </c>
      <c r="I2">
        <v>2</v>
      </c>
      <c r="J2" s="8">
        <f>G2/9</f>
        <v>1</v>
      </c>
      <c r="K2" s="8">
        <f>I2/9</f>
        <v>0.22222222222222221</v>
      </c>
    </row>
    <row r="3" spans="1:11" x14ac:dyDescent="0.35">
      <c r="A3" t="s">
        <v>50</v>
      </c>
      <c r="B3">
        <v>30</v>
      </c>
      <c r="C3" t="s">
        <v>33</v>
      </c>
      <c r="D3">
        <v>1</v>
      </c>
      <c r="E3">
        <v>1</v>
      </c>
      <c r="F3" t="s">
        <v>55</v>
      </c>
      <c r="G3">
        <f>SUM(D17:D23)</f>
        <v>7</v>
      </c>
      <c r="H3" s="8">
        <f>AVERAGE(E17:E23)</f>
        <v>2.5714285714285716</v>
      </c>
      <c r="I3">
        <v>3</v>
      </c>
      <c r="J3" s="8">
        <f t="shared" ref="J3:J7" si="0">G3/9</f>
        <v>0.77777777777777779</v>
      </c>
      <c r="K3" s="8">
        <f t="shared" ref="K3:K7" si="1">I3/9</f>
        <v>0.33333333333333331</v>
      </c>
    </row>
    <row r="4" spans="1:11" x14ac:dyDescent="0.35">
      <c r="A4" t="s">
        <v>50</v>
      </c>
      <c r="B4">
        <v>30</v>
      </c>
      <c r="C4" t="s">
        <v>34</v>
      </c>
      <c r="D4">
        <v>1</v>
      </c>
      <c r="E4">
        <v>1</v>
      </c>
      <c r="F4" t="s">
        <v>54</v>
      </c>
      <c r="G4">
        <f>SUM(D3:D7)</f>
        <v>5</v>
      </c>
      <c r="H4" s="8">
        <f>AVERAGE(E3:E7)</f>
        <v>1</v>
      </c>
      <c r="I4">
        <v>5</v>
      </c>
      <c r="J4" s="8">
        <f t="shared" si="0"/>
        <v>0.55555555555555558</v>
      </c>
      <c r="K4" s="8">
        <f t="shared" si="1"/>
        <v>0.55555555555555558</v>
      </c>
    </row>
    <row r="5" spans="1:11" x14ac:dyDescent="0.35">
      <c r="A5" t="s">
        <v>50</v>
      </c>
      <c r="B5">
        <v>30</v>
      </c>
      <c r="C5" t="s">
        <v>35</v>
      </c>
      <c r="D5">
        <v>1</v>
      </c>
      <c r="E5">
        <v>1</v>
      </c>
      <c r="F5" t="s">
        <v>52</v>
      </c>
      <c r="G5">
        <v>1</v>
      </c>
      <c r="H5" s="8">
        <v>1</v>
      </c>
      <c r="I5">
        <v>1</v>
      </c>
      <c r="J5" s="8">
        <f t="shared" si="0"/>
        <v>0.1111111111111111</v>
      </c>
      <c r="K5" s="8">
        <f t="shared" si="1"/>
        <v>0.1111111111111111</v>
      </c>
    </row>
    <row r="6" spans="1:11" x14ac:dyDescent="0.35">
      <c r="A6" t="s">
        <v>50</v>
      </c>
      <c r="B6">
        <v>30</v>
      </c>
      <c r="C6" t="s">
        <v>36</v>
      </c>
      <c r="D6">
        <v>1</v>
      </c>
      <c r="E6">
        <v>1</v>
      </c>
      <c r="F6" t="s">
        <v>51</v>
      </c>
      <c r="G6">
        <v>1</v>
      </c>
      <c r="H6" s="8">
        <v>3</v>
      </c>
      <c r="I6">
        <v>1</v>
      </c>
      <c r="J6" s="8">
        <f t="shared" si="0"/>
        <v>0.1111111111111111</v>
      </c>
      <c r="K6" s="8">
        <f t="shared" si="1"/>
        <v>0.1111111111111111</v>
      </c>
    </row>
    <row r="7" spans="1:11" x14ac:dyDescent="0.35">
      <c r="A7" t="s">
        <v>50</v>
      </c>
      <c r="B7">
        <v>30</v>
      </c>
      <c r="C7" t="s">
        <v>37</v>
      </c>
      <c r="D7">
        <v>1</v>
      </c>
      <c r="E7">
        <v>1</v>
      </c>
      <c r="F7" t="s">
        <v>53</v>
      </c>
      <c r="G7">
        <v>1</v>
      </c>
      <c r="H7" s="8">
        <v>3</v>
      </c>
      <c r="I7">
        <v>1</v>
      </c>
      <c r="J7" s="8">
        <f t="shared" si="0"/>
        <v>0.1111111111111111</v>
      </c>
      <c r="K7" s="8">
        <f t="shared" si="1"/>
        <v>0.1111111111111111</v>
      </c>
    </row>
    <row r="8" spans="1:11" x14ac:dyDescent="0.35">
      <c r="A8" t="s">
        <v>50</v>
      </c>
      <c r="B8">
        <v>31</v>
      </c>
      <c r="C8" t="s">
        <v>39</v>
      </c>
      <c r="D8">
        <v>1</v>
      </c>
      <c r="E8">
        <v>1</v>
      </c>
    </row>
    <row r="9" spans="1:11" x14ac:dyDescent="0.35">
      <c r="A9" t="s">
        <v>50</v>
      </c>
      <c r="B9">
        <v>23</v>
      </c>
      <c r="C9" t="s">
        <v>27</v>
      </c>
      <c r="D9">
        <v>1</v>
      </c>
      <c r="E9">
        <v>3</v>
      </c>
    </row>
    <row r="10" spans="1:11" x14ac:dyDescent="0.35">
      <c r="A10" t="s">
        <v>50</v>
      </c>
      <c r="B10">
        <v>24</v>
      </c>
      <c r="C10" t="s">
        <v>27</v>
      </c>
      <c r="D10">
        <v>1</v>
      </c>
      <c r="E10">
        <v>1</v>
      </c>
    </row>
    <row r="11" spans="1:11" x14ac:dyDescent="0.35">
      <c r="A11" t="s">
        <v>50</v>
      </c>
      <c r="B11">
        <v>26</v>
      </c>
      <c r="C11" t="s">
        <v>27</v>
      </c>
      <c r="D11">
        <v>1</v>
      </c>
      <c r="E11">
        <v>3</v>
      </c>
    </row>
    <row r="12" spans="1:11" x14ac:dyDescent="0.35">
      <c r="A12" t="s">
        <v>50</v>
      </c>
      <c r="B12">
        <v>27</v>
      </c>
      <c r="C12" t="s">
        <v>27</v>
      </c>
      <c r="D12">
        <v>2</v>
      </c>
      <c r="E12">
        <v>2</v>
      </c>
    </row>
    <row r="13" spans="1:11" x14ac:dyDescent="0.35">
      <c r="A13" t="s">
        <v>50</v>
      </c>
      <c r="B13">
        <v>31</v>
      </c>
      <c r="C13" t="s">
        <v>27</v>
      </c>
      <c r="D13">
        <v>1</v>
      </c>
      <c r="E13">
        <v>3</v>
      </c>
    </row>
    <row r="14" spans="1:11" x14ac:dyDescent="0.35">
      <c r="A14" t="s">
        <v>50</v>
      </c>
      <c r="B14">
        <v>39</v>
      </c>
      <c r="C14" t="s">
        <v>27</v>
      </c>
      <c r="D14">
        <v>2</v>
      </c>
      <c r="E14">
        <v>3</v>
      </c>
    </row>
    <row r="15" spans="1:11" x14ac:dyDescent="0.35">
      <c r="A15" t="s">
        <v>50</v>
      </c>
      <c r="B15">
        <v>38</v>
      </c>
      <c r="C15" t="s">
        <v>26</v>
      </c>
      <c r="D15">
        <v>1</v>
      </c>
      <c r="E15">
        <v>3</v>
      </c>
    </row>
    <row r="16" spans="1:11" x14ac:dyDescent="0.35">
      <c r="A16" t="s">
        <v>50</v>
      </c>
      <c r="B16">
        <v>23</v>
      </c>
      <c r="C16" t="s">
        <v>28</v>
      </c>
      <c r="D16">
        <v>1</v>
      </c>
      <c r="E16">
        <v>3</v>
      </c>
    </row>
    <row r="17" spans="1:5" x14ac:dyDescent="0.35">
      <c r="A17" t="s">
        <v>50</v>
      </c>
      <c r="B17">
        <v>38</v>
      </c>
      <c r="C17" t="s">
        <v>41</v>
      </c>
      <c r="D17">
        <v>1</v>
      </c>
      <c r="E17">
        <v>3</v>
      </c>
    </row>
    <row r="18" spans="1:5" x14ac:dyDescent="0.35">
      <c r="A18" t="s">
        <v>50</v>
      </c>
      <c r="B18">
        <v>51</v>
      </c>
      <c r="C18" t="s">
        <v>41</v>
      </c>
      <c r="D18">
        <v>1</v>
      </c>
      <c r="E18">
        <v>3</v>
      </c>
    </row>
    <row r="19" spans="1:5" x14ac:dyDescent="0.35">
      <c r="A19" t="s">
        <v>50</v>
      </c>
      <c r="B19">
        <v>30</v>
      </c>
      <c r="C19" t="s">
        <v>38</v>
      </c>
      <c r="D19">
        <v>1</v>
      </c>
      <c r="E19">
        <v>2</v>
      </c>
    </row>
    <row r="20" spans="1:5" x14ac:dyDescent="0.35">
      <c r="A20" t="s">
        <v>50</v>
      </c>
      <c r="B20">
        <v>31</v>
      </c>
      <c r="C20" t="s">
        <v>38</v>
      </c>
      <c r="D20">
        <v>1</v>
      </c>
      <c r="E20">
        <v>2</v>
      </c>
    </row>
    <row r="21" spans="1:5" x14ac:dyDescent="0.35">
      <c r="A21" t="s">
        <v>50</v>
      </c>
      <c r="B21">
        <v>24</v>
      </c>
      <c r="C21" t="s">
        <v>19</v>
      </c>
      <c r="D21">
        <v>1</v>
      </c>
      <c r="E21">
        <v>2</v>
      </c>
    </row>
    <row r="22" spans="1:5" x14ac:dyDescent="0.35">
      <c r="A22" t="s">
        <v>50</v>
      </c>
      <c r="B22">
        <v>30</v>
      </c>
      <c r="C22" t="s">
        <v>19</v>
      </c>
      <c r="D22">
        <v>1</v>
      </c>
      <c r="E22">
        <v>3</v>
      </c>
    </row>
    <row r="23" spans="1:5" x14ac:dyDescent="0.35">
      <c r="A23" t="s">
        <v>50</v>
      </c>
      <c r="B23">
        <v>31</v>
      </c>
      <c r="C23" t="s">
        <v>19</v>
      </c>
      <c r="D23">
        <v>1</v>
      </c>
      <c r="E23">
        <v>3</v>
      </c>
    </row>
  </sheetData>
  <sortState xmlns:xlrd2="http://schemas.microsoft.com/office/spreadsheetml/2017/richdata2" ref="A3:E23">
    <sortCondition ref="A1:A2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E30D-28AC-4425-B233-EFCFB665B66B}">
  <dimension ref="A1:L53"/>
  <sheetViews>
    <sheetView workbookViewId="0">
      <selection activeCell="L8" sqref="L8"/>
    </sheetView>
  </sheetViews>
  <sheetFormatPr defaultRowHeight="14.5" x14ac:dyDescent="0.35"/>
  <cols>
    <col min="8" max="8" width="13.453125" customWidth="1"/>
    <col min="9" max="9" width="16.08984375" customWidth="1"/>
    <col min="10" max="10" width="16.36328125" customWidth="1"/>
    <col min="11" max="11" width="19" customWidth="1"/>
    <col min="12" max="12" width="18.90625" customWidth="1"/>
  </cols>
  <sheetData>
    <row r="1" spans="1:12" x14ac:dyDescent="0.35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H1" s="1" t="s">
        <v>77</v>
      </c>
    </row>
    <row r="2" spans="1:12" x14ac:dyDescent="0.35">
      <c r="A2" t="s">
        <v>48</v>
      </c>
      <c r="B2">
        <v>15</v>
      </c>
      <c r="C2" t="s">
        <v>24</v>
      </c>
      <c r="D2">
        <v>1</v>
      </c>
      <c r="E2">
        <v>1</v>
      </c>
    </row>
    <row r="3" spans="1:12" ht="29" x14ac:dyDescent="0.35">
      <c r="A3" t="s">
        <v>48</v>
      </c>
      <c r="B3">
        <v>30</v>
      </c>
      <c r="C3" t="s">
        <v>24</v>
      </c>
      <c r="D3">
        <v>1</v>
      </c>
      <c r="E3">
        <v>3</v>
      </c>
      <c r="H3" s="19" t="s">
        <v>71</v>
      </c>
      <c r="I3" s="19" t="s">
        <v>64</v>
      </c>
      <c r="J3" s="20" t="s">
        <v>67</v>
      </c>
      <c r="K3" s="20" t="s">
        <v>65</v>
      </c>
      <c r="L3" s="20" t="s">
        <v>68</v>
      </c>
    </row>
    <row r="4" spans="1:12" x14ac:dyDescent="0.35">
      <c r="A4" t="s">
        <v>48</v>
      </c>
      <c r="B4">
        <v>37</v>
      </c>
      <c r="C4" t="s">
        <v>24</v>
      </c>
      <c r="D4">
        <v>1</v>
      </c>
      <c r="E4">
        <v>3</v>
      </c>
      <c r="F4" t="s">
        <v>56</v>
      </c>
      <c r="H4">
        <f>SUM(D15:D39)</f>
        <v>39</v>
      </c>
      <c r="I4">
        <f>AVERAGE(E15:E39)</f>
        <v>2.52</v>
      </c>
      <c r="J4">
        <v>3</v>
      </c>
      <c r="K4" s="8">
        <f>H4/22</f>
        <v>1.7727272727272727</v>
      </c>
      <c r="L4" s="8">
        <f>J4/22</f>
        <v>0.13636363636363635</v>
      </c>
    </row>
    <row r="5" spans="1:12" x14ac:dyDescent="0.35">
      <c r="A5" t="s">
        <v>48</v>
      </c>
      <c r="B5">
        <v>41</v>
      </c>
      <c r="C5" t="s">
        <v>24</v>
      </c>
      <c r="D5">
        <v>2</v>
      </c>
      <c r="E5">
        <v>3</v>
      </c>
      <c r="F5" t="s">
        <v>55</v>
      </c>
      <c r="H5">
        <f>SUM(D41:D53)</f>
        <v>16</v>
      </c>
      <c r="I5">
        <f>AVERAGE(E41:E53)</f>
        <v>2.3076923076923075</v>
      </c>
      <c r="J5">
        <v>2</v>
      </c>
      <c r="K5" s="8">
        <f t="shared" ref="K5:K9" si="0">H5/22</f>
        <v>0.72727272727272729</v>
      </c>
      <c r="L5" s="8">
        <f t="shared" ref="L5:L9" si="1">J5/22</f>
        <v>9.0909090909090912E-2</v>
      </c>
    </row>
    <row r="6" spans="1:12" x14ac:dyDescent="0.35">
      <c r="A6" t="s">
        <v>48</v>
      </c>
      <c r="B6">
        <v>44</v>
      </c>
      <c r="C6" t="s">
        <v>24</v>
      </c>
      <c r="D6">
        <v>1</v>
      </c>
      <c r="E6">
        <v>1</v>
      </c>
      <c r="F6" t="s">
        <v>53</v>
      </c>
      <c r="H6">
        <f>SUM(D2:D8)</f>
        <v>8</v>
      </c>
      <c r="I6">
        <f>AVERAGE(E2:E8)</f>
        <v>2</v>
      </c>
      <c r="J6">
        <v>2</v>
      </c>
      <c r="K6" s="8">
        <f t="shared" si="0"/>
        <v>0.36363636363636365</v>
      </c>
      <c r="L6" s="8">
        <f t="shared" si="1"/>
        <v>9.0909090909090912E-2</v>
      </c>
    </row>
    <row r="7" spans="1:12" x14ac:dyDescent="0.35">
      <c r="A7" t="s">
        <v>48</v>
      </c>
      <c r="B7">
        <v>49</v>
      </c>
      <c r="C7" t="s">
        <v>24</v>
      </c>
      <c r="D7">
        <v>1</v>
      </c>
      <c r="E7">
        <v>2</v>
      </c>
      <c r="F7" t="s">
        <v>52</v>
      </c>
      <c r="H7">
        <f>SUM(D9:D14)</f>
        <v>7</v>
      </c>
      <c r="I7">
        <f>AVERAGE(E9:E14)</f>
        <v>1.5833333333333333</v>
      </c>
      <c r="J7">
        <v>4</v>
      </c>
      <c r="K7" s="8">
        <f t="shared" si="0"/>
        <v>0.31818181818181818</v>
      </c>
      <c r="L7" s="8">
        <f t="shared" si="1"/>
        <v>0.18181818181818182</v>
      </c>
    </row>
    <row r="8" spans="1:12" x14ac:dyDescent="0.35">
      <c r="A8" t="s">
        <v>48</v>
      </c>
      <c r="B8">
        <v>44</v>
      </c>
      <c r="C8" t="s">
        <v>42</v>
      </c>
      <c r="D8">
        <v>1</v>
      </c>
      <c r="E8">
        <v>1</v>
      </c>
      <c r="F8" t="s">
        <v>51</v>
      </c>
      <c r="H8">
        <f>SUM(D40:D40)</f>
        <v>1</v>
      </c>
      <c r="I8">
        <v>3</v>
      </c>
      <c r="J8">
        <v>1</v>
      </c>
      <c r="K8" s="8">
        <f t="shared" si="0"/>
        <v>4.5454545454545456E-2</v>
      </c>
      <c r="L8" s="8">
        <f t="shared" si="1"/>
        <v>4.5454545454545456E-2</v>
      </c>
    </row>
    <row r="9" spans="1:12" x14ac:dyDescent="0.35">
      <c r="A9" t="s">
        <v>48</v>
      </c>
      <c r="B9">
        <v>16</v>
      </c>
      <c r="C9" t="s">
        <v>25</v>
      </c>
      <c r="D9">
        <v>1</v>
      </c>
      <c r="E9">
        <v>1</v>
      </c>
      <c r="F9" t="s">
        <v>54</v>
      </c>
      <c r="H9">
        <v>0</v>
      </c>
      <c r="I9">
        <v>0</v>
      </c>
      <c r="J9">
        <v>0</v>
      </c>
      <c r="K9" s="8">
        <f t="shared" si="0"/>
        <v>0</v>
      </c>
      <c r="L9" s="8">
        <f t="shared" si="1"/>
        <v>0</v>
      </c>
    </row>
    <row r="10" spans="1:12" x14ac:dyDescent="0.35">
      <c r="A10" t="s">
        <v>48</v>
      </c>
      <c r="B10">
        <v>28</v>
      </c>
      <c r="C10" t="s">
        <v>25</v>
      </c>
      <c r="D10">
        <v>1</v>
      </c>
      <c r="E10">
        <v>3</v>
      </c>
    </row>
    <row r="11" spans="1:12" x14ac:dyDescent="0.35">
      <c r="A11" t="s">
        <v>48</v>
      </c>
      <c r="B11">
        <v>28</v>
      </c>
      <c r="C11" t="s">
        <v>29</v>
      </c>
      <c r="D11">
        <v>1</v>
      </c>
      <c r="E11">
        <v>1</v>
      </c>
    </row>
    <row r="12" spans="1:12" x14ac:dyDescent="0.35">
      <c r="A12" t="s">
        <v>48</v>
      </c>
      <c r="B12">
        <v>56</v>
      </c>
      <c r="C12" t="s">
        <v>29</v>
      </c>
      <c r="D12">
        <v>2</v>
      </c>
      <c r="E12">
        <v>1.5</v>
      </c>
    </row>
    <row r="13" spans="1:12" x14ac:dyDescent="0.35">
      <c r="A13" t="s">
        <v>48</v>
      </c>
      <c r="B13">
        <v>28</v>
      </c>
      <c r="C13" t="s">
        <v>7</v>
      </c>
      <c r="D13">
        <v>1</v>
      </c>
      <c r="E13">
        <v>1</v>
      </c>
    </row>
    <row r="14" spans="1:12" x14ac:dyDescent="0.35">
      <c r="A14" t="s">
        <v>48</v>
      </c>
      <c r="B14">
        <v>29</v>
      </c>
      <c r="C14" t="s">
        <v>31</v>
      </c>
      <c r="D14">
        <v>1</v>
      </c>
      <c r="E14">
        <v>2</v>
      </c>
    </row>
    <row r="15" spans="1:12" x14ac:dyDescent="0.35">
      <c r="A15" t="s">
        <v>48</v>
      </c>
      <c r="B15">
        <v>56</v>
      </c>
      <c r="C15" t="s">
        <v>16</v>
      </c>
      <c r="D15">
        <v>1</v>
      </c>
      <c r="E15">
        <v>3</v>
      </c>
    </row>
    <row r="16" spans="1:12" x14ac:dyDescent="0.35">
      <c r="A16" t="s">
        <v>48</v>
      </c>
      <c r="B16">
        <v>13</v>
      </c>
      <c r="C16" t="s">
        <v>23</v>
      </c>
      <c r="D16">
        <v>1</v>
      </c>
      <c r="E16">
        <v>3</v>
      </c>
    </row>
    <row r="17" spans="1:5" x14ac:dyDescent="0.35">
      <c r="A17" t="s">
        <v>48</v>
      </c>
      <c r="B17">
        <v>15</v>
      </c>
      <c r="C17" t="s">
        <v>23</v>
      </c>
      <c r="D17">
        <v>4</v>
      </c>
      <c r="E17">
        <v>3</v>
      </c>
    </row>
    <row r="18" spans="1:5" x14ac:dyDescent="0.35">
      <c r="A18" t="s">
        <v>48</v>
      </c>
      <c r="B18">
        <v>16</v>
      </c>
      <c r="C18" t="s">
        <v>23</v>
      </c>
      <c r="D18">
        <v>2</v>
      </c>
      <c r="E18">
        <v>3</v>
      </c>
    </row>
    <row r="19" spans="1:5" x14ac:dyDescent="0.35">
      <c r="A19" t="s">
        <v>48</v>
      </c>
      <c r="B19">
        <v>28</v>
      </c>
      <c r="C19" t="s">
        <v>23</v>
      </c>
      <c r="D19">
        <v>1</v>
      </c>
      <c r="E19">
        <v>2</v>
      </c>
    </row>
    <row r="20" spans="1:5" x14ac:dyDescent="0.35">
      <c r="A20" t="s">
        <v>48</v>
      </c>
      <c r="B20">
        <v>29</v>
      </c>
      <c r="C20" t="s">
        <v>23</v>
      </c>
      <c r="D20">
        <v>2</v>
      </c>
      <c r="E20">
        <v>2</v>
      </c>
    </row>
    <row r="21" spans="1:5" x14ac:dyDescent="0.35">
      <c r="A21" t="s">
        <v>48</v>
      </c>
      <c r="B21">
        <v>32</v>
      </c>
      <c r="C21" t="s">
        <v>23</v>
      </c>
      <c r="D21">
        <v>3</v>
      </c>
      <c r="E21">
        <v>3</v>
      </c>
    </row>
    <row r="22" spans="1:5" x14ac:dyDescent="0.35">
      <c r="A22" t="s">
        <v>48</v>
      </c>
      <c r="B22">
        <v>36</v>
      </c>
      <c r="C22" t="s">
        <v>23</v>
      </c>
      <c r="D22">
        <v>2</v>
      </c>
      <c r="E22">
        <v>3</v>
      </c>
    </row>
    <row r="23" spans="1:5" x14ac:dyDescent="0.35">
      <c r="A23" t="s">
        <v>48</v>
      </c>
      <c r="B23">
        <v>37</v>
      </c>
      <c r="C23" t="s">
        <v>23</v>
      </c>
      <c r="D23">
        <v>1</v>
      </c>
      <c r="E23">
        <v>3</v>
      </c>
    </row>
    <row r="24" spans="1:5" x14ac:dyDescent="0.35">
      <c r="A24" t="s">
        <v>48</v>
      </c>
      <c r="B24">
        <v>46</v>
      </c>
      <c r="C24" t="s">
        <v>23</v>
      </c>
      <c r="D24">
        <v>2</v>
      </c>
      <c r="E24">
        <v>3</v>
      </c>
    </row>
    <row r="25" spans="1:5" x14ac:dyDescent="0.35">
      <c r="A25" t="s">
        <v>48</v>
      </c>
      <c r="B25">
        <v>47</v>
      </c>
      <c r="C25" t="s">
        <v>23</v>
      </c>
      <c r="D25">
        <v>1</v>
      </c>
      <c r="E25">
        <v>3</v>
      </c>
    </row>
    <row r="26" spans="1:5" x14ac:dyDescent="0.35">
      <c r="A26" t="s">
        <v>48</v>
      </c>
      <c r="B26">
        <v>48</v>
      </c>
      <c r="C26" t="s">
        <v>23</v>
      </c>
      <c r="D26">
        <v>1</v>
      </c>
      <c r="E26">
        <v>1</v>
      </c>
    </row>
    <row r="27" spans="1:5" x14ac:dyDescent="0.35">
      <c r="A27" t="s">
        <v>48</v>
      </c>
      <c r="B27">
        <v>55</v>
      </c>
      <c r="C27" t="s">
        <v>23</v>
      </c>
      <c r="D27">
        <v>2</v>
      </c>
      <c r="E27">
        <v>2</v>
      </c>
    </row>
    <row r="28" spans="1:5" x14ac:dyDescent="0.35">
      <c r="A28" t="s">
        <v>48</v>
      </c>
      <c r="B28">
        <v>57</v>
      </c>
      <c r="C28" t="s">
        <v>23</v>
      </c>
      <c r="D28">
        <v>1</v>
      </c>
      <c r="E28">
        <v>1</v>
      </c>
    </row>
    <row r="29" spans="1:5" x14ac:dyDescent="0.35">
      <c r="A29" t="s">
        <v>48</v>
      </c>
      <c r="B29">
        <v>59</v>
      </c>
      <c r="C29" t="s">
        <v>23</v>
      </c>
      <c r="D29">
        <v>1</v>
      </c>
      <c r="E29">
        <v>3</v>
      </c>
    </row>
    <row r="30" spans="1:5" x14ac:dyDescent="0.35">
      <c r="A30" t="s">
        <v>48</v>
      </c>
      <c r="B30">
        <v>25</v>
      </c>
      <c r="C30" t="s">
        <v>27</v>
      </c>
      <c r="D30">
        <v>1</v>
      </c>
      <c r="E30">
        <v>3</v>
      </c>
    </row>
    <row r="31" spans="1:5" x14ac:dyDescent="0.35">
      <c r="A31" t="s">
        <v>48</v>
      </c>
      <c r="B31">
        <v>40</v>
      </c>
      <c r="C31" t="s">
        <v>27</v>
      </c>
      <c r="D31">
        <v>2</v>
      </c>
      <c r="E31">
        <v>2</v>
      </c>
    </row>
    <row r="32" spans="1:5" x14ac:dyDescent="0.35">
      <c r="A32" t="s">
        <v>48</v>
      </c>
      <c r="B32">
        <v>41</v>
      </c>
      <c r="C32" t="s">
        <v>27</v>
      </c>
      <c r="D32">
        <v>1</v>
      </c>
      <c r="E32">
        <v>3</v>
      </c>
    </row>
    <row r="33" spans="1:5" x14ac:dyDescent="0.35">
      <c r="A33" t="s">
        <v>48</v>
      </c>
      <c r="B33">
        <v>42</v>
      </c>
      <c r="C33" t="s">
        <v>27</v>
      </c>
      <c r="D33">
        <v>2</v>
      </c>
      <c r="E33">
        <v>3</v>
      </c>
    </row>
    <row r="34" spans="1:5" x14ac:dyDescent="0.35">
      <c r="A34" t="s">
        <v>48</v>
      </c>
      <c r="B34">
        <v>44</v>
      </c>
      <c r="C34" t="s">
        <v>27</v>
      </c>
      <c r="D34">
        <v>2</v>
      </c>
      <c r="E34">
        <v>2</v>
      </c>
    </row>
    <row r="35" spans="1:5" x14ac:dyDescent="0.35">
      <c r="A35" t="s">
        <v>48</v>
      </c>
      <c r="B35">
        <v>49</v>
      </c>
      <c r="C35" t="s">
        <v>27</v>
      </c>
      <c r="D35">
        <v>1</v>
      </c>
      <c r="E35">
        <v>2</v>
      </c>
    </row>
    <row r="36" spans="1:5" x14ac:dyDescent="0.35">
      <c r="A36" t="s">
        <v>48</v>
      </c>
      <c r="B36">
        <v>53</v>
      </c>
      <c r="C36" t="s">
        <v>27</v>
      </c>
      <c r="D36">
        <v>1</v>
      </c>
      <c r="E36">
        <v>1</v>
      </c>
    </row>
    <row r="37" spans="1:5" x14ac:dyDescent="0.35">
      <c r="A37" t="s">
        <v>48</v>
      </c>
      <c r="B37">
        <v>17</v>
      </c>
      <c r="C37" t="s">
        <v>26</v>
      </c>
      <c r="D37">
        <v>1</v>
      </c>
      <c r="E37">
        <v>3</v>
      </c>
    </row>
    <row r="38" spans="1:5" x14ac:dyDescent="0.35">
      <c r="A38" t="s">
        <v>48</v>
      </c>
      <c r="B38">
        <v>37</v>
      </c>
      <c r="C38" t="s">
        <v>26</v>
      </c>
      <c r="D38">
        <v>2</v>
      </c>
      <c r="E38">
        <v>3</v>
      </c>
    </row>
    <row r="39" spans="1:5" x14ac:dyDescent="0.35">
      <c r="A39" t="s">
        <v>48</v>
      </c>
      <c r="B39">
        <v>57</v>
      </c>
      <c r="C39" t="s">
        <v>26</v>
      </c>
      <c r="D39">
        <v>1</v>
      </c>
      <c r="E39">
        <v>3</v>
      </c>
    </row>
    <row r="40" spans="1:5" x14ac:dyDescent="0.35">
      <c r="A40" t="s">
        <v>48</v>
      </c>
      <c r="B40">
        <v>13</v>
      </c>
      <c r="C40" t="s">
        <v>20</v>
      </c>
      <c r="D40">
        <v>1</v>
      </c>
      <c r="E40">
        <v>1</v>
      </c>
    </row>
    <row r="41" spans="1:5" x14ac:dyDescent="0.35">
      <c r="A41" t="s">
        <v>48</v>
      </c>
      <c r="B41">
        <v>17</v>
      </c>
      <c r="C41" t="s">
        <v>8</v>
      </c>
      <c r="D41">
        <v>1</v>
      </c>
      <c r="E41">
        <v>1</v>
      </c>
    </row>
    <row r="42" spans="1:5" x14ac:dyDescent="0.35">
      <c r="A42" t="s">
        <v>48</v>
      </c>
      <c r="B42">
        <v>28</v>
      </c>
      <c r="C42" t="s">
        <v>30</v>
      </c>
      <c r="D42">
        <v>1</v>
      </c>
      <c r="E42">
        <v>2</v>
      </c>
    </row>
    <row r="43" spans="1:5" x14ac:dyDescent="0.35">
      <c r="A43" t="s">
        <v>48</v>
      </c>
      <c r="B43">
        <v>15</v>
      </c>
      <c r="C43" t="s">
        <v>19</v>
      </c>
      <c r="D43">
        <v>1</v>
      </c>
      <c r="E43">
        <v>3</v>
      </c>
    </row>
    <row r="44" spans="1:5" x14ac:dyDescent="0.35">
      <c r="A44" t="s">
        <v>48</v>
      </c>
      <c r="B44">
        <v>16</v>
      </c>
      <c r="C44" t="s">
        <v>19</v>
      </c>
      <c r="D44">
        <v>1</v>
      </c>
      <c r="E44">
        <v>3</v>
      </c>
    </row>
    <row r="45" spans="1:5" x14ac:dyDescent="0.35">
      <c r="A45" t="s">
        <v>48</v>
      </c>
      <c r="B45">
        <v>17</v>
      </c>
      <c r="C45" t="s">
        <v>19</v>
      </c>
      <c r="D45">
        <v>1</v>
      </c>
      <c r="E45">
        <v>1</v>
      </c>
    </row>
    <row r="46" spans="1:5" x14ac:dyDescent="0.35">
      <c r="A46" t="s">
        <v>48</v>
      </c>
      <c r="B46">
        <v>28</v>
      </c>
      <c r="C46" t="s">
        <v>19</v>
      </c>
      <c r="D46">
        <v>1</v>
      </c>
      <c r="E46">
        <v>2</v>
      </c>
    </row>
    <row r="47" spans="1:5" x14ac:dyDescent="0.35">
      <c r="A47" t="s">
        <v>48</v>
      </c>
      <c r="B47">
        <v>29</v>
      </c>
      <c r="C47" t="s">
        <v>19</v>
      </c>
      <c r="D47">
        <v>3</v>
      </c>
      <c r="E47">
        <v>3</v>
      </c>
    </row>
    <row r="48" spans="1:5" x14ac:dyDescent="0.35">
      <c r="A48" t="s">
        <v>48</v>
      </c>
      <c r="B48">
        <v>32</v>
      </c>
      <c r="C48" t="s">
        <v>19</v>
      </c>
      <c r="D48">
        <v>1</v>
      </c>
      <c r="E48">
        <v>2</v>
      </c>
    </row>
    <row r="49" spans="1:5" x14ac:dyDescent="0.35">
      <c r="A49" t="s">
        <v>48</v>
      </c>
      <c r="B49">
        <v>36</v>
      </c>
      <c r="C49" t="s">
        <v>19</v>
      </c>
      <c r="D49">
        <v>1</v>
      </c>
      <c r="E49">
        <v>3</v>
      </c>
    </row>
    <row r="50" spans="1:5" x14ac:dyDescent="0.35">
      <c r="A50" t="s">
        <v>48</v>
      </c>
      <c r="B50">
        <v>40</v>
      </c>
      <c r="C50" t="s">
        <v>19</v>
      </c>
      <c r="D50">
        <v>2</v>
      </c>
      <c r="E50">
        <v>1</v>
      </c>
    </row>
    <row r="51" spans="1:5" x14ac:dyDescent="0.35">
      <c r="A51" t="s">
        <v>48</v>
      </c>
      <c r="B51">
        <v>46</v>
      </c>
      <c r="C51" t="s">
        <v>19</v>
      </c>
      <c r="D51">
        <v>1</v>
      </c>
      <c r="E51">
        <v>3</v>
      </c>
    </row>
    <row r="52" spans="1:5" x14ac:dyDescent="0.35">
      <c r="A52" t="s">
        <v>48</v>
      </c>
      <c r="B52">
        <v>49</v>
      </c>
      <c r="C52" t="s">
        <v>19</v>
      </c>
      <c r="D52">
        <v>1</v>
      </c>
      <c r="E52">
        <v>3</v>
      </c>
    </row>
    <row r="53" spans="1:5" x14ac:dyDescent="0.35">
      <c r="A53" t="s">
        <v>48</v>
      </c>
      <c r="B53">
        <v>56</v>
      </c>
      <c r="C53" t="s">
        <v>19</v>
      </c>
      <c r="D53">
        <v>1</v>
      </c>
      <c r="E53">
        <v>3</v>
      </c>
    </row>
  </sheetData>
  <sortState xmlns:xlrd2="http://schemas.microsoft.com/office/spreadsheetml/2017/richdata2" ref="A2:E53">
    <sortCondition ref="C1:C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070B-81EB-4FD9-B632-6F3CD9EA370A}">
  <dimension ref="A1:L25"/>
  <sheetViews>
    <sheetView workbookViewId="0">
      <selection activeCell="K5" sqref="K5"/>
    </sheetView>
  </sheetViews>
  <sheetFormatPr defaultRowHeight="14.5" x14ac:dyDescent="0.35"/>
  <cols>
    <col min="7" max="7" width="13.26953125" customWidth="1"/>
    <col min="8" max="8" width="14.26953125" customWidth="1"/>
    <col min="9" max="9" width="12.26953125" customWidth="1"/>
    <col min="10" max="10" width="17.81640625" customWidth="1"/>
    <col min="11" max="11" width="12.36328125" customWidth="1"/>
    <col min="12" max="12" width="18.36328125" customWidth="1"/>
  </cols>
  <sheetData>
    <row r="1" spans="1:12" s="1" customFormat="1" x14ac:dyDescent="0.35">
      <c r="A1" s="1" t="s">
        <v>46</v>
      </c>
      <c r="B1" s="1" t="s">
        <v>0</v>
      </c>
      <c r="C1" s="1" t="s">
        <v>1</v>
      </c>
      <c r="D1" s="1" t="s">
        <v>2</v>
      </c>
      <c r="E1" s="1" t="s">
        <v>3</v>
      </c>
      <c r="G1" s="1" t="s">
        <v>73</v>
      </c>
    </row>
    <row r="2" spans="1:12" ht="43.5" x14ac:dyDescent="0.35">
      <c r="A2" t="s">
        <v>49</v>
      </c>
      <c r="B2">
        <v>60</v>
      </c>
      <c r="C2" t="s">
        <v>45</v>
      </c>
      <c r="D2">
        <v>1</v>
      </c>
      <c r="E2">
        <v>2</v>
      </c>
      <c r="G2" s="15" t="s">
        <v>71</v>
      </c>
      <c r="H2" s="15" t="s">
        <v>64</v>
      </c>
      <c r="I2" s="16" t="s">
        <v>67</v>
      </c>
      <c r="J2" s="16" t="s">
        <v>65</v>
      </c>
      <c r="K2" s="16" t="s">
        <v>68</v>
      </c>
      <c r="L2" s="16"/>
    </row>
    <row r="3" spans="1:12" x14ac:dyDescent="0.35">
      <c r="A3" t="s">
        <v>49</v>
      </c>
      <c r="B3">
        <v>34</v>
      </c>
      <c r="C3" t="s">
        <v>29</v>
      </c>
      <c r="D3">
        <v>1</v>
      </c>
      <c r="E3">
        <v>3</v>
      </c>
      <c r="F3" t="s">
        <v>56</v>
      </c>
      <c r="G3" s="8">
        <f>SUM(D8:D21)</f>
        <v>25</v>
      </c>
      <c r="H3" s="8">
        <f>AVERAGE(E8:E21)</f>
        <v>2.5714285714285716</v>
      </c>
      <c r="I3">
        <v>4</v>
      </c>
      <c r="J3" s="8">
        <f>G3/12</f>
        <v>2.0833333333333335</v>
      </c>
      <c r="K3" s="8">
        <f>I3/12</f>
        <v>0.33333333333333331</v>
      </c>
    </row>
    <row r="4" spans="1:12" x14ac:dyDescent="0.35">
      <c r="A4" t="s">
        <v>49</v>
      </c>
      <c r="B4">
        <v>35</v>
      </c>
      <c r="C4" t="s">
        <v>29</v>
      </c>
      <c r="D4">
        <v>2</v>
      </c>
      <c r="E4">
        <v>3</v>
      </c>
      <c r="F4" t="s">
        <v>55</v>
      </c>
      <c r="G4">
        <f>SUM(D22:D25)</f>
        <v>4</v>
      </c>
      <c r="H4">
        <f>AVERAGE(E22:E25)</f>
        <v>2.25</v>
      </c>
      <c r="I4">
        <v>2</v>
      </c>
      <c r="J4" s="8">
        <f t="shared" ref="J4:J8" si="0">G4/12</f>
        <v>0.33333333333333331</v>
      </c>
      <c r="K4" s="8">
        <f>I4/12</f>
        <v>0.16666666666666666</v>
      </c>
    </row>
    <row r="5" spans="1:12" x14ac:dyDescent="0.35">
      <c r="A5" t="s">
        <v>49</v>
      </c>
      <c r="B5">
        <v>54</v>
      </c>
      <c r="C5" t="s">
        <v>29</v>
      </c>
      <c r="D5">
        <v>2</v>
      </c>
      <c r="E5">
        <v>3</v>
      </c>
      <c r="F5" t="s">
        <v>54</v>
      </c>
      <c r="G5">
        <v>0</v>
      </c>
      <c r="H5">
        <v>0</v>
      </c>
      <c r="I5">
        <v>0</v>
      </c>
      <c r="J5" s="8">
        <f t="shared" si="0"/>
        <v>0</v>
      </c>
      <c r="K5" s="8">
        <f t="shared" ref="K5:K8" si="1">I5/12</f>
        <v>0</v>
      </c>
    </row>
    <row r="6" spans="1:12" x14ac:dyDescent="0.35">
      <c r="A6" t="s">
        <v>49</v>
      </c>
      <c r="B6">
        <v>58</v>
      </c>
      <c r="C6" t="s">
        <v>29</v>
      </c>
      <c r="D6">
        <v>2</v>
      </c>
      <c r="E6">
        <v>3</v>
      </c>
      <c r="F6" t="s">
        <v>57</v>
      </c>
      <c r="G6">
        <f>SUM(D3:D7)</f>
        <v>8</v>
      </c>
      <c r="H6">
        <f>AVERAGE(E3:E7)</f>
        <v>3</v>
      </c>
      <c r="I6">
        <v>2</v>
      </c>
      <c r="J6" s="8">
        <f t="shared" si="0"/>
        <v>0.66666666666666663</v>
      </c>
      <c r="K6" s="8">
        <f t="shared" si="1"/>
        <v>0.16666666666666666</v>
      </c>
    </row>
    <row r="7" spans="1:12" x14ac:dyDescent="0.35">
      <c r="A7" t="s">
        <v>49</v>
      </c>
      <c r="B7">
        <v>50</v>
      </c>
      <c r="C7" t="s">
        <v>7</v>
      </c>
      <c r="D7">
        <v>1</v>
      </c>
      <c r="E7">
        <v>3</v>
      </c>
      <c r="F7" t="s">
        <v>51</v>
      </c>
      <c r="G7">
        <v>0</v>
      </c>
      <c r="H7">
        <v>0</v>
      </c>
      <c r="I7">
        <v>0</v>
      </c>
      <c r="J7" s="8">
        <f t="shared" si="0"/>
        <v>0</v>
      </c>
      <c r="K7" s="8">
        <f t="shared" si="1"/>
        <v>0</v>
      </c>
    </row>
    <row r="8" spans="1:12" x14ac:dyDescent="0.35">
      <c r="A8" t="s">
        <v>49</v>
      </c>
      <c r="B8">
        <v>18</v>
      </c>
      <c r="C8" t="s">
        <v>16</v>
      </c>
      <c r="D8">
        <v>1</v>
      </c>
      <c r="E8">
        <v>3</v>
      </c>
      <c r="F8" t="s">
        <v>53</v>
      </c>
      <c r="G8">
        <v>1</v>
      </c>
      <c r="H8">
        <v>2</v>
      </c>
      <c r="I8">
        <v>1</v>
      </c>
      <c r="J8" s="8">
        <f t="shared" si="0"/>
        <v>8.3333333333333329E-2</v>
      </c>
      <c r="K8" s="8">
        <f t="shared" si="1"/>
        <v>8.3333333333333329E-2</v>
      </c>
    </row>
    <row r="9" spans="1:12" x14ac:dyDescent="0.35">
      <c r="A9" t="s">
        <v>49</v>
      </c>
      <c r="B9">
        <v>33</v>
      </c>
      <c r="C9" t="s">
        <v>16</v>
      </c>
      <c r="D9">
        <v>2</v>
      </c>
      <c r="E9">
        <v>3</v>
      </c>
    </row>
    <row r="10" spans="1:12" x14ac:dyDescent="0.35">
      <c r="A10" t="s">
        <v>49</v>
      </c>
      <c r="B10">
        <v>34</v>
      </c>
      <c r="C10" t="s">
        <v>16</v>
      </c>
      <c r="D10">
        <v>3</v>
      </c>
      <c r="E10">
        <v>3</v>
      </c>
    </row>
    <row r="11" spans="1:12" x14ac:dyDescent="0.35">
      <c r="A11" t="s">
        <v>49</v>
      </c>
      <c r="B11">
        <v>35</v>
      </c>
      <c r="C11" t="s">
        <v>16</v>
      </c>
      <c r="D11">
        <v>4</v>
      </c>
      <c r="E11">
        <v>3</v>
      </c>
    </row>
    <row r="12" spans="1:12" x14ac:dyDescent="0.35">
      <c r="A12" t="s">
        <v>49</v>
      </c>
      <c r="B12">
        <v>43</v>
      </c>
      <c r="C12" t="s">
        <v>16</v>
      </c>
      <c r="D12">
        <v>2</v>
      </c>
      <c r="E12">
        <v>3</v>
      </c>
    </row>
    <row r="13" spans="1:12" x14ac:dyDescent="0.35">
      <c r="A13" t="s">
        <v>49</v>
      </c>
      <c r="B13">
        <v>50</v>
      </c>
      <c r="C13" t="s">
        <v>16</v>
      </c>
      <c r="D13">
        <v>1</v>
      </c>
      <c r="E13">
        <v>3</v>
      </c>
    </row>
    <row r="14" spans="1:12" x14ac:dyDescent="0.35">
      <c r="A14" t="s">
        <v>49</v>
      </c>
      <c r="B14">
        <v>54</v>
      </c>
      <c r="C14" t="s">
        <v>16</v>
      </c>
      <c r="D14">
        <v>2</v>
      </c>
      <c r="E14">
        <v>3</v>
      </c>
    </row>
    <row r="15" spans="1:12" x14ac:dyDescent="0.35">
      <c r="A15" t="s">
        <v>49</v>
      </c>
      <c r="B15">
        <v>58</v>
      </c>
      <c r="C15" t="s">
        <v>16</v>
      </c>
      <c r="D15">
        <v>3</v>
      </c>
      <c r="E15">
        <v>3</v>
      </c>
    </row>
    <row r="16" spans="1:12" x14ac:dyDescent="0.35">
      <c r="A16" t="s">
        <v>49</v>
      </c>
      <c r="B16">
        <v>60</v>
      </c>
      <c r="C16" t="s">
        <v>16</v>
      </c>
      <c r="D16">
        <v>1</v>
      </c>
      <c r="E16">
        <v>2</v>
      </c>
    </row>
    <row r="17" spans="1:5" x14ac:dyDescent="0.35">
      <c r="A17" t="s">
        <v>49</v>
      </c>
      <c r="B17">
        <v>61</v>
      </c>
      <c r="C17" t="s">
        <v>16</v>
      </c>
      <c r="D17">
        <v>1</v>
      </c>
      <c r="E17">
        <v>3</v>
      </c>
    </row>
    <row r="18" spans="1:5" x14ac:dyDescent="0.35">
      <c r="A18" t="s">
        <v>49</v>
      </c>
      <c r="B18">
        <v>18</v>
      </c>
      <c r="C18" t="s">
        <v>23</v>
      </c>
      <c r="D18">
        <v>2</v>
      </c>
      <c r="E18">
        <v>2</v>
      </c>
    </row>
    <row r="19" spans="1:5" x14ac:dyDescent="0.35">
      <c r="A19" t="s">
        <v>49</v>
      </c>
      <c r="B19">
        <v>54</v>
      </c>
      <c r="C19" t="s">
        <v>43</v>
      </c>
      <c r="D19">
        <v>1</v>
      </c>
      <c r="E19">
        <v>1</v>
      </c>
    </row>
    <row r="20" spans="1:5" x14ac:dyDescent="0.35">
      <c r="A20" t="s">
        <v>49</v>
      </c>
      <c r="B20">
        <v>61</v>
      </c>
      <c r="C20" t="s">
        <v>43</v>
      </c>
      <c r="D20">
        <v>1</v>
      </c>
      <c r="E20">
        <v>3</v>
      </c>
    </row>
    <row r="21" spans="1:5" x14ac:dyDescent="0.35">
      <c r="A21" t="s">
        <v>49</v>
      </c>
      <c r="B21">
        <v>54</v>
      </c>
      <c r="C21" t="s">
        <v>44</v>
      </c>
      <c r="D21">
        <v>1</v>
      </c>
      <c r="E21">
        <v>1</v>
      </c>
    </row>
    <row r="22" spans="1:5" x14ac:dyDescent="0.35">
      <c r="A22" t="s">
        <v>49</v>
      </c>
      <c r="B22">
        <v>33</v>
      </c>
      <c r="C22" t="s">
        <v>40</v>
      </c>
      <c r="D22">
        <v>1</v>
      </c>
      <c r="E22">
        <v>2</v>
      </c>
    </row>
    <row r="23" spans="1:5" x14ac:dyDescent="0.35">
      <c r="A23" t="s">
        <v>49</v>
      </c>
      <c r="B23">
        <v>52</v>
      </c>
      <c r="C23" t="s">
        <v>12</v>
      </c>
      <c r="D23">
        <v>1</v>
      </c>
      <c r="E23">
        <v>1</v>
      </c>
    </row>
    <row r="24" spans="1:5" x14ac:dyDescent="0.35">
      <c r="A24" t="s">
        <v>49</v>
      </c>
      <c r="B24">
        <v>53</v>
      </c>
      <c r="C24" t="s">
        <v>19</v>
      </c>
      <c r="D24">
        <v>1</v>
      </c>
      <c r="E24">
        <v>3</v>
      </c>
    </row>
    <row r="25" spans="1:5" x14ac:dyDescent="0.35">
      <c r="A25" t="s">
        <v>49</v>
      </c>
      <c r="B25">
        <v>60</v>
      </c>
      <c r="C25" t="s">
        <v>19</v>
      </c>
      <c r="D25">
        <v>1</v>
      </c>
      <c r="E25">
        <v>3</v>
      </c>
    </row>
  </sheetData>
  <sortState xmlns:xlrd2="http://schemas.microsoft.com/office/spreadsheetml/2017/richdata2" ref="A2:E25">
    <sortCondition ref="C1:C2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FAEBF-FE78-471E-BBAF-A764FAAB2BA6}">
  <dimension ref="A1:P66"/>
  <sheetViews>
    <sheetView topLeftCell="E1" workbookViewId="0">
      <selection activeCell="M11" sqref="M11"/>
    </sheetView>
  </sheetViews>
  <sheetFormatPr defaultRowHeight="14.5" x14ac:dyDescent="0.35"/>
  <cols>
    <col min="1" max="1" width="18.54296875" customWidth="1"/>
    <col min="9" max="9" width="11.81640625" customWidth="1"/>
    <col min="10" max="12" width="13.54296875" customWidth="1"/>
    <col min="13" max="13" width="26" customWidth="1"/>
    <col min="14" max="15" width="13.453125" customWidth="1"/>
    <col min="16" max="16" width="10.36328125" bestFit="1" customWidth="1"/>
  </cols>
  <sheetData>
    <row r="1" spans="1:16" x14ac:dyDescent="0.35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</row>
    <row r="2" spans="1:16" x14ac:dyDescent="0.35">
      <c r="A2" t="s">
        <v>59</v>
      </c>
      <c r="B2">
        <v>15</v>
      </c>
      <c r="C2" t="s">
        <v>24</v>
      </c>
      <c r="D2">
        <v>1</v>
      </c>
      <c r="E2">
        <v>1</v>
      </c>
      <c r="G2" s="9" t="s">
        <v>70</v>
      </c>
      <c r="H2" s="9"/>
      <c r="I2" s="9"/>
      <c r="J2" s="9"/>
      <c r="K2" s="9"/>
      <c r="L2" s="9"/>
      <c r="M2" s="9"/>
      <c r="N2" s="9"/>
      <c r="O2" s="9"/>
    </row>
    <row r="3" spans="1:16" ht="58" x14ac:dyDescent="0.35">
      <c r="A3" t="s">
        <v>59</v>
      </c>
      <c r="B3">
        <v>15</v>
      </c>
      <c r="C3" t="s">
        <v>23</v>
      </c>
      <c r="D3">
        <v>4</v>
      </c>
      <c r="E3">
        <v>3</v>
      </c>
      <c r="I3" s="1" t="s">
        <v>71</v>
      </c>
      <c r="J3" s="10" t="s">
        <v>93</v>
      </c>
      <c r="K3" s="11" t="s">
        <v>69</v>
      </c>
      <c r="L3" s="11" t="s">
        <v>91</v>
      </c>
      <c r="M3" s="11" t="s">
        <v>94</v>
      </c>
      <c r="N3" s="23" t="s">
        <v>97</v>
      </c>
      <c r="O3" s="23" t="s">
        <v>68</v>
      </c>
      <c r="P3" s="4" t="s">
        <v>75</v>
      </c>
    </row>
    <row r="4" spans="1:16" x14ac:dyDescent="0.35">
      <c r="A4" t="s">
        <v>59</v>
      </c>
      <c r="B4">
        <v>15</v>
      </c>
      <c r="C4" t="s">
        <v>19</v>
      </c>
      <c r="D4">
        <v>1</v>
      </c>
      <c r="E4">
        <v>3</v>
      </c>
      <c r="G4" t="s">
        <v>56</v>
      </c>
      <c r="I4">
        <f>AVERAGE(D18:D50)</f>
        <v>1.606060606060606</v>
      </c>
      <c r="J4">
        <f>AVERAGE(E18:E50)</f>
        <v>2.4545454545454546</v>
      </c>
      <c r="K4">
        <v>6</v>
      </c>
      <c r="L4">
        <f>51-18</f>
        <v>33</v>
      </c>
      <c r="M4" s="8">
        <f>I4/30</f>
        <v>5.3535353535353533E-2</v>
      </c>
      <c r="N4" s="8">
        <f>K4/30</f>
        <v>0.2</v>
      </c>
      <c r="O4" s="8">
        <f>K4/L4</f>
        <v>0.18181818181818182</v>
      </c>
      <c r="P4" s="7">
        <f>J4/30</f>
        <v>8.1818181818181818E-2</v>
      </c>
    </row>
    <row r="5" spans="1:16" x14ac:dyDescent="0.35">
      <c r="A5" t="s">
        <v>59</v>
      </c>
      <c r="B5">
        <v>16</v>
      </c>
      <c r="C5" t="s">
        <v>25</v>
      </c>
      <c r="D5">
        <v>1</v>
      </c>
      <c r="E5">
        <v>1</v>
      </c>
      <c r="G5" t="s">
        <v>55</v>
      </c>
      <c r="I5">
        <f>AVERAGE(D52:D66)</f>
        <v>1.3333333333333333</v>
      </c>
      <c r="J5">
        <f>AVERAGE(E52:E66)</f>
        <v>2.5333333333333332</v>
      </c>
      <c r="K5">
        <v>4</v>
      </c>
      <c r="L5">
        <f>67-52</f>
        <v>15</v>
      </c>
      <c r="M5" s="8">
        <f t="shared" ref="M5:M9" si="0">I5/30</f>
        <v>4.4444444444444439E-2</v>
      </c>
      <c r="N5" s="8">
        <f>K5/30</f>
        <v>0.13333333333333333</v>
      </c>
      <c r="O5" s="8">
        <f t="shared" ref="O5:O9" si="1">K5/L5</f>
        <v>0.26666666666666666</v>
      </c>
      <c r="P5" s="7">
        <f t="shared" ref="P5:P9" si="2">J5/30</f>
        <v>8.4444444444444447E-2</v>
      </c>
    </row>
    <row r="6" spans="1:16" x14ac:dyDescent="0.35">
      <c r="A6" t="s">
        <v>59</v>
      </c>
      <c r="B6">
        <v>16</v>
      </c>
      <c r="C6" t="s">
        <v>23</v>
      </c>
      <c r="D6">
        <v>2</v>
      </c>
      <c r="E6">
        <v>3</v>
      </c>
      <c r="G6" t="s">
        <v>54</v>
      </c>
      <c r="I6">
        <v>0</v>
      </c>
      <c r="J6">
        <v>0</v>
      </c>
      <c r="K6">
        <v>0</v>
      </c>
      <c r="L6">
        <v>0</v>
      </c>
      <c r="M6" s="8">
        <f t="shared" si="0"/>
        <v>0</v>
      </c>
      <c r="N6" s="8">
        <f t="shared" ref="N6:N8" si="3">K6/30</f>
        <v>0</v>
      </c>
      <c r="O6" s="8">
        <v>0</v>
      </c>
      <c r="P6" s="7">
        <f t="shared" si="2"/>
        <v>0</v>
      </c>
    </row>
    <row r="7" spans="1:16" x14ac:dyDescent="0.35">
      <c r="A7" t="s">
        <v>59</v>
      </c>
      <c r="B7">
        <v>16</v>
      </c>
      <c r="C7" t="s">
        <v>19</v>
      </c>
      <c r="D7">
        <v>1</v>
      </c>
      <c r="E7">
        <v>3</v>
      </c>
      <c r="G7" t="s">
        <v>57</v>
      </c>
      <c r="I7">
        <f>AVERAGE(D7:D17)</f>
        <v>1.0909090909090908</v>
      </c>
      <c r="J7">
        <f>AVERAGE(E7:E17)</f>
        <v>2.0909090909090908</v>
      </c>
      <c r="K7">
        <v>5</v>
      </c>
      <c r="L7">
        <v>11</v>
      </c>
      <c r="M7" s="8">
        <f t="shared" si="0"/>
        <v>3.6363636363636362E-2</v>
      </c>
      <c r="N7" s="8">
        <f t="shared" si="3"/>
        <v>0.16666666666666666</v>
      </c>
      <c r="O7" s="8">
        <f t="shared" si="1"/>
        <v>0.45454545454545453</v>
      </c>
      <c r="P7" s="7">
        <f t="shared" si="2"/>
        <v>6.9696969696969688E-2</v>
      </c>
    </row>
    <row r="8" spans="1:16" x14ac:dyDescent="0.35">
      <c r="A8" t="s">
        <v>59</v>
      </c>
      <c r="B8">
        <v>24</v>
      </c>
      <c r="C8" t="s">
        <v>27</v>
      </c>
      <c r="D8">
        <v>1</v>
      </c>
      <c r="E8">
        <v>1</v>
      </c>
      <c r="G8" t="s">
        <v>51</v>
      </c>
      <c r="I8">
        <f>AVERAGE(D51)</f>
        <v>1</v>
      </c>
      <c r="J8">
        <v>1</v>
      </c>
      <c r="K8">
        <v>1</v>
      </c>
      <c r="L8">
        <v>1</v>
      </c>
      <c r="M8" s="8">
        <f t="shared" si="0"/>
        <v>3.3333333333333333E-2</v>
      </c>
      <c r="N8" s="8">
        <f t="shared" si="3"/>
        <v>3.3333333333333333E-2</v>
      </c>
      <c r="O8" s="8">
        <f t="shared" si="1"/>
        <v>1</v>
      </c>
      <c r="P8" s="7">
        <f t="shared" si="2"/>
        <v>3.3333333333333333E-2</v>
      </c>
    </row>
    <row r="9" spans="1:16" x14ac:dyDescent="0.35">
      <c r="A9" t="s">
        <v>59</v>
      </c>
      <c r="B9">
        <v>24</v>
      </c>
      <c r="C9" t="s">
        <v>19</v>
      </c>
      <c r="D9">
        <v>1</v>
      </c>
      <c r="E9">
        <v>2</v>
      </c>
      <c r="G9" t="s">
        <v>53</v>
      </c>
      <c r="I9">
        <f>AVERAGE(D5:D9)</f>
        <v>1.2</v>
      </c>
      <c r="J9">
        <f>AVERAGE(E5:E9)</f>
        <v>2</v>
      </c>
      <c r="K9">
        <v>2</v>
      </c>
      <c r="L9">
        <v>5</v>
      </c>
      <c r="M9" s="8">
        <f t="shared" si="0"/>
        <v>0.04</v>
      </c>
      <c r="N9" s="8">
        <f>K9/30</f>
        <v>6.6666666666666666E-2</v>
      </c>
      <c r="O9" s="8">
        <f t="shared" si="1"/>
        <v>0.4</v>
      </c>
      <c r="P9" s="7">
        <f t="shared" si="2"/>
        <v>6.6666666666666666E-2</v>
      </c>
    </row>
    <row r="10" spans="1:16" x14ac:dyDescent="0.35">
      <c r="A10" t="s">
        <v>59</v>
      </c>
      <c r="B10">
        <v>25</v>
      </c>
      <c r="C10" t="s">
        <v>27</v>
      </c>
      <c r="D10">
        <v>1</v>
      </c>
      <c r="E10">
        <v>3</v>
      </c>
    </row>
    <row r="11" spans="1:16" x14ac:dyDescent="0.35">
      <c r="A11" t="s">
        <v>59</v>
      </c>
      <c r="B11">
        <v>26</v>
      </c>
      <c r="C11" t="s">
        <v>27</v>
      </c>
      <c r="D11">
        <v>1</v>
      </c>
      <c r="E11">
        <v>3</v>
      </c>
    </row>
    <row r="12" spans="1:16" x14ac:dyDescent="0.35">
      <c r="A12" t="s">
        <v>59</v>
      </c>
      <c r="B12">
        <v>27</v>
      </c>
      <c r="C12" t="s">
        <v>27</v>
      </c>
      <c r="D12">
        <v>2</v>
      </c>
      <c r="E12">
        <v>2</v>
      </c>
    </row>
    <row r="13" spans="1:16" x14ac:dyDescent="0.35">
      <c r="A13" t="s">
        <v>59</v>
      </c>
      <c r="B13">
        <v>28</v>
      </c>
      <c r="C13" t="s">
        <v>25</v>
      </c>
      <c r="D13">
        <v>1</v>
      </c>
      <c r="E13">
        <v>3</v>
      </c>
    </row>
    <row r="14" spans="1:16" x14ac:dyDescent="0.35">
      <c r="A14" t="s">
        <v>59</v>
      </c>
      <c r="B14">
        <v>28</v>
      </c>
      <c r="C14" t="s">
        <v>29</v>
      </c>
      <c r="D14">
        <v>1</v>
      </c>
      <c r="E14">
        <v>1</v>
      </c>
    </row>
    <row r="15" spans="1:16" x14ac:dyDescent="0.35">
      <c r="A15" t="s">
        <v>59</v>
      </c>
      <c r="B15">
        <v>28</v>
      </c>
      <c r="C15" t="s">
        <v>7</v>
      </c>
      <c r="D15">
        <v>1</v>
      </c>
      <c r="E15">
        <v>1</v>
      </c>
    </row>
    <row r="16" spans="1:16" x14ac:dyDescent="0.35">
      <c r="A16" t="s">
        <v>59</v>
      </c>
      <c r="B16">
        <v>28</v>
      </c>
      <c r="C16" t="s">
        <v>23</v>
      </c>
      <c r="D16">
        <v>1</v>
      </c>
      <c r="E16">
        <v>2</v>
      </c>
    </row>
    <row r="17" spans="1:5" x14ac:dyDescent="0.35">
      <c r="A17" t="s">
        <v>59</v>
      </c>
      <c r="B17">
        <v>28</v>
      </c>
      <c r="C17" t="s">
        <v>30</v>
      </c>
      <c r="D17">
        <v>1</v>
      </c>
      <c r="E17">
        <v>2</v>
      </c>
    </row>
    <row r="18" spans="1:5" x14ac:dyDescent="0.35">
      <c r="A18" t="s">
        <v>59</v>
      </c>
      <c r="B18">
        <v>28</v>
      </c>
      <c r="C18" t="s">
        <v>19</v>
      </c>
      <c r="D18">
        <v>1</v>
      </c>
      <c r="E18">
        <v>2</v>
      </c>
    </row>
    <row r="19" spans="1:5" x14ac:dyDescent="0.35">
      <c r="A19" t="s">
        <v>59</v>
      </c>
      <c r="B19">
        <v>29</v>
      </c>
      <c r="C19" t="s">
        <v>31</v>
      </c>
      <c r="D19">
        <v>1</v>
      </c>
      <c r="E19">
        <v>2</v>
      </c>
    </row>
    <row r="20" spans="1:5" x14ac:dyDescent="0.35">
      <c r="A20" t="s">
        <v>59</v>
      </c>
      <c r="B20">
        <v>29</v>
      </c>
      <c r="C20" t="s">
        <v>23</v>
      </c>
      <c r="D20">
        <v>2</v>
      </c>
      <c r="E20">
        <v>2</v>
      </c>
    </row>
    <row r="21" spans="1:5" x14ac:dyDescent="0.35">
      <c r="A21" t="s">
        <v>59</v>
      </c>
      <c r="B21">
        <v>29</v>
      </c>
      <c r="C21" t="s">
        <v>32</v>
      </c>
      <c r="D21">
        <v>1</v>
      </c>
      <c r="E21">
        <v>3</v>
      </c>
    </row>
    <row r="22" spans="1:5" x14ac:dyDescent="0.35">
      <c r="A22" t="s">
        <v>59</v>
      </c>
      <c r="B22">
        <v>29</v>
      </c>
      <c r="C22" t="s">
        <v>19</v>
      </c>
      <c r="D22">
        <v>3</v>
      </c>
      <c r="E22">
        <v>3</v>
      </c>
    </row>
    <row r="23" spans="1:5" x14ac:dyDescent="0.35">
      <c r="A23" t="s">
        <v>59</v>
      </c>
      <c r="B23">
        <v>31</v>
      </c>
      <c r="C23" t="s">
        <v>39</v>
      </c>
      <c r="D23">
        <v>1</v>
      </c>
      <c r="E23">
        <v>1</v>
      </c>
    </row>
    <row r="24" spans="1:5" x14ac:dyDescent="0.35">
      <c r="A24" t="s">
        <v>59</v>
      </c>
      <c r="B24">
        <v>31</v>
      </c>
      <c r="C24" t="s">
        <v>27</v>
      </c>
      <c r="D24">
        <v>1</v>
      </c>
      <c r="E24">
        <v>3</v>
      </c>
    </row>
    <row r="25" spans="1:5" x14ac:dyDescent="0.35">
      <c r="A25" t="s">
        <v>59</v>
      </c>
      <c r="B25">
        <v>31</v>
      </c>
      <c r="C25" t="s">
        <v>38</v>
      </c>
      <c r="D25">
        <v>1</v>
      </c>
      <c r="E25">
        <v>2</v>
      </c>
    </row>
    <row r="26" spans="1:5" x14ac:dyDescent="0.35">
      <c r="A26" t="s">
        <v>59</v>
      </c>
      <c r="B26">
        <v>31</v>
      </c>
      <c r="C26" t="s">
        <v>19</v>
      </c>
      <c r="D26">
        <v>1</v>
      </c>
      <c r="E26">
        <v>3</v>
      </c>
    </row>
    <row r="27" spans="1:5" x14ac:dyDescent="0.35">
      <c r="A27" t="s">
        <v>59</v>
      </c>
      <c r="B27">
        <v>32</v>
      </c>
      <c r="C27" t="s">
        <v>23</v>
      </c>
      <c r="D27">
        <v>3</v>
      </c>
      <c r="E27">
        <v>3</v>
      </c>
    </row>
    <row r="28" spans="1:5" x14ac:dyDescent="0.35">
      <c r="A28" t="s">
        <v>59</v>
      </c>
      <c r="B28">
        <v>32</v>
      </c>
      <c r="C28" t="s">
        <v>19</v>
      </c>
      <c r="D28">
        <v>1</v>
      </c>
      <c r="E28">
        <v>2</v>
      </c>
    </row>
    <row r="29" spans="1:5" x14ac:dyDescent="0.35">
      <c r="A29" t="s">
        <v>59</v>
      </c>
      <c r="B29">
        <v>33</v>
      </c>
      <c r="C29" t="s">
        <v>16</v>
      </c>
      <c r="D29">
        <v>2</v>
      </c>
      <c r="E29">
        <v>3</v>
      </c>
    </row>
    <row r="30" spans="1:5" x14ac:dyDescent="0.35">
      <c r="A30" t="s">
        <v>59</v>
      </c>
      <c r="B30">
        <v>33</v>
      </c>
      <c r="C30" t="s">
        <v>40</v>
      </c>
      <c r="D30">
        <v>1</v>
      </c>
      <c r="E30">
        <v>2</v>
      </c>
    </row>
    <row r="31" spans="1:5" x14ac:dyDescent="0.35">
      <c r="A31" t="s">
        <v>59</v>
      </c>
      <c r="B31">
        <v>34</v>
      </c>
      <c r="C31" t="s">
        <v>29</v>
      </c>
      <c r="D31">
        <v>1</v>
      </c>
      <c r="E31">
        <v>3</v>
      </c>
    </row>
    <row r="32" spans="1:5" x14ac:dyDescent="0.35">
      <c r="A32" t="s">
        <v>59</v>
      </c>
      <c r="B32">
        <v>34</v>
      </c>
      <c r="C32" t="s">
        <v>16</v>
      </c>
      <c r="D32">
        <v>3</v>
      </c>
      <c r="E32">
        <v>3</v>
      </c>
    </row>
    <row r="33" spans="1:5" x14ac:dyDescent="0.35">
      <c r="A33" t="s">
        <v>59</v>
      </c>
      <c r="B33">
        <v>35</v>
      </c>
      <c r="C33" t="s">
        <v>29</v>
      </c>
      <c r="D33">
        <v>2</v>
      </c>
      <c r="E33">
        <v>3</v>
      </c>
    </row>
    <row r="34" spans="1:5" x14ac:dyDescent="0.35">
      <c r="A34" t="s">
        <v>59</v>
      </c>
      <c r="B34">
        <v>35</v>
      </c>
      <c r="C34" t="s">
        <v>16</v>
      </c>
      <c r="D34">
        <v>4</v>
      </c>
      <c r="E34">
        <v>3</v>
      </c>
    </row>
    <row r="35" spans="1:5" x14ac:dyDescent="0.35">
      <c r="A35" t="s">
        <v>59</v>
      </c>
      <c r="B35">
        <v>36</v>
      </c>
      <c r="C35" t="s">
        <v>23</v>
      </c>
      <c r="D35">
        <v>2</v>
      </c>
      <c r="E35">
        <v>3</v>
      </c>
    </row>
    <row r="36" spans="1:5" x14ac:dyDescent="0.35">
      <c r="A36" t="s">
        <v>59</v>
      </c>
      <c r="B36">
        <v>36</v>
      </c>
      <c r="C36" t="s">
        <v>19</v>
      </c>
      <c r="D36">
        <v>1</v>
      </c>
      <c r="E36">
        <v>3</v>
      </c>
    </row>
    <row r="37" spans="1:5" x14ac:dyDescent="0.35">
      <c r="A37" t="s">
        <v>59</v>
      </c>
      <c r="B37">
        <v>38</v>
      </c>
      <c r="C37" t="s">
        <v>26</v>
      </c>
      <c r="D37">
        <v>1</v>
      </c>
      <c r="E37">
        <v>3</v>
      </c>
    </row>
    <row r="38" spans="1:5" x14ac:dyDescent="0.35">
      <c r="A38" t="s">
        <v>59</v>
      </c>
      <c r="B38">
        <v>38</v>
      </c>
      <c r="C38" t="s">
        <v>41</v>
      </c>
      <c r="D38">
        <v>1</v>
      </c>
      <c r="E38">
        <v>3</v>
      </c>
    </row>
    <row r="39" spans="1:5" x14ac:dyDescent="0.35">
      <c r="A39" t="s">
        <v>59</v>
      </c>
      <c r="B39">
        <v>39</v>
      </c>
      <c r="C39" t="s">
        <v>27</v>
      </c>
      <c r="D39">
        <v>2</v>
      </c>
      <c r="E39">
        <v>3</v>
      </c>
    </row>
    <row r="40" spans="1:5" x14ac:dyDescent="0.35">
      <c r="A40" t="s">
        <v>59</v>
      </c>
      <c r="B40">
        <v>40</v>
      </c>
      <c r="C40" t="s">
        <v>27</v>
      </c>
      <c r="D40">
        <v>2</v>
      </c>
      <c r="E40">
        <v>2</v>
      </c>
    </row>
    <row r="41" spans="1:5" x14ac:dyDescent="0.35">
      <c r="A41" t="s">
        <v>59</v>
      </c>
      <c r="B41">
        <v>40</v>
      </c>
      <c r="C41" t="s">
        <v>19</v>
      </c>
      <c r="D41">
        <v>2</v>
      </c>
      <c r="E41">
        <v>1</v>
      </c>
    </row>
    <row r="42" spans="1:5" x14ac:dyDescent="0.35">
      <c r="A42" t="s">
        <v>59</v>
      </c>
      <c r="B42">
        <v>41</v>
      </c>
      <c r="C42" t="s">
        <v>24</v>
      </c>
      <c r="D42">
        <v>2</v>
      </c>
      <c r="E42">
        <v>3</v>
      </c>
    </row>
    <row r="43" spans="1:5" x14ac:dyDescent="0.35">
      <c r="A43" t="s">
        <v>59</v>
      </c>
      <c r="B43">
        <v>41</v>
      </c>
      <c r="C43" t="s">
        <v>27</v>
      </c>
      <c r="D43">
        <v>1</v>
      </c>
      <c r="E43">
        <v>3</v>
      </c>
    </row>
    <row r="44" spans="1:5" x14ac:dyDescent="0.35">
      <c r="A44" t="s">
        <v>59</v>
      </c>
      <c r="B44">
        <v>42</v>
      </c>
      <c r="C44" t="s">
        <v>27</v>
      </c>
      <c r="D44">
        <v>2</v>
      </c>
      <c r="E44">
        <v>3</v>
      </c>
    </row>
    <row r="45" spans="1:5" x14ac:dyDescent="0.35">
      <c r="A45" t="s">
        <v>59</v>
      </c>
      <c r="B45">
        <v>43</v>
      </c>
      <c r="C45" t="s">
        <v>16</v>
      </c>
      <c r="D45">
        <v>2</v>
      </c>
      <c r="E45">
        <v>3</v>
      </c>
    </row>
    <row r="46" spans="1:5" x14ac:dyDescent="0.35">
      <c r="A46" t="s">
        <v>59</v>
      </c>
      <c r="B46">
        <v>44</v>
      </c>
      <c r="C46" t="s">
        <v>24</v>
      </c>
      <c r="D46">
        <v>1</v>
      </c>
      <c r="E46">
        <v>1</v>
      </c>
    </row>
    <row r="47" spans="1:5" x14ac:dyDescent="0.35">
      <c r="A47" t="s">
        <v>59</v>
      </c>
      <c r="B47">
        <v>44</v>
      </c>
      <c r="C47" t="s">
        <v>42</v>
      </c>
      <c r="D47">
        <v>1</v>
      </c>
      <c r="E47">
        <v>1</v>
      </c>
    </row>
    <row r="48" spans="1:5" x14ac:dyDescent="0.35">
      <c r="A48" t="s">
        <v>59</v>
      </c>
      <c r="B48">
        <v>44</v>
      </c>
      <c r="C48" t="s">
        <v>27</v>
      </c>
      <c r="D48">
        <v>2</v>
      </c>
      <c r="E48">
        <v>2</v>
      </c>
    </row>
    <row r="49" spans="1:5" x14ac:dyDescent="0.35">
      <c r="A49" t="s">
        <v>59</v>
      </c>
      <c r="B49">
        <v>47</v>
      </c>
      <c r="C49" t="s">
        <v>23</v>
      </c>
      <c r="D49">
        <v>1</v>
      </c>
      <c r="E49">
        <v>3</v>
      </c>
    </row>
    <row r="50" spans="1:5" x14ac:dyDescent="0.35">
      <c r="A50" t="s">
        <v>59</v>
      </c>
      <c r="B50">
        <v>48</v>
      </c>
      <c r="C50" t="s">
        <v>23</v>
      </c>
      <c r="D50">
        <v>1</v>
      </c>
      <c r="E50">
        <v>1</v>
      </c>
    </row>
    <row r="51" spans="1:5" x14ac:dyDescent="0.35">
      <c r="A51" t="s">
        <v>59</v>
      </c>
      <c r="B51">
        <v>49</v>
      </c>
      <c r="C51" t="s">
        <v>24</v>
      </c>
      <c r="D51">
        <v>1</v>
      </c>
      <c r="E51">
        <v>2</v>
      </c>
    </row>
    <row r="52" spans="1:5" x14ac:dyDescent="0.35">
      <c r="A52" t="s">
        <v>59</v>
      </c>
      <c r="B52">
        <v>49</v>
      </c>
      <c r="C52" t="s">
        <v>27</v>
      </c>
      <c r="D52">
        <v>1</v>
      </c>
      <c r="E52">
        <v>2</v>
      </c>
    </row>
    <row r="53" spans="1:5" x14ac:dyDescent="0.35">
      <c r="A53" t="s">
        <v>59</v>
      </c>
      <c r="B53">
        <v>49</v>
      </c>
      <c r="C53" t="s">
        <v>19</v>
      </c>
      <c r="D53">
        <v>1</v>
      </c>
      <c r="E53">
        <v>3</v>
      </c>
    </row>
    <row r="54" spans="1:5" x14ac:dyDescent="0.35">
      <c r="A54" t="s">
        <v>59</v>
      </c>
      <c r="B54">
        <v>50</v>
      </c>
      <c r="C54" t="s">
        <v>7</v>
      </c>
      <c r="D54">
        <v>1</v>
      </c>
      <c r="E54">
        <v>3</v>
      </c>
    </row>
    <row r="55" spans="1:5" x14ac:dyDescent="0.35">
      <c r="A55" t="s">
        <v>59</v>
      </c>
      <c r="B55">
        <v>50</v>
      </c>
      <c r="C55" t="s">
        <v>16</v>
      </c>
      <c r="D55">
        <v>1</v>
      </c>
      <c r="E55">
        <v>3</v>
      </c>
    </row>
    <row r="56" spans="1:5" x14ac:dyDescent="0.35">
      <c r="A56" t="s">
        <v>59</v>
      </c>
      <c r="B56">
        <v>53</v>
      </c>
      <c r="C56" t="s">
        <v>27</v>
      </c>
      <c r="D56">
        <v>1</v>
      </c>
      <c r="E56">
        <v>1</v>
      </c>
    </row>
    <row r="57" spans="1:5" x14ac:dyDescent="0.35">
      <c r="A57" t="s">
        <v>59</v>
      </c>
      <c r="B57">
        <v>53</v>
      </c>
      <c r="C57" t="s">
        <v>19</v>
      </c>
      <c r="D57">
        <v>1</v>
      </c>
      <c r="E57">
        <v>3</v>
      </c>
    </row>
    <row r="58" spans="1:5" x14ac:dyDescent="0.35">
      <c r="A58" t="s">
        <v>59</v>
      </c>
      <c r="B58">
        <v>54</v>
      </c>
      <c r="C58" t="s">
        <v>29</v>
      </c>
      <c r="D58">
        <v>2</v>
      </c>
      <c r="E58">
        <v>3</v>
      </c>
    </row>
    <row r="59" spans="1:5" x14ac:dyDescent="0.35">
      <c r="A59" t="s">
        <v>59</v>
      </c>
      <c r="B59">
        <v>54</v>
      </c>
      <c r="C59" t="s">
        <v>16</v>
      </c>
      <c r="D59">
        <v>2</v>
      </c>
      <c r="E59">
        <v>3</v>
      </c>
    </row>
    <row r="60" spans="1:5" x14ac:dyDescent="0.35">
      <c r="A60" t="s">
        <v>59</v>
      </c>
      <c r="B60">
        <v>54</v>
      </c>
      <c r="C60" t="s">
        <v>43</v>
      </c>
      <c r="D60">
        <v>1</v>
      </c>
      <c r="E60">
        <v>1</v>
      </c>
    </row>
    <row r="61" spans="1:5" x14ac:dyDescent="0.35">
      <c r="A61" t="s">
        <v>59</v>
      </c>
      <c r="B61">
        <v>54</v>
      </c>
      <c r="C61" t="s">
        <v>44</v>
      </c>
      <c r="D61">
        <v>1</v>
      </c>
      <c r="E61">
        <v>1</v>
      </c>
    </row>
    <row r="62" spans="1:5" x14ac:dyDescent="0.35">
      <c r="A62" t="s">
        <v>59</v>
      </c>
      <c r="B62">
        <v>58</v>
      </c>
      <c r="C62" t="s">
        <v>29</v>
      </c>
      <c r="D62">
        <v>2</v>
      </c>
      <c r="E62">
        <v>3</v>
      </c>
    </row>
    <row r="63" spans="1:5" x14ac:dyDescent="0.35">
      <c r="A63" t="s">
        <v>59</v>
      </c>
      <c r="B63">
        <v>58</v>
      </c>
      <c r="C63" t="s">
        <v>16</v>
      </c>
      <c r="D63">
        <v>3</v>
      </c>
      <c r="E63">
        <v>3</v>
      </c>
    </row>
    <row r="64" spans="1:5" x14ac:dyDescent="0.35">
      <c r="A64" t="s">
        <v>59</v>
      </c>
      <c r="B64">
        <v>59</v>
      </c>
      <c r="C64" t="s">
        <v>23</v>
      </c>
      <c r="D64">
        <v>1</v>
      </c>
      <c r="E64">
        <v>3</v>
      </c>
    </row>
    <row r="65" spans="1:5" x14ac:dyDescent="0.35">
      <c r="A65" t="s">
        <v>59</v>
      </c>
      <c r="B65">
        <v>61</v>
      </c>
      <c r="C65" t="s">
        <v>16</v>
      </c>
      <c r="D65">
        <v>1</v>
      </c>
      <c r="E65">
        <v>3</v>
      </c>
    </row>
    <row r="66" spans="1:5" x14ac:dyDescent="0.35">
      <c r="A66" t="s">
        <v>59</v>
      </c>
      <c r="B66">
        <v>61</v>
      </c>
      <c r="C66" t="s">
        <v>43</v>
      </c>
      <c r="D66">
        <v>1</v>
      </c>
      <c r="E66">
        <v>3</v>
      </c>
    </row>
  </sheetData>
  <sortState xmlns:xlrd2="http://schemas.microsoft.com/office/spreadsheetml/2017/richdata2" ref="A2:E66">
    <sortCondition ref="B1:B66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D70D7-0551-4F99-ADAC-1F953E466B04}">
  <dimension ref="A1:V72"/>
  <sheetViews>
    <sheetView topLeftCell="K1" zoomScale="104" workbookViewId="0">
      <selection activeCell="L7" sqref="L7"/>
    </sheetView>
  </sheetViews>
  <sheetFormatPr defaultRowHeight="14.5" x14ac:dyDescent="0.35"/>
  <cols>
    <col min="7" max="7" width="33.54296875" customWidth="1"/>
    <col min="8" max="8" width="17.36328125" customWidth="1"/>
    <col min="9" max="9" width="21.6328125" customWidth="1"/>
    <col min="10" max="11" width="10.54296875" customWidth="1"/>
    <col min="12" max="12" width="36.7265625" customWidth="1"/>
    <col min="13" max="13" width="25.81640625" customWidth="1"/>
    <col min="14" max="14" width="30.90625" customWidth="1"/>
    <col min="15" max="15" width="26.54296875" customWidth="1"/>
    <col min="16" max="16" width="19.7265625" customWidth="1"/>
    <col min="18" max="18" width="15" customWidth="1"/>
    <col min="19" max="19" width="19.08984375" customWidth="1"/>
  </cols>
  <sheetData>
    <row r="1" spans="1:22" x14ac:dyDescent="0.35">
      <c r="A1" s="1" t="s">
        <v>58</v>
      </c>
      <c r="B1" s="1" t="s">
        <v>0</v>
      </c>
      <c r="C1" s="1" t="s">
        <v>1</v>
      </c>
      <c r="D1" s="1" t="s">
        <v>2</v>
      </c>
      <c r="E1" s="1" t="s">
        <v>3</v>
      </c>
      <c r="F1" s="6" t="s">
        <v>66</v>
      </c>
      <c r="G1" s="2"/>
      <c r="H1" s="2"/>
      <c r="I1" s="2"/>
      <c r="J1" s="5"/>
      <c r="K1" s="5"/>
      <c r="L1" s="5"/>
      <c r="M1" s="5"/>
      <c r="N1" s="5"/>
      <c r="O1" s="5"/>
      <c r="R1" s="29" t="s">
        <v>89</v>
      </c>
      <c r="S1" s="29"/>
      <c r="T1" s="29"/>
    </row>
    <row r="2" spans="1:22" x14ac:dyDescent="0.35">
      <c r="A2" t="s">
        <v>60</v>
      </c>
      <c r="B2">
        <v>30</v>
      </c>
      <c r="C2" t="s">
        <v>24</v>
      </c>
      <c r="D2">
        <v>1</v>
      </c>
      <c r="E2">
        <v>3</v>
      </c>
      <c r="H2" s="1" t="s">
        <v>63</v>
      </c>
      <c r="I2" s="1" t="s">
        <v>64</v>
      </c>
      <c r="J2" s="4" t="s">
        <v>67</v>
      </c>
      <c r="K2" s="4" t="s">
        <v>91</v>
      </c>
      <c r="L2" s="28" t="s">
        <v>95</v>
      </c>
      <c r="M2" s="4" t="s">
        <v>90</v>
      </c>
      <c r="N2" s="28" t="s">
        <v>96</v>
      </c>
      <c r="O2" s="4" t="s">
        <v>68</v>
      </c>
      <c r="P2" s="28" t="s">
        <v>76</v>
      </c>
      <c r="R2" s="26" t="s">
        <v>82</v>
      </c>
      <c r="S2" s="26" t="s">
        <v>83</v>
      </c>
      <c r="T2" s="26" t="s">
        <v>84</v>
      </c>
    </row>
    <row r="3" spans="1:22" x14ac:dyDescent="0.35">
      <c r="A3" t="s">
        <v>60</v>
      </c>
      <c r="B3">
        <v>37</v>
      </c>
      <c r="C3" t="s">
        <v>24</v>
      </c>
      <c r="D3">
        <v>1</v>
      </c>
      <c r="E3">
        <v>3</v>
      </c>
      <c r="G3" t="s">
        <v>56</v>
      </c>
      <c r="H3" s="8">
        <f>AVERAGE(D14:D29)</f>
        <v>1.25</v>
      </c>
      <c r="I3" s="8">
        <f>AVERAGE(E14:E29)</f>
        <v>2.4375</v>
      </c>
      <c r="J3">
        <v>4</v>
      </c>
      <c r="K3">
        <v>16</v>
      </c>
      <c r="L3" s="7">
        <f>H3/25</f>
        <v>0.05</v>
      </c>
      <c r="M3" s="7">
        <f>I3/K3</f>
        <v>0.15234375</v>
      </c>
      <c r="N3">
        <f>J3/25</f>
        <v>0.16</v>
      </c>
      <c r="O3">
        <f>J3/K3</f>
        <v>0.25</v>
      </c>
      <c r="P3" s="7">
        <f>I3/25</f>
        <v>9.7500000000000003E-2</v>
      </c>
      <c r="R3">
        <f>_xlfn.CONFIDENCE.NORM(0.05,S3,K3)</f>
        <v>21.913063514414535</v>
      </c>
      <c r="S3">
        <f>STDEV(D14:D29)*100</f>
        <v>44.721359549995796</v>
      </c>
      <c r="T3">
        <f t="shared" ref="T3:T8" si="0">PRODUCT(S3/SQRT(J3))</f>
        <v>22.360679774997898</v>
      </c>
      <c r="V3" s="8"/>
    </row>
    <row r="4" spans="1:22" x14ac:dyDescent="0.35">
      <c r="A4" t="s">
        <v>60</v>
      </c>
      <c r="B4">
        <v>60</v>
      </c>
      <c r="C4" t="s">
        <v>45</v>
      </c>
      <c r="D4">
        <v>1</v>
      </c>
      <c r="E4">
        <v>2</v>
      </c>
      <c r="G4" t="s">
        <v>55</v>
      </c>
      <c r="H4" s="8">
        <f>AVERAGE(D38:D70)</f>
        <v>1</v>
      </c>
      <c r="I4" s="8">
        <f>AVERAGE(E38:E70)</f>
        <v>2.0303030303030303</v>
      </c>
      <c r="J4">
        <v>13</v>
      </c>
      <c r="K4" s="8">
        <f>SUM(D38:D70)</f>
        <v>33</v>
      </c>
      <c r="L4" s="7">
        <f t="shared" ref="L4:L8" si="1">H4/25</f>
        <v>0.04</v>
      </c>
      <c r="M4" s="7">
        <f t="shared" ref="M4:M8" si="2">I4/K4</f>
        <v>6.1524334251606978E-2</v>
      </c>
      <c r="N4">
        <f>J4/25</f>
        <v>0.52</v>
      </c>
      <c r="O4">
        <f t="shared" ref="O4:O8" si="3">J4/K4</f>
        <v>0.39393939393939392</v>
      </c>
      <c r="P4" s="7">
        <f t="shared" ref="P4:P8" si="4">I4/25</f>
        <v>8.1212121212121208E-2</v>
      </c>
      <c r="R4" t="e">
        <f>_xlfn.CONFIDENCE.NORM(0.05,S4,K4)</f>
        <v>#NUM!</v>
      </c>
      <c r="S4">
        <f>STDEV(D38:D70)*100</f>
        <v>0</v>
      </c>
      <c r="T4">
        <f t="shared" si="0"/>
        <v>0</v>
      </c>
      <c r="V4" s="8"/>
    </row>
    <row r="5" spans="1:22" x14ac:dyDescent="0.35">
      <c r="A5" t="s">
        <v>60</v>
      </c>
      <c r="B5">
        <v>30</v>
      </c>
      <c r="C5" t="s">
        <v>33</v>
      </c>
      <c r="D5">
        <v>1</v>
      </c>
      <c r="E5">
        <v>1</v>
      </c>
      <c r="G5" t="s">
        <v>54</v>
      </c>
      <c r="H5" s="8">
        <f>AVERAGE(D5:D9)</f>
        <v>1</v>
      </c>
      <c r="I5" s="8">
        <f>AVERAGE(E5:E9)</f>
        <v>1</v>
      </c>
      <c r="J5">
        <v>5</v>
      </c>
      <c r="K5">
        <v>5</v>
      </c>
      <c r="L5" s="7">
        <f t="shared" si="1"/>
        <v>0.04</v>
      </c>
      <c r="M5" s="7">
        <f t="shared" si="2"/>
        <v>0.2</v>
      </c>
      <c r="N5">
        <f t="shared" ref="N5:N6" si="5">J5/25</f>
        <v>0.2</v>
      </c>
      <c r="O5">
        <f t="shared" si="3"/>
        <v>1</v>
      </c>
      <c r="P5" s="7">
        <f t="shared" si="4"/>
        <v>0.04</v>
      </c>
      <c r="R5" t="e">
        <f>_xlfn.CONFIDENCE.NORM(0.05,S5,K5)</f>
        <v>#NUM!</v>
      </c>
      <c r="S5">
        <f>STDEV(D5:D9)*100</f>
        <v>0</v>
      </c>
      <c r="T5">
        <f t="shared" si="0"/>
        <v>0</v>
      </c>
      <c r="V5" s="8"/>
    </row>
    <row r="6" spans="1:22" x14ac:dyDescent="0.35">
      <c r="A6" t="s">
        <v>60</v>
      </c>
      <c r="B6">
        <v>30</v>
      </c>
      <c r="C6" t="s">
        <v>34</v>
      </c>
      <c r="D6">
        <v>1</v>
      </c>
      <c r="E6">
        <v>1</v>
      </c>
      <c r="G6" t="s">
        <v>57</v>
      </c>
      <c r="H6" s="8">
        <f>AVERAGE(D10:D13,D72)</f>
        <v>1.2</v>
      </c>
      <c r="I6" s="8">
        <f>AVERAGE(E10:E13,E72)</f>
        <v>2.2999999999999998</v>
      </c>
      <c r="J6">
        <v>5</v>
      </c>
      <c r="K6">
        <v>5</v>
      </c>
      <c r="L6" s="7">
        <f t="shared" si="1"/>
        <v>4.8000000000000001E-2</v>
      </c>
      <c r="M6" s="7">
        <f t="shared" si="2"/>
        <v>0.45999999999999996</v>
      </c>
      <c r="N6">
        <f t="shared" si="5"/>
        <v>0.2</v>
      </c>
      <c r="O6">
        <f t="shared" si="3"/>
        <v>1</v>
      </c>
      <c r="P6" s="7">
        <f t="shared" si="4"/>
        <v>9.1999999999999998E-2</v>
      </c>
      <c r="R6">
        <f>_xlfn.CONFIDENCE.NORM(0.05,S6,K6)</f>
        <v>43.826127028829063</v>
      </c>
      <c r="S6">
        <f>STDEV(D10:D13)*100</f>
        <v>50</v>
      </c>
      <c r="T6">
        <f t="shared" si="0"/>
        <v>22.360679774997894</v>
      </c>
      <c r="V6" s="8"/>
    </row>
    <row r="7" spans="1:22" x14ac:dyDescent="0.35">
      <c r="A7" t="s">
        <v>60</v>
      </c>
      <c r="B7">
        <v>30</v>
      </c>
      <c r="C7" t="s">
        <v>35</v>
      </c>
      <c r="D7">
        <v>1</v>
      </c>
      <c r="E7">
        <v>1</v>
      </c>
      <c r="G7" t="s">
        <v>51</v>
      </c>
      <c r="H7" s="8">
        <v>0</v>
      </c>
      <c r="I7" s="8">
        <v>0</v>
      </c>
      <c r="J7">
        <v>8</v>
      </c>
      <c r="K7">
        <v>0</v>
      </c>
      <c r="L7" s="7">
        <f t="shared" si="1"/>
        <v>0</v>
      </c>
      <c r="M7" s="7">
        <v>0</v>
      </c>
      <c r="N7">
        <f>J7/25</f>
        <v>0.32</v>
      </c>
      <c r="O7">
        <v>0</v>
      </c>
      <c r="P7" s="7">
        <f t="shared" si="4"/>
        <v>0</v>
      </c>
      <c r="R7">
        <v>0</v>
      </c>
      <c r="S7">
        <v>0</v>
      </c>
      <c r="T7">
        <f t="shared" si="0"/>
        <v>0</v>
      </c>
      <c r="V7" s="8"/>
    </row>
    <row r="8" spans="1:22" x14ac:dyDescent="0.35">
      <c r="A8" t="s">
        <v>60</v>
      </c>
      <c r="B8">
        <v>30</v>
      </c>
      <c r="C8" t="s">
        <v>36</v>
      </c>
      <c r="D8">
        <v>1</v>
      </c>
      <c r="E8">
        <v>1</v>
      </c>
      <c r="G8" t="s">
        <v>53</v>
      </c>
      <c r="H8" s="8">
        <f>AVERAGE(D2:D4)</f>
        <v>1</v>
      </c>
      <c r="I8" s="8">
        <f>AVERAGE(E2:E4)</f>
        <v>2.6666666666666665</v>
      </c>
      <c r="J8">
        <v>2</v>
      </c>
      <c r="K8">
        <v>3</v>
      </c>
      <c r="L8" s="7">
        <f t="shared" si="1"/>
        <v>0.04</v>
      </c>
      <c r="M8" s="7">
        <f t="shared" si="2"/>
        <v>0.88888888888888884</v>
      </c>
      <c r="N8">
        <f>J8/25</f>
        <v>0.08</v>
      </c>
      <c r="O8">
        <f t="shared" si="3"/>
        <v>0.66666666666666663</v>
      </c>
      <c r="P8" s="7">
        <f t="shared" si="4"/>
        <v>0.10666666666666666</v>
      </c>
      <c r="R8" t="e">
        <f>_xlfn.CONFIDENCE.NORM(0.05,S8,K8)</f>
        <v>#NUM!</v>
      </c>
      <c r="S8">
        <f>STDEV(D2:D4)*100</f>
        <v>0</v>
      </c>
      <c r="T8">
        <f t="shared" si="0"/>
        <v>0</v>
      </c>
      <c r="V8" s="8"/>
    </row>
    <row r="9" spans="1:22" x14ac:dyDescent="0.35">
      <c r="A9" t="s">
        <v>60</v>
      </c>
      <c r="B9">
        <v>30</v>
      </c>
      <c r="C9" t="s">
        <v>37</v>
      </c>
      <c r="D9">
        <v>1</v>
      </c>
      <c r="E9">
        <v>1</v>
      </c>
    </row>
    <row r="10" spans="1:22" x14ac:dyDescent="0.35">
      <c r="A10" t="s">
        <v>60</v>
      </c>
      <c r="B10">
        <v>1</v>
      </c>
      <c r="C10" t="s">
        <v>4</v>
      </c>
      <c r="D10">
        <v>1</v>
      </c>
      <c r="E10">
        <v>1</v>
      </c>
      <c r="G10" s="3"/>
      <c r="H10" s="3"/>
      <c r="I10" s="3"/>
    </row>
    <row r="11" spans="1:22" x14ac:dyDescent="0.35">
      <c r="A11" t="s">
        <v>60</v>
      </c>
      <c r="B11">
        <v>4</v>
      </c>
      <c r="C11" t="s">
        <v>4</v>
      </c>
      <c r="D11">
        <v>1</v>
      </c>
      <c r="E11">
        <v>3</v>
      </c>
      <c r="H11" s="1"/>
      <c r="I11" s="1"/>
    </row>
    <row r="12" spans="1:22" x14ac:dyDescent="0.35">
      <c r="A12" t="s">
        <v>60</v>
      </c>
      <c r="B12">
        <v>56</v>
      </c>
      <c r="C12" t="s">
        <v>29</v>
      </c>
      <c r="D12">
        <v>2</v>
      </c>
      <c r="E12">
        <v>1.5</v>
      </c>
      <c r="G12" s="26" t="s">
        <v>82</v>
      </c>
      <c r="H12" s="27" t="s">
        <v>83</v>
      </c>
      <c r="I12" s="27" t="s">
        <v>84</v>
      </c>
      <c r="J12" s="27" t="s">
        <v>85</v>
      </c>
      <c r="K12" s="27"/>
    </row>
    <row r="13" spans="1:22" x14ac:dyDescent="0.35">
      <c r="A13" t="s">
        <v>60</v>
      </c>
      <c r="B13">
        <v>3</v>
      </c>
      <c r="C13" t="s">
        <v>7</v>
      </c>
      <c r="D13">
        <v>1</v>
      </c>
      <c r="E13">
        <v>3</v>
      </c>
      <c r="G13" t="s">
        <v>88</v>
      </c>
      <c r="H13" t="s">
        <v>86</v>
      </c>
      <c r="I13" t="s">
        <v>87</v>
      </c>
      <c r="J13">
        <v>4</v>
      </c>
    </row>
    <row r="14" spans="1:22" x14ac:dyDescent="0.35">
      <c r="A14" t="s">
        <v>60</v>
      </c>
      <c r="B14">
        <v>4</v>
      </c>
      <c r="C14" t="s">
        <v>16</v>
      </c>
      <c r="D14">
        <v>1</v>
      </c>
      <c r="E14">
        <v>1</v>
      </c>
      <c r="J14">
        <v>13</v>
      </c>
    </row>
    <row r="15" spans="1:22" x14ac:dyDescent="0.35">
      <c r="A15" t="s">
        <v>60</v>
      </c>
      <c r="B15">
        <v>6</v>
      </c>
      <c r="C15" t="s">
        <v>16</v>
      </c>
      <c r="D15">
        <v>1</v>
      </c>
      <c r="E15">
        <v>1</v>
      </c>
      <c r="J15">
        <v>5</v>
      </c>
    </row>
    <row r="16" spans="1:22" x14ac:dyDescent="0.35">
      <c r="A16" t="s">
        <v>60</v>
      </c>
      <c r="B16">
        <v>18</v>
      </c>
      <c r="C16" t="s">
        <v>16</v>
      </c>
      <c r="D16">
        <v>1</v>
      </c>
      <c r="E16">
        <v>3</v>
      </c>
      <c r="J16">
        <v>5</v>
      </c>
    </row>
    <row r="17" spans="1:10" x14ac:dyDescent="0.35">
      <c r="A17" t="s">
        <v>60</v>
      </c>
      <c r="B17">
        <v>56</v>
      </c>
      <c r="C17" t="s">
        <v>16</v>
      </c>
      <c r="D17">
        <v>1</v>
      </c>
      <c r="E17">
        <v>3</v>
      </c>
      <c r="J17">
        <v>8</v>
      </c>
    </row>
    <row r="18" spans="1:10" x14ac:dyDescent="0.35">
      <c r="A18" t="s">
        <v>60</v>
      </c>
      <c r="B18">
        <v>60</v>
      </c>
      <c r="C18" t="s">
        <v>16</v>
      </c>
      <c r="D18">
        <v>1</v>
      </c>
      <c r="E18">
        <v>2</v>
      </c>
      <c r="J18">
        <v>2</v>
      </c>
    </row>
    <row r="19" spans="1:10" x14ac:dyDescent="0.35">
      <c r="A19" t="s">
        <v>60</v>
      </c>
      <c r="B19">
        <v>13</v>
      </c>
      <c r="C19" t="s">
        <v>23</v>
      </c>
      <c r="D19">
        <v>1</v>
      </c>
      <c r="E19">
        <v>3</v>
      </c>
    </row>
    <row r="20" spans="1:10" x14ac:dyDescent="0.35">
      <c r="A20" t="s">
        <v>60</v>
      </c>
      <c r="B20">
        <v>14</v>
      </c>
      <c r="C20" t="s">
        <v>23</v>
      </c>
      <c r="D20">
        <v>1</v>
      </c>
      <c r="E20">
        <v>3</v>
      </c>
    </row>
    <row r="21" spans="1:10" x14ac:dyDescent="0.35">
      <c r="A21" t="s">
        <v>60</v>
      </c>
      <c r="B21">
        <v>18</v>
      </c>
      <c r="C21" t="s">
        <v>23</v>
      </c>
      <c r="D21">
        <v>2</v>
      </c>
      <c r="E21">
        <v>2</v>
      </c>
    </row>
    <row r="22" spans="1:10" x14ac:dyDescent="0.35">
      <c r="A22" t="s">
        <v>60</v>
      </c>
      <c r="B22">
        <v>37</v>
      </c>
      <c r="C22" t="s">
        <v>23</v>
      </c>
      <c r="D22">
        <v>1</v>
      </c>
      <c r="E22">
        <v>3</v>
      </c>
    </row>
    <row r="23" spans="1:10" x14ac:dyDescent="0.35">
      <c r="A23" t="s">
        <v>60</v>
      </c>
      <c r="B23">
        <v>46</v>
      </c>
      <c r="C23" t="s">
        <v>23</v>
      </c>
      <c r="D23">
        <v>2</v>
      </c>
      <c r="E23">
        <v>3</v>
      </c>
    </row>
    <row r="24" spans="1:10" x14ac:dyDescent="0.35">
      <c r="A24" t="s">
        <v>60</v>
      </c>
      <c r="B24">
        <v>55</v>
      </c>
      <c r="C24" t="s">
        <v>23</v>
      </c>
      <c r="D24">
        <v>2</v>
      </c>
      <c r="E24">
        <v>2</v>
      </c>
    </row>
    <row r="25" spans="1:10" x14ac:dyDescent="0.35">
      <c r="A25" t="s">
        <v>60</v>
      </c>
      <c r="B25">
        <v>57</v>
      </c>
      <c r="C25" t="s">
        <v>23</v>
      </c>
      <c r="D25">
        <v>1</v>
      </c>
      <c r="E25">
        <v>1</v>
      </c>
    </row>
    <row r="26" spans="1:10" x14ac:dyDescent="0.35">
      <c r="A26" t="s">
        <v>60</v>
      </c>
      <c r="B26">
        <v>23</v>
      </c>
      <c r="C26" t="s">
        <v>27</v>
      </c>
      <c r="D26">
        <v>1</v>
      </c>
      <c r="E26">
        <v>3</v>
      </c>
    </row>
    <row r="27" spans="1:10" x14ac:dyDescent="0.35">
      <c r="A27" t="s">
        <v>60</v>
      </c>
      <c r="B27">
        <v>17</v>
      </c>
      <c r="C27" t="s">
        <v>26</v>
      </c>
      <c r="D27">
        <v>1</v>
      </c>
      <c r="E27">
        <v>3</v>
      </c>
    </row>
    <row r="28" spans="1:10" x14ac:dyDescent="0.35">
      <c r="A28" t="s">
        <v>60</v>
      </c>
      <c r="B28">
        <v>37</v>
      </c>
      <c r="C28" t="s">
        <v>26</v>
      </c>
      <c r="D28">
        <v>2</v>
      </c>
      <c r="E28">
        <v>3</v>
      </c>
    </row>
    <row r="29" spans="1:10" x14ac:dyDescent="0.35">
      <c r="A29" t="s">
        <v>60</v>
      </c>
      <c r="B29">
        <v>57</v>
      </c>
      <c r="C29" t="s">
        <v>26</v>
      </c>
      <c r="D29">
        <v>1</v>
      </c>
      <c r="E29">
        <v>3</v>
      </c>
    </row>
    <row r="30" spans="1:10" x14ac:dyDescent="0.35">
      <c r="A30" t="s">
        <v>60</v>
      </c>
      <c r="B30">
        <v>4</v>
      </c>
      <c r="C30" t="s">
        <v>17</v>
      </c>
      <c r="D30">
        <v>1</v>
      </c>
      <c r="E30">
        <v>3</v>
      </c>
    </row>
    <row r="31" spans="1:10" x14ac:dyDescent="0.35">
      <c r="A31" t="s">
        <v>60</v>
      </c>
      <c r="B31">
        <v>10</v>
      </c>
      <c r="C31" t="s">
        <v>17</v>
      </c>
      <c r="D31">
        <v>1</v>
      </c>
      <c r="E31">
        <v>3</v>
      </c>
    </row>
    <row r="32" spans="1:10" x14ac:dyDescent="0.35">
      <c r="A32" t="s">
        <v>60</v>
      </c>
      <c r="B32">
        <v>45</v>
      </c>
      <c r="C32" t="s">
        <v>17</v>
      </c>
      <c r="D32">
        <v>1</v>
      </c>
      <c r="E32">
        <v>2</v>
      </c>
    </row>
    <row r="33" spans="1:5" x14ac:dyDescent="0.35">
      <c r="A33" t="s">
        <v>60</v>
      </c>
      <c r="B33">
        <v>8</v>
      </c>
      <c r="C33" t="s">
        <v>20</v>
      </c>
      <c r="D33">
        <v>1</v>
      </c>
      <c r="E33">
        <v>2</v>
      </c>
    </row>
    <row r="34" spans="1:5" x14ac:dyDescent="0.35">
      <c r="A34" t="s">
        <v>60</v>
      </c>
      <c r="B34">
        <v>13</v>
      </c>
      <c r="C34" t="s">
        <v>20</v>
      </c>
      <c r="D34">
        <v>1</v>
      </c>
      <c r="E34">
        <v>1</v>
      </c>
    </row>
    <row r="35" spans="1:5" x14ac:dyDescent="0.35">
      <c r="A35" t="s">
        <v>60</v>
      </c>
      <c r="B35">
        <v>45</v>
      </c>
      <c r="C35" t="s">
        <v>20</v>
      </c>
      <c r="D35">
        <v>1</v>
      </c>
      <c r="E35">
        <v>2</v>
      </c>
    </row>
    <row r="36" spans="1:5" x14ac:dyDescent="0.35">
      <c r="A36" t="s">
        <v>60</v>
      </c>
      <c r="B36">
        <v>9</v>
      </c>
      <c r="C36" t="s">
        <v>22</v>
      </c>
      <c r="D36">
        <v>1</v>
      </c>
      <c r="E36">
        <v>2</v>
      </c>
    </row>
    <row r="37" spans="1:5" x14ac:dyDescent="0.35">
      <c r="A37" t="s">
        <v>60</v>
      </c>
      <c r="B37">
        <v>23</v>
      </c>
      <c r="C37" t="s">
        <v>28</v>
      </c>
      <c r="D37">
        <v>1</v>
      </c>
      <c r="E37">
        <v>3</v>
      </c>
    </row>
    <row r="38" spans="1:5" x14ac:dyDescent="0.35">
      <c r="A38" t="s">
        <v>60</v>
      </c>
      <c r="B38">
        <v>1</v>
      </c>
      <c r="C38" t="s">
        <v>5</v>
      </c>
      <c r="D38">
        <v>1</v>
      </c>
      <c r="E38">
        <v>3</v>
      </c>
    </row>
    <row r="39" spans="1:5" x14ac:dyDescent="0.35">
      <c r="A39" t="s">
        <v>60</v>
      </c>
      <c r="B39">
        <v>3</v>
      </c>
      <c r="C39" t="s">
        <v>5</v>
      </c>
      <c r="D39">
        <v>1</v>
      </c>
      <c r="E39">
        <v>1</v>
      </c>
    </row>
    <row r="40" spans="1:5" x14ac:dyDescent="0.35">
      <c r="A40" t="s">
        <v>60</v>
      </c>
      <c r="B40">
        <v>4</v>
      </c>
      <c r="C40" t="s">
        <v>5</v>
      </c>
      <c r="D40">
        <v>1</v>
      </c>
      <c r="E40">
        <v>3</v>
      </c>
    </row>
    <row r="41" spans="1:5" x14ac:dyDescent="0.35">
      <c r="A41" t="s">
        <v>60</v>
      </c>
      <c r="B41">
        <v>5</v>
      </c>
      <c r="C41" t="s">
        <v>5</v>
      </c>
      <c r="D41">
        <v>1</v>
      </c>
      <c r="E41">
        <v>1</v>
      </c>
    </row>
    <row r="42" spans="1:5" x14ac:dyDescent="0.35">
      <c r="A42" t="s">
        <v>60</v>
      </c>
      <c r="B42">
        <v>9</v>
      </c>
      <c r="C42" t="s">
        <v>5</v>
      </c>
      <c r="D42">
        <v>1</v>
      </c>
      <c r="E42">
        <v>2</v>
      </c>
    </row>
    <row r="43" spans="1:5" x14ac:dyDescent="0.35">
      <c r="A43" t="s">
        <v>60</v>
      </c>
      <c r="B43">
        <v>3</v>
      </c>
      <c r="C43" t="s">
        <v>8</v>
      </c>
      <c r="D43">
        <v>1</v>
      </c>
      <c r="E43">
        <v>3</v>
      </c>
    </row>
    <row r="44" spans="1:5" x14ac:dyDescent="0.35">
      <c r="A44" t="s">
        <v>60</v>
      </c>
      <c r="B44">
        <v>17</v>
      </c>
      <c r="C44" t="s">
        <v>8</v>
      </c>
      <c r="D44">
        <v>1</v>
      </c>
      <c r="E44">
        <v>1</v>
      </c>
    </row>
    <row r="45" spans="1:5" x14ac:dyDescent="0.35">
      <c r="A45" t="s">
        <v>60</v>
      </c>
      <c r="B45">
        <v>51</v>
      </c>
      <c r="C45" t="s">
        <v>41</v>
      </c>
      <c r="D45">
        <v>1</v>
      </c>
      <c r="E45">
        <v>3</v>
      </c>
    </row>
    <row r="46" spans="1:5" x14ac:dyDescent="0.35">
      <c r="A46" t="s">
        <v>60</v>
      </c>
      <c r="B46">
        <v>30</v>
      </c>
      <c r="C46" t="s">
        <v>38</v>
      </c>
      <c r="D46">
        <v>1</v>
      </c>
      <c r="E46">
        <v>2</v>
      </c>
    </row>
    <row r="47" spans="1:5" x14ac:dyDescent="0.35">
      <c r="A47" t="s">
        <v>60</v>
      </c>
      <c r="B47">
        <v>3</v>
      </c>
      <c r="C47" t="s">
        <v>9</v>
      </c>
      <c r="D47">
        <v>1</v>
      </c>
      <c r="E47">
        <v>3</v>
      </c>
    </row>
    <row r="48" spans="1:5" x14ac:dyDescent="0.35">
      <c r="A48" t="s">
        <v>60</v>
      </c>
      <c r="B48">
        <v>3</v>
      </c>
      <c r="C48" t="s">
        <v>10</v>
      </c>
      <c r="D48">
        <v>1</v>
      </c>
      <c r="E48">
        <v>3</v>
      </c>
    </row>
    <row r="49" spans="1:6" x14ac:dyDescent="0.35">
      <c r="A49" t="s">
        <v>60</v>
      </c>
      <c r="B49">
        <v>1</v>
      </c>
      <c r="C49" t="s">
        <v>6</v>
      </c>
      <c r="D49">
        <v>1</v>
      </c>
      <c r="E49">
        <v>1</v>
      </c>
    </row>
    <row r="50" spans="1:6" x14ac:dyDescent="0.35">
      <c r="A50" t="s">
        <v>60</v>
      </c>
      <c r="B50">
        <v>3</v>
      </c>
      <c r="C50" t="s">
        <v>6</v>
      </c>
      <c r="D50">
        <v>1</v>
      </c>
      <c r="E50">
        <v>1</v>
      </c>
      <c r="F50" s="3"/>
    </row>
    <row r="51" spans="1:6" x14ac:dyDescent="0.35">
      <c r="A51" t="s">
        <v>60</v>
      </c>
      <c r="B51">
        <v>4</v>
      </c>
      <c r="C51" t="s">
        <v>6</v>
      </c>
      <c r="D51">
        <v>1</v>
      </c>
      <c r="E51">
        <v>2</v>
      </c>
    </row>
    <row r="52" spans="1:6" x14ac:dyDescent="0.35">
      <c r="A52" t="s">
        <v>60</v>
      </c>
      <c r="B52">
        <v>12</v>
      </c>
      <c r="C52" t="s">
        <v>6</v>
      </c>
      <c r="D52">
        <v>1</v>
      </c>
      <c r="E52">
        <v>1</v>
      </c>
    </row>
    <row r="53" spans="1:6" x14ac:dyDescent="0.35">
      <c r="A53" t="s">
        <v>60</v>
      </c>
      <c r="B53">
        <v>3</v>
      </c>
      <c r="C53" t="s">
        <v>11</v>
      </c>
      <c r="D53">
        <v>1</v>
      </c>
      <c r="E53">
        <v>1</v>
      </c>
    </row>
    <row r="54" spans="1:6" x14ac:dyDescent="0.35">
      <c r="A54" t="s">
        <v>60</v>
      </c>
      <c r="B54">
        <v>9</v>
      </c>
      <c r="C54" t="s">
        <v>11</v>
      </c>
      <c r="D54">
        <v>1</v>
      </c>
      <c r="E54">
        <v>2</v>
      </c>
    </row>
    <row r="55" spans="1:6" x14ac:dyDescent="0.35">
      <c r="A55" t="s">
        <v>60</v>
      </c>
      <c r="B55">
        <v>3</v>
      </c>
      <c r="C55" t="s">
        <v>12</v>
      </c>
      <c r="D55">
        <v>1</v>
      </c>
      <c r="E55">
        <v>1</v>
      </c>
    </row>
    <row r="56" spans="1:6" x14ac:dyDescent="0.35">
      <c r="A56" t="s">
        <v>60</v>
      </c>
      <c r="B56">
        <v>6</v>
      </c>
      <c r="C56" t="s">
        <v>12</v>
      </c>
      <c r="D56">
        <v>1</v>
      </c>
      <c r="E56">
        <v>2</v>
      </c>
    </row>
    <row r="57" spans="1:6" x14ac:dyDescent="0.35">
      <c r="A57" t="s">
        <v>60</v>
      </c>
      <c r="B57">
        <v>9</v>
      </c>
      <c r="C57" t="s">
        <v>12</v>
      </c>
      <c r="D57">
        <v>1</v>
      </c>
      <c r="E57">
        <v>2</v>
      </c>
    </row>
    <row r="58" spans="1:6" x14ac:dyDescent="0.35">
      <c r="A58" t="s">
        <v>60</v>
      </c>
      <c r="B58">
        <v>11</v>
      </c>
      <c r="C58" t="s">
        <v>12</v>
      </c>
      <c r="D58">
        <v>1</v>
      </c>
      <c r="E58">
        <v>3</v>
      </c>
    </row>
    <row r="59" spans="1:6" x14ac:dyDescent="0.35">
      <c r="A59" t="s">
        <v>60</v>
      </c>
      <c r="B59">
        <v>12</v>
      </c>
      <c r="C59" t="s">
        <v>12</v>
      </c>
      <c r="D59">
        <v>1</v>
      </c>
      <c r="E59">
        <v>1</v>
      </c>
    </row>
    <row r="60" spans="1:6" x14ac:dyDescent="0.35">
      <c r="A60" t="s">
        <v>60</v>
      </c>
      <c r="B60">
        <v>52</v>
      </c>
      <c r="C60" t="s">
        <v>12</v>
      </c>
      <c r="D60">
        <v>1</v>
      </c>
      <c r="E60">
        <v>1</v>
      </c>
    </row>
    <row r="61" spans="1:6" x14ac:dyDescent="0.35">
      <c r="A61" t="s">
        <v>60</v>
      </c>
      <c r="B61">
        <v>6</v>
      </c>
      <c r="C61" t="s">
        <v>19</v>
      </c>
      <c r="D61">
        <v>1</v>
      </c>
      <c r="E61">
        <v>1</v>
      </c>
    </row>
    <row r="62" spans="1:6" x14ac:dyDescent="0.35">
      <c r="A62" t="s">
        <v>60</v>
      </c>
      <c r="B62">
        <v>17</v>
      </c>
      <c r="C62" t="s">
        <v>19</v>
      </c>
      <c r="D62">
        <v>1</v>
      </c>
      <c r="E62">
        <v>1</v>
      </c>
    </row>
    <row r="63" spans="1:6" x14ac:dyDescent="0.35">
      <c r="A63" t="s">
        <v>60</v>
      </c>
      <c r="B63">
        <v>30</v>
      </c>
      <c r="C63" t="s">
        <v>19</v>
      </c>
      <c r="D63">
        <v>1</v>
      </c>
      <c r="E63">
        <v>3</v>
      </c>
    </row>
    <row r="64" spans="1:6" x14ac:dyDescent="0.35">
      <c r="A64" t="s">
        <v>60</v>
      </c>
      <c r="B64">
        <v>46</v>
      </c>
      <c r="C64" t="s">
        <v>19</v>
      </c>
      <c r="D64">
        <v>1</v>
      </c>
      <c r="E64">
        <v>3</v>
      </c>
    </row>
    <row r="65" spans="1:5" x14ac:dyDescent="0.35">
      <c r="A65" t="s">
        <v>60</v>
      </c>
      <c r="B65">
        <v>56</v>
      </c>
      <c r="C65" t="s">
        <v>19</v>
      </c>
      <c r="D65">
        <v>1</v>
      </c>
      <c r="E65">
        <v>3</v>
      </c>
    </row>
    <row r="66" spans="1:5" x14ac:dyDescent="0.35">
      <c r="A66" t="s">
        <v>60</v>
      </c>
      <c r="B66">
        <v>60</v>
      </c>
      <c r="C66" t="s">
        <v>19</v>
      </c>
      <c r="D66">
        <v>1</v>
      </c>
      <c r="E66">
        <v>3</v>
      </c>
    </row>
    <row r="67" spans="1:5" x14ac:dyDescent="0.35">
      <c r="A67" t="s">
        <v>60</v>
      </c>
      <c r="B67">
        <v>3</v>
      </c>
      <c r="C67" t="s">
        <v>13</v>
      </c>
      <c r="D67">
        <v>1</v>
      </c>
      <c r="E67">
        <v>3</v>
      </c>
    </row>
    <row r="68" spans="1:5" x14ac:dyDescent="0.35">
      <c r="A68" t="s">
        <v>60</v>
      </c>
      <c r="B68">
        <v>12</v>
      </c>
      <c r="C68" t="s">
        <v>13</v>
      </c>
      <c r="D68">
        <v>1</v>
      </c>
      <c r="E68">
        <v>1</v>
      </c>
    </row>
    <row r="69" spans="1:5" x14ac:dyDescent="0.35">
      <c r="A69" t="s">
        <v>60</v>
      </c>
      <c r="B69">
        <v>3</v>
      </c>
      <c r="C69" t="s">
        <v>14</v>
      </c>
      <c r="D69">
        <v>1</v>
      </c>
      <c r="E69">
        <v>3</v>
      </c>
    </row>
    <row r="70" spans="1:5" x14ac:dyDescent="0.35">
      <c r="A70" t="s">
        <v>60</v>
      </c>
      <c r="B70">
        <v>3</v>
      </c>
      <c r="C70" t="s">
        <v>15</v>
      </c>
      <c r="D70">
        <v>1</v>
      </c>
      <c r="E70">
        <v>3</v>
      </c>
    </row>
    <row r="71" spans="1:5" x14ac:dyDescent="0.35">
      <c r="A71" t="s">
        <v>60</v>
      </c>
      <c r="B71">
        <v>8</v>
      </c>
      <c r="C71" t="s">
        <v>21</v>
      </c>
      <c r="D71">
        <v>1</v>
      </c>
      <c r="E71">
        <v>1</v>
      </c>
    </row>
    <row r="72" spans="1:5" x14ac:dyDescent="0.35">
      <c r="A72" t="s">
        <v>60</v>
      </c>
      <c r="B72">
        <v>4</v>
      </c>
      <c r="C72" t="s">
        <v>18</v>
      </c>
      <c r="D72">
        <v>1</v>
      </c>
      <c r="E72">
        <v>3</v>
      </c>
    </row>
  </sheetData>
  <sortState xmlns:xlrd2="http://schemas.microsoft.com/office/spreadsheetml/2017/richdata2" ref="A2:F72">
    <sortCondition ref="C1:C72"/>
  </sortState>
  <mergeCells count="1">
    <mergeCell ref="R1:T1"/>
  </mergeCells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B226-8E16-4C7E-A313-09A3670576F3}">
  <dimension ref="A1:I30"/>
  <sheetViews>
    <sheetView tabSelected="1" workbookViewId="0">
      <selection activeCell="C18" sqref="C18"/>
    </sheetView>
  </sheetViews>
  <sheetFormatPr defaultRowHeight="14.5" x14ac:dyDescent="0.35"/>
  <cols>
    <col min="1" max="1" width="23" customWidth="1"/>
    <col min="2" max="2" width="24.6328125" customWidth="1"/>
    <col min="3" max="3" width="28.81640625" customWidth="1"/>
    <col min="4" max="4" width="13" customWidth="1"/>
    <col min="5" max="5" width="13.6328125" customWidth="1"/>
    <col min="6" max="6" width="14.08984375" customWidth="1"/>
    <col min="7" max="7" width="28.36328125" customWidth="1"/>
    <col min="8" max="8" width="28.6328125" customWidth="1"/>
    <col min="9" max="9" width="18.453125" customWidth="1"/>
  </cols>
  <sheetData>
    <row r="1" spans="1:9" x14ac:dyDescent="0.35">
      <c r="A1" t="s">
        <v>105</v>
      </c>
    </row>
    <row r="3" spans="1:9" x14ac:dyDescent="0.35">
      <c r="B3" s="31" t="s">
        <v>62</v>
      </c>
      <c r="C3" s="30" t="s">
        <v>61</v>
      </c>
    </row>
    <row r="4" spans="1:9" x14ac:dyDescent="0.35">
      <c r="B4" s="25" t="s">
        <v>68</v>
      </c>
      <c r="C4" s="25" t="s">
        <v>68</v>
      </c>
    </row>
    <row r="5" spans="1:9" x14ac:dyDescent="0.35">
      <c r="A5" t="s">
        <v>56</v>
      </c>
      <c r="B5" s="24">
        <v>0.2</v>
      </c>
      <c r="C5" s="25">
        <v>0.16</v>
      </c>
    </row>
    <row r="6" spans="1:9" x14ac:dyDescent="0.35">
      <c r="A6" t="s">
        <v>55</v>
      </c>
      <c r="B6" s="24">
        <v>0.16666666666666666</v>
      </c>
      <c r="C6" s="25">
        <v>0.52</v>
      </c>
    </row>
    <row r="7" spans="1:9" x14ac:dyDescent="0.35">
      <c r="A7" t="s">
        <v>54</v>
      </c>
      <c r="B7" s="24">
        <v>0</v>
      </c>
      <c r="C7" s="25">
        <v>0.2</v>
      </c>
    </row>
    <row r="8" spans="1:9" x14ac:dyDescent="0.35">
      <c r="A8" t="s">
        <v>57</v>
      </c>
      <c r="B8" s="24">
        <v>0.16666666666666666</v>
      </c>
      <c r="C8" s="25">
        <v>0.2</v>
      </c>
    </row>
    <row r="9" spans="1:9" x14ac:dyDescent="0.35">
      <c r="A9" t="s">
        <v>51</v>
      </c>
      <c r="B9" s="24">
        <v>3.3333333333333333E-2</v>
      </c>
      <c r="C9" s="25">
        <v>0.32</v>
      </c>
    </row>
    <row r="10" spans="1:9" x14ac:dyDescent="0.35">
      <c r="A10" t="s">
        <v>53</v>
      </c>
      <c r="B10" s="24">
        <v>6.6666666666666666E-2</v>
      </c>
      <c r="C10" s="25">
        <v>0.08</v>
      </c>
    </row>
    <row r="12" spans="1:9" x14ac:dyDescent="0.35">
      <c r="B12" t="s">
        <v>78</v>
      </c>
      <c r="D12" s="4" t="s">
        <v>80</v>
      </c>
      <c r="E12" s="4" t="s">
        <v>55</v>
      </c>
      <c r="F12" s="4" t="s">
        <v>54</v>
      </c>
      <c r="G12" s="4" t="s">
        <v>57</v>
      </c>
      <c r="H12" s="4" t="s">
        <v>79</v>
      </c>
      <c r="I12" s="4" t="s">
        <v>53</v>
      </c>
    </row>
    <row r="13" spans="1:9" x14ac:dyDescent="0.35">
      <c r="B13" s="21" t="s">
        <v>62</v>
      </c>
      <c r="C13" s="25" t="s">
        <v>68</v>
      </c>
      <c r="D13" s="24">
        <v>0.2</v>
      </c>
      <c r="E13" s="24">
        <v>0.16666666666666666</v>
      </c>
      <c r="F13" s="24">
        <v>0</v>
      </c>
      <c r="G13" s="24">
        <v>0.16666666666666666</v>
      </c>
      <c r="H13" s="24">
        <v>3.3333333333333333E-2</v>
      </c>
      <c r="I13" s="24">
        <v>6.6666666666666666E-2</v>
      </c>
    </row>
    <row r="14" spans="1:9" x14ac:dyDescent="0.35">
      <c r="B14" s="22" t="s">
        <v>61</v>
      </c>
      <c r="C14" s="25" t="s">
        <v>68</v>
      </c>
      <c r="D14" s="25">
        <v>0.16</v>
      </c>
      <c r="E14" s="25">
        <v>0.28000000000000003</v>
      </c>
      <c r="F14" s="25">
        <v>0.2</v>
      </c>
      <c r="G14" s="25">
        <v>0.2</v>
      </c>
      <c r="H14" s="25">
        <v>0.32</v>
      </c>
      <c r="I14" s="25">
        <v>0.08</v>
      </c>
    </row>
    <row r="18" spans="1:5" x14ac:dyDescent="0.35">
      <c r="A18" t="s">
        <v>78</v>
      </c>
      <c r="B18" s="25" t="s">
        <v>100</v>
      </c>
      <c r="C18" s="4" t="s">
        <v>81</v>
      </c>
      <c r="D18" s="4" t="s">
        <v>101</v>
      </c>
      <c r="E18" s="4" t="s">
        <v>102</v>
      </c>
    </row>
    <row r="19" spans="1:5" x14ac:dyDescent="0.35">
      <c r="A19" s="21" t="s">
        <v>103</v>
      </c>
      <c r="B19" s="24">
        <v>0.2</v>
      </c>
      <c r="C19" t="s">
        <v>56</v>
      </c>
      <c r="D19" s="8">
        <v>5.3535353535353533E-2</v>
      </c>
      <c r="E19" s="7">
        <v>8.1818181818181818E-2</v>
      </c>
    </row>
    <row r="20" spans="1:5" x14ac:dyDescent="0.35">
      <c r="A20" s="21" t="s">
        <v>103</v>
      </c>
      <c r="B20" s="24">
        <v>0.13333333333333333</v>
      </c>
      <c r="C20" t="s">
        <v>55</v>
      </c>
      <c r="D20" s="8">
        <v>4.4444444444444439E-2</v>
      </c>
      <c r="E20" s="7">
        <v>8.4444444444444447E-2</v>
      </c>
    </row>
    <row r="21" spans="1:5" x14ac:dyDescent="0.35">
      <c r="A21" s="21" t="s">
        <v>103</v>
      </c>
      <c r="B21" s="24">
        <v>0</v>
      </c>
      <c r="C21" t="s">
        <v>54</v>
      </c>
      <c r="D21" s="8">
        <v>0</v>
      </c>
      <c r="E21" s="7">
        <v>0</v>
      </c>
    </row>
    <row r="22" spans="1:5" x14ac:dyDescent="0.35">
      <c r="A22" s="21" t="s">
        <v>103</v>
      </c>
      <c r="B22" s="24">
        <v>0.16666666666666666</v>
      </c>
      <c r="C22" t="s">
        <v>98</v>
      </c>
      <c r="D22" s="8">
        <v>3.6363636363636362E-2</v>
      </c>
      <c r="E22" s="7">
        <v>6.9696969696969688E-2</v>
      </c>
    </row>
    <row r="23" spans="1:5" x14ac:dyDescent="0.35">
      <c r="A23" s="21" t="s">
        <v>103</v>
      </c>
      <c r="B23" s="24">
        <v>3.3333333333333333E-2</v>
      </c>
      <c r="C23" t="s">
        <v>92</v>
      </c>
      <c r="D23" s="8">
        <v>3.3333333333333333E-2</v>
      </c>
      <c r="E23" s="7">
        <v>3.3333333333333333E-2</v>
      </c>
    </row>
    <row r="24" spans="1:5" x14ac:dyDescent="0.35">
      <c r="A24" s="21" t="s">
        <v>103</v>
      </c>
      <c r="B24" s="24">
        <v>6.6666666666666666E-2</v>
      </c>
      <c r="C24" t="s">
        <v>53</v>
      </c>
      <c r="D24" s="8">
        <v>0.04</v>
      </c>
      <c r="E24" s="7">
        <v>6.6666666666666666E-2</v>
      </c>
    </row>
    <row r="25" spans="1:5" x14ac:dyDescent="0.35">
      <c r="A25" s="32" t="s">
        <v>104</v>
      </c>
      <c r="B25" s="25">
        <v>0.16</v>
      </c>
      <c r="C25" t="s">
        <v>56</v>
      </c>
      <c r="D25" s="8">
        <v>0.05</v>
      </c>
      <c r="E25" s="8">
        <v>9.7500000000000003E-2</v>
      </c>
    </row>
    <row r="26" spans="1:5" x14ac:dyDescent="0.35">
      <c r="A26" s="32" t="s">
        <v>104</v>
      </c>
      <c r="B26" s="25">
        <v>0.52</v>
      </c>
      <c r="C26" t="s">
        <v>55</v>
      </c>
      <c r="D26" s="8">
        <v>0.04</v>
      </c>
      <c r="E26" s="8">
        <v>8.1212121212121208E-2</v>
      </c>
    </row>
    <row r="27" spans="1:5" x14ac:dyDescent="0.35">
      <c r="A27" s="32" t="s">
        <v>104</v>
      </c>
      <c r="B27" s="25">
        <v>0.2</v>
      </c>
      <c r="C27" t="s">
        <v>54</v>
      </c>
      <c r="D27" s="8">
        <v>0.04</v>
      </c>
      <c r="E27" s="8">
        <v>0.04</v>
      </c>
    </row>
    <row r="28" spans="1:5" x14ac:dyDescent="0.35">
      <c r="A28" s="32" t="s">
        <v>104</v>
      </c>
      <c r="B28" s="25">
        <v>0.2</v>
      </c>
      <c r="C28" t="s">
        <v>98</v>
      </c>
      <c r="D28" s="8">
        <v>4.8000000000000001E-2</v>
      </c>
      <c r="E28" s="8">
        <v>9.1999999999999998E-2</v>
      </c>
    </row>
    <row r="29" spans="1:5" x14ac:dyDescent="0.35">
      <c r="A29" s="32" t="s">
        <v>104</v>
      </c>
      <c r="B29" s="25">
        <v>0.32</v>
      </c>
      <c r="C29" t="s">
        <v>92</v>
      </c>
      <c r="D29" s="8">
        <v>0</v>
      </c>
      <c r="E29" s="8">
        <v>0</v>
      </c>
    </row>
    <row r="30" spans="1:5" x14ac:dyDescent="0.35">
      <c r="A30" s="32" t="s">
        <v>104</v>
      </c>
      <c r="B30" s="25">
        <v>0.08</v>
      </c>
      <c r="C30" t="s">
        <v>53</v>
      </c>
      <c r="D30" s="8">
        <v>0.04</v>
      </c>
      <c r="E30" s="8">
        <v>0.10666666666666666</v>
      </c>
    </row>
  </sheetData>
  <mergeCells count="2">
    <mergeCell ref="C3"/>
    <mergeCell ref="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Barplot</vt:lpstr>
      <vt:lpstr>CUL</vt:lpstr>
      <vt:lpstr>MAT</vt:lpstr>
      <vt:lpstr>CRO</vt:lpstr>
      <vt:lpstr>HUC</vt:lpstr>
      <vt:lpstr>Asso</vt:lpstr>
      <vt:lpstr>Indepen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</cp:lastModifiedBy>
  <dcterms:created xsi:type="dcterms:W3CDTF">2021-07-23T19:13:02Z</dcterms:created>
  <dcterms:modified xsi:type="dcterms:W3CDTF">2022-07-27T18:09:12Z</dcterms:modified>
</cp:coreProperties>
</file>