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nicomartin/Documents/github/FMC_Puechabon/validation_data/"/>
    </mc:Choice>
  </mc:AlternateContent>
  <xr:revisionPtr revIDLastSave="0" documentId="8_{8E0BC3B0-80C4-DE49-A7CD-6B399AC8970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DBH Mind 2003-2018" sheetId="1" r:id="rId1"/>
  </sheets>
  <definedNames>
    <definedName name="_xlnm._FilterDatabase" localSheetId="0" hidden="1">'DBH Mind 2003-2018'!$A$1:$J$98</definedName>
  </definedNames>
  <calcPr calcId="181029"/>
</workbook>
</file>

<file path=xl/calcChain.xml><?xml version="1.0" encoding="utf-8"?>
<calcChain xmlns="http://schemas.openxmlformats.org/spreadsheetml/2006/main">
  <c r="AD105" i="1" l="1"/>
  <c r="AD104" i="1"/>
  <c r="AD103" i="1"/>
  <c r="AB103" i="1"/>
  <c r="AC105" i="1"/>
  <c r="AC104" i="1"/>
  <c r="AC103" i="1"/>
  <c r="AA105" i="1"/>
  <c r="AB105" i="1" s="1"/>
  <c r="AA104" i="1"/>
  <c r="AB104" i="1" s="1"/>
  <c r="AA103" i="1"/>
  <c r="H105" i="1" l="1"/>
  <c r="I105" i="1"/>
  <c r="J105" i="1"/>
  <c r="H104" i="1"/>
  <c r="I104" i="1"/>
  <c r="J104" i="1"/>
  <c r="H103" i="1"/>
  <c r="I103" i="1"/>
  <c r="J103" i="1"/>
  <c r="G105" i="1"/>
  <c r="G104" i="1"/>
  <c r="G10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S3" i="1"/>
  <c r="S2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P3" i="1"/>
  <c r="L3" i="1"/>
  <c r="Q2" i="1"/>
  <c r="Y2" i="1" s="1"/>
  <c r="M2" i="1"/>
  <c r="S104" i="1" l="1"/>
  <c r="V104" i="1"/>
  <c r="X3" i="1"/>
  <c r="V103" i="1"/>
  <c r="T103" i="1"/>
  <c r="U103" i="1"/>
  <c r="U104" i="1"/>
  <c r="T104" i="1"/>
  <c r="S103" i="1"/>
  <c r="S105" i="1" s="1"/>
  <c r="R3" i="1"/>
  <c r="Z3" i="1" s="1"/>
  <c r="R4" i="1"/>
  <c r="Z4" i="1" s="1"/>
  <c r="R5" i="1"/>
  <c r="Z5" i="1" s="1"/>
  <c r="R6" i="1"/>
  <c r="Z6" i="1" s="1"/>
  <c r="R7" i="1"/>
  <c r="Z7" i="1" s="1"/>
  <c r="R8" i="1"/>
  <c r="Z8" i="1" s="1"/>
  <c r="R9" i="1"/>
  <c r="Z9" i="1" s="1"/>
  <c r="R10" i="1"/>
  <c r="Z10" i="1" s="1"/>
  <c r="R11" i="1"/>
  <c r="Z11" i="1" s="1"/>
  <c r="R12" i="1"/>
  <c r="Z12" i="1" s="1"/>
  <c r="R13" i="1"/>
  <c r="Z13" i="1" s="1"/>
  <c r="R14" i="1"/>
  <c r="Z14" i="1" s="1"/>
  <c r="R15" i="1"/>
  <c r="Z15" i="1" s="1"/>
  <c r="R16" i="1"/>
  <c r="Z16" i="1" s="1"/>
  <c r="R17" i="1"/>
  <c r="Z17" i="1" s="1"/>
  <c r="R18" i="1"/>
  <c r="Z18" i="1" s="1"/>
  <c r="R19" i="1"/>
  <c r="Z19" i="1" s="1"/>
  <c r="R20" i="1"/>
  <c r="Z20" i="1" s="1"/>
  <c r="R21" i="1"/>
  <c r="Z21" i="1" s="1"/>
  <c r="R22" i="1"/>
  <c r="Z22" i="1" s="1"/>
  <c r="R23" i="1"/>
  <c r="Z23" i="1" s="1"/>
  <c r="R24" i="1"/>
  <c r="Z24" i="1" s="1"/>
  <c r="R25" i="1"/>
  <c r="Z25" i="1" s="1"/>
  <c r="R26" i="1"/>
  <c r="Z26" i="1" s="1"/>
  <c r="R27" i="1"/>
  <c r="Z27" i="1" s="1"/>
  <c r="R28" i="1"/>
  <c r="Z28" i="1" s="1"/>
  <c r="R29" i="1"/>
  <c r="Z29" i="1" s="1"/>
  <c r="R30" i="1"/>
  <c r="Z30" i="1" s="1"/>
  <c r="R31" i="1"/>
  <c r="Z31" i="1" s="1"/>
  <c r="R32" i="1"/>
  <c r="Z32" i="1" s="1"/>
  <c r="R33" i="1"/>
  <c r="Z33" i="1" s="1"/>
  <c r="R34" i="1"/>
  <c r="Z34" i="1" s="1"/>
  <c r="R35" i="1"/>
  <c r="Z35" i="1" s="1"/>
  <c r="R36" i="1"/>
  <c r="Z36" i="1" s="1"/>
  <c r="R37" i="1"/>
  <c r="Z37" i="1" s="1"/>
  <c r="R38" i="1"/>
  <c r="Z38" i="1" s="1"/>
  <c r="R39" i="1"/>
  <c r="Z39" i="1" s="1"/>
  <c r="R40" i="1"/>
  <c r="Z40" i="1" s="1"/>
  <c r="R41" i="1"/>
  <c r="Z41" i="1" s="1"/>
  <c r="R42" i="1"/>
  <c r="Z42" i="1" s="1"/>
  <c r="R43" i="1"/>
  <c r="Z43" i="1" s="1"/>
  <c r="R44" i="1"/>
  <c r="Z44" i="1" s="1"/>
  <c r="R45" i="1"/>
  <c r="Z45" i="1" s="1"/>
  <c r="R46" i="1"/>
  <c r="Z46" i="1" s="1"/>
  <c r="R47" i="1"/>
  <c r="Z47" i="1" s="1"/>
  <c r="R48" i="1"/>
  <c r="Z48" i="1" s="1"/>
  <c r="R49" i="1"/>
  <c r="Z49" i="1" s="1"/>
  <c r="R50" i="1"/>
  <c r="Z50" i="1" s="1"/>
  <c r="R51" i="1"/>
  <c r="Z51" i="1" s="1"/>
  <c r="R52" i="1"/>
  <c r="Z52" i="1" s="1"/>
  <c r="R53" i="1"/>
  <c r="Z53" i="1" s="1"/>
  <c r="R54" i="1"/>
  <c r="Z54" i="1" s="1"/>
  <c r="R55" i="1"/>
  <c r="Z55" i="1" s="1"/>
  <c r="R56" i="1"/>
  <c r="Z56" i="1" s="1"/>
  <c r="R57" i="1"/>
  <c r="Z57" i="1" s="1"/>
  <c r="R58" i="1"/>
  <c r="Z58" i="1" s="1"/>
  <c r="R59" i="1"/>
  <c r="Z59" i="1" s="1"/>
  <c r="R60" i="1"/>
  <c r="Z60" i="1" s="1"/>
  <c r="R61" i="1"/>
  <c r="Z61" i="1" s="1"/>
  <c r="R62" i="1"/>
  <c r="Z62" i="1" s="1"/>
  <c r="R63" i="1"/>
  <c r="Z63" i="1" s="1"/>
  <c r="R64" i="1"/>
  <c r="Z64" i="1" s="1"/>
  <c r="R65" i="1"/>
  <c r="Z65" i="1" s="1"/>
  <c r="R66" i="1"/>
  <c r="Z66" i="1" s="1"/>
  <c r="R67" i="1"/>
  <c r="Z67" i="1" s="1"/>
  <c r="R68" i="1"/>
  <c r="Z68" i="1" s="1"/>
  <c r="R69" i="1"/>
  <c r="Z69" i="1" s="1"/>
  <c r="R70" i="1"/>
  <c r="Z70" i="1" s="1"/>
  <c r="R71" i="1"/>
  <c r="Z71" i="1" s="1"/>
  <c r="R72" i="1"/>
  <c r="Z72" i="1" s="1"/>
  <c r="R73" i="1"/>
  <c r="Z73" i="1" s="1"/>
  <c r="R74" i="1"/>
  <c r="Z74" i="1" s="1"/>
  <c r="R75" i="1"/>
  <c r="Z75" i="1" s="1"/>
  <c r="R76" i="1"/>
  <c r="Z76" i="1" s="1"/>
  <c r="R77" i="1"/>
  <c r="Z77" i="1" s="1"/>
  <c r="R78" i="1"/>
  <c r="Z78" i="1" s="1"/>
  <c r="R79" i="1"/>
  <c r="Z79" i="1" s="1"/>
  <c r="R80" i="1"/>
  <c r="Z80" i="1" s="1"/>
  <c r="R81" i="1"/>
  <c r="Z81" i="1" s="1"/>
  <c r="R82" i="1"/>
  <c r="Z82" i="1" s="1"/>
  <c r="R83" i="1"/>
  <c r="Z83" i="1" s="1"/>
  <c r="R84" i="1"/>
  <c r="Z84" i="1" s="1"/>
  <c r="R85" i="1"/>
  <c r="Z85" i="1" s="1"/>
  <c r="R86" i="1"/>
  <c r="Z86" i="1" s="1"/>
  <c r="R87" i="1"/>
  <c r="Z87" i="1" s="1"/>
  <c r="R88" i="1"/>
  <c r="Z88" i="1" s="1"/>
  <c r="R89" i="1"/>
  <c r="Z89" i="1" s="1"/>
  <c r="R90" i="1"/>
  <c r="Z90" i="1" s="1"/>
  <c r="R91" i="1"/>
  <c r="Z91" i="1" s="1"/>
  <c r="R92" i="1"/>
  <c r="Z92" i="1" s="1"/>
  <c r="R93" i="1"/>
  <c r="Z93" i="1" s="1"/>
  <c r="R94" i="1"/>
  <c r="Z94" i="1" s="1"/>
  <c r="R95" i="1"/>
  <c r="Z95" i="1" s="1"/>
  <c r="R96" i="1"/>
  <c r="Z96" i="1" s="1"/>
  <c r="R97" i="1"/>
  <c r="Z97" i="1" s="1"/>
  <c r="R98" i="1"/>
  <c r="Z98" i="1" s="1"/>
  <c r="R2" i="1"/>
  <c r="Z2" i="1" s="1"/>
  <c r="Q3" i="1"/>
  <c r="Y3" i="1" s="1"/>
  <c r="Q4" i="1"/>
  <c r="Y4" i="1" s="1"/>
  <c r="Q5" i="1"/>
  <c r="Y5" i="1" s="1"/>
  <c r="Q6" i="1"/>
  <c r="Y6" i="1" s="1"/>
  <c r="Q7" i="1"/>
  <c r="Y7" i="1" s="1"/>
  <c r="Q8" i="1"/>
  <c r="Y8" i="1" s="1"/>
  <c r="Q9" i="1"/>
  <c r="Y9" i="1" s="1"/>
  <c r="Q10" i="1"/>
  <c r="Y10" i="1" s="1"/>
  <c r="Q11" i="1"/>
  <c r="Y11" i="1" s="1"/>
  <c r="Q12" i="1"/>
  <c r="Y12" i="1" s="1"/>
  <c r="Q13" i="1"/>
  <c r="Y13" i="1" s="1"/>
  <c r="Q14" i="1"/>
  <c r="Y14" i="1" s="1"/>
  <c r="Q15" i="1"/>
  <c r="Y15" i="1" s="1"/>
  <c r="Q16" i="1"/>
  <c r="Y16" i="1" s="1"/>
  <c r="Q17" i="1"/>
  <c r="Y17" i="1" s="1"/>
  <c r="Q18" i="1"/>
  <c r="Y18" i="1" s="1"/>
  <c r="Q19" i="1"/>
  <c r="Y19" i="1" s="1"/>
  <c r="Q20" i="1"/>
  <c r="Y20" i="1" s="1"/>
  <c r="Q21" i="1"/>
  <c r="Y21" i="1" s="1"/>
  <c r="Q22" i="1"/>
  <c r="Y22" i="1" s="1"/>
  <c r="Q23" i="1"/>
  <c r="Y23" i="1" s="1"/>
  <c r="Q24" i="1"/>
  <c r="Y24" i="1" s="1"/>
  <c r="Q25" i="1"/>
  <c r="Y25" i="1" s="1"/>
  <c r="Q26" i="1"/>
  <c r="Y26" i="1" s="1"/>
  <c r="Q27" i="1"/>
  <c r="Y27" i="1" s="1"/>
  <c r="Q28" i="1"/>
  <c r="Y28" i="1" s="1"/>
  <c r="Q29" i="1"/>
  <c r="Y29" i="1" s="1"/>
  <c r="Q30" i="1"/>
  <c r="Y30" i="1" s="1"/>
  <c r="Q31" i="1"/>
  <c r="Y31" i="1" s="1"/>
  <c r="Q32" i="1"/>
  <c r="Y32" i="1" s="1"/>
  <c r="Q33" i="1"/>
  <c r="Y33" i="1" s="1"/>
  <c r="Q34" i="1"/>
  <c r="Y34" i="1" s="1"/>
  <c r="Q35" i="1"/>
  <c r="Y35" i="1" s="1"/>
  <c r="Q36" i="1"/>
  <c r="Y36" i="1" s="1"/>
  <c r="Q37" i="1"/>
  <c r="Y37" i="1" s="1"/>
  <c r="Q38" i="1"/>
  <c r="Y38" i="1" s="1"/>
  <c r="Q39" i="1"/>
  <c r="Y39" i="1" s="1"/>
  <c r="Q40" i="1"/>
  <c r="Y40" i="1" s="1"/>
  <c r="Q41" i="1"/>
  <c r="Y41" i="1" s="1"/>
  <c r="Q42" i="1"/>
  <c r="Y42" i="1" s="1"/>
  <c r="Q43" i="1"/>
  <c r="Y43" i="1" s="1"/>
  <c r="Q44" i="1"/>
  <c r="Y44" i="1" s="1"/>
  <c r="Q45" i="1"/>
  <c r="Y45" i="1" s="1"/>
  <c r="Q46" i="1"/>
  <c r="Y46" i="1" s="1"/>
  <c r="Q47" i="1"/>
  <c r="Y47" i="1" s="1"/>
  <c r="Q48" i="1"/>
  <c r="Y48" i="1" s="1"/>
  <c r="Q49" i="1"/>
  <c r="Y49" i="1" s="1"/>
  <c r="Q50" i="1"/>
  <c r="Y50" i="1" s="1"/>
  <c r="Q51" i="1"/>
  <c r="Y51" i="1" s="1"/>
  <c r="Q52" i="1"/>
  <c r="Y52" i="1" s="1"/>
  <c r="Q53" i="1"/>
  <c r="Y53" i="1" s="1"/>
  <c r="Q54" i="1"/>
  <c r="Y54" i="1" s="1"/>
  <c r="Q55" i="1"/>
  <c r="Y55" i="1" s="1"/>
  <c r="Q56" i="1"/>
  <c r="Y56" i="1" s="1"/>
  <c r="Q57" i="1"/>
  <c r="Y57" i="1" s="1"/>
  <c r="Q58" i="1"/>
  <c r="Y58" i="1" s="1"/>
  <c r="Q59" i="1"/>
  <c r="Y59" i="1" s="1"/>
  <c r="Q60" i="1"/>
  <c r="Y60" i="1" s="1"/>
  <c r="Q61" i="1"/>
  <c r="Y61" i="1" s="1"/>
  <c r="Q62" i="1"/>
  <c r="Y62" i="1" s="1"/>
  <c r="Q63" i="1"/>
  <c r="Y63" i="1" s="1"/>
  <c r="Q64" i="1"/>
  <c r="Y64" i="1" s="1"/>
  <c r="Q65" i="1"/>
  <c r="Y65" i="1" s="1"/>
  <c r="Q66" i="1"/>
  <c r="Y66" i="1" s="1"/>
  <c r="Q67" i="1"/>
  <c r="Y67" i="1" s="1"/>
  <c r="Q68" i="1"/>
  <c r="Y68" i="1" s="1"/>
  <c r="Q69" i="1"/>
  <c r="Y69" i="1" s="1"/>
  <c r="Q70" i="1"/>
  <c r="Y70" i="1" s="1"/>
  <c r="Q71" i="1"/>
  <c r="Y71" i="1" s="1"/>
  <c r="Q72" i="1"/>
  <c r="Y72" i="1" s="1"/>
  <c r="Q73" i="1"/>
  <c r="Y73" i="1" s="1"/>
  <c r="Q74" i="1"/>
  <c r="Y74" i="1" s="1"/>
  <c r="Q75" i="1"/>
  <c r="Y75" i="1" s="1"/>
  <c r="Q76" i="1"/>
  <c r="Y76" i="1" s="1"/>
  <c r="Q77" i="1"/>
  <c r="Y77" i="1" s="1"/>
  <c r="Q78" i="1"/>
  <c r="Y78" i="1" s="1"/>
  <c r="Q79" i="1"/>
  <c r="Y79" i="1" s="1"/>
  <c r="Q80" i="1"/>
  <c r="Y80" i="1" s="1"/>
  <c r="Q81" i="1"/>
  <c r="Y81" i="1" s="1"/>
  <c r="Q82" i="1"/>
  <c r="Y82" i="1" s="1"/>
  <c r="Q83" i="1"/>
  <c r="Y83" i="1" s="1"/>
  <c r="Q84" i="1"/>
  <c r="Y84" i="1" s="1"/>
  <c r="Q85" i="1"/>
  <c r="Y85" i="1" s="1"/>
  <c r="Q86" i="1"/>
  <c r="Y86" i="1" s="1"/>
  <c r="Q87" i="1"/>
  <c r="Y87" i="1" s="1"/>
  <c r="Q88" i="1"/>
  <c r="Y88" i="1" s="1"/>
  <c r="Q89" i="1"/>
  <c r="Y89" i="1" s="1"/>
  <c r="Q90" i="1"/>
  <c r="Y90" i="1" s="1"/>
  <c r="Q91" i="1"/>
  <c r="Y91" i="1" s="1"/>
  <c r="Q92" i="1"/>
  <c r="Y92" i="1" s="1"/>
  <c r="Q93" i="1"/>
  <c r="Y93" i="1" s="1"/>
  <c r="Q94" i="1"/>
  <c r="Y94" i="1" s="1"/>
  <c r="Q95" i="1"/>
  <c r="Y95" i="1" s="1"/>
  <c r="Q96" i="1"/>
  <c r="Y96" i="1" s="1"/>
  <c r="Q97" i="1"/>
  <c r="Y97" i="1" s="1"/>
  <c r="Q98" i="1"/>
  <c r="Y98" i="1" s="1"/>
  <c r="P4" i="1"/>
  <c r="X4" i="1" s="1"/>
  <c r="P5" i="1"/>
  <c r="X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32" i="1"/>
  <c r="X32" i="1" s="1"/>
  <c r="P33" i="1"/>
  <c r="X33" i="1" s="1"/>
  <c r="P34" i="1"/>
  <c r="X34" i="1" s="1"/>
  <c r="P35" i="1"/>
  <c r="X35" i="1" s="1"/>
  <c r="P36" i="1"/>
  <c r="X36" i="1" s="1"/>
  <c r="P37" i="1"/>
  <c r="X37" i="1" s="1"/>
  <c r="P38" i="1"/>
  <c r="X38" i="1" s="1"/>
  <c r="P39" i="1"/>
  <c r="X39" i="1" s="1"/>
  <c r="P40" i="1"/>
  <c r="X40" i="1" s="1"/>
  <c r="P41" i="1"/>
  <c r="X41" i="1" s="1"/>
  <c r="P42" i="1"/>
  <c r="X42" i="1" s="1"/>
  <c r="P43" i="1"/>
  <c r="X43" i="1" s="1"/>
  <c r="P44" i="1"/>
  <c r="X44" i="1" s="1"/>
  <c r="P45" i="1"/>
  <c r="X45" i="1" s="1"/>
  <c r="P46" i="1"/>
  <c r="X46" i="1" s="1"/>
  <c r="P47" i="1"/>
  <c r="X47" i="1" s="1"/>
  <c r="P48" i="1"/>
  <c r="X48" i="1" s="1"/>
  <c r="P49" i="1"/>
  <c r="X49" i="1" s="1"/>
  <c r="P50" i="1"/>
  <c r="X50" i="1" s="1"/>
  <c r="P51" i="1"/>
  <c r="X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X58" i="1" s="1"/>
  <c r="P59" i="1"/>
  <c r="X59" i="1" s="1"/>
  <c r="P60" i="1"/>
  <c r="X60" i="1" s="1"/>
  <c r="P61" i="1"/>
  <c r="X61" i="1" s="1"/>
  <c r="P62" i="1"/>
  <c r="X62" i="1" s="1"/>
  <c r="P63" i="1"/>
  <c r="X63" i="1" s="1"/>
  <c r="P64" i="1"/>
  <c r="X64" i="1" s="1"/>
  <c r="P65" i="1"/>
  <c r="X65" i="1" s="1"/>
  <c r="P66" i="1"/>
  <c r="X66" i="1" s="1"/>
  <c r="P67" i="1"/>
  <c r="X67" i="1" s="1"/>
  <c r="P68" i="1"/>
  <c r="X68" i="1" s="1"/>
  <c r="P69" i="1"/>
  <c r="X69" i="1" s="1"/>
  <c r="P70" i="1"/>
  <c r="X70" i="1" s="1"/>
  <c r="P71" i="1"/>
  <c r="X71" i="1" s="1"/>
  <c r="P72" i="1"/>
  <c r="X72" i="1" s="1"/>
  <c r="P73" i="1"/>
  <c r="X73" i="1" s="1"/>
  <c r="P74" i="1"/>
  <c r="X74" i="1" s="1"/>
  <c r="P75" i="1"/>
  <c r="X75" i="1" s="1"/>
  <c r="P76" i="1"/>
  <c r="X76" i="1" s="1"/>
  <c r="P77" i="1"/>
  <c r="X77" i="1" s="1"/>
  <c r="P78" i="1"/>
  <c r="X78" i="1" s="1"/>
  <c r="P79" i="1"/>
  <c r="X79" i="1" s="1"/>
  <c r="P80" i="1"/>
  <c r="X80" i="1" s="1"/>
  <c r="P81" i="1"/>
  <c r="X81" i="1" s="1"/>
  <c r="P82" i="1"/>
  <c r="X82" i="1" s="1"/>
  <c r="P83" i="1"/>
  <c r="X83" i="1" s="1"/>
  <c r="P84" i="1"/>
  <c r="X84" i="1" s="1"/>
  <c r="P85" i="1"/>
  <c r="X85" i="1" s="1"/>
  <c r="P86" i="1"/>
  <c r="X86" i="1" s="1"/>
  <c r="P87" i="1"/>
  <c r="X87" i="1" s="1"/>
  <c r="P88" i="1"/>
  <c r="X88" i="1" s="1"/>
  <c r="P89" i="1"/>
  <c r="X89" i="1" s="1"/>
  <c r="P90" i="1"/>
  <c r="X90" i="1" s="1"/>
  <c r="P91" i="1"/>
  <c r="X91" i="1" s="1"/>
  <c r="P92" i="1"/>
  <c r="X92" i="1" s="1"/>
  <c r="P93" i="1"/>
  <c r="X93" i="1" s="1"/>
  <c r="P94" i="1"/>
  <c r="X94" i="1" s="1"/>
  <c r="P95" i="1"/>
  <c r="X95" i="1" s="1"/>
  <c r="P96" i="1"/>
  <c r="X96" i="1" s="1"/>
  <c r="P97" i="1"/>
  <c r="X97" i="1" s="1"/>
  <c r="P98" i="1"/>
  <c r="X98" i="1" s="1"/>
  <c r="P2" i="1"/>
  <c r="X2" i="1" s="1"/>
  <c r="O2" i="1"/>
  <c r="W2" i="1" s="1"/>
  <c r="O3" i="1"/>
  <c r="W3" i="1" s="1"/>
  <c r="O4" i="1"/>
  <c r="W4" i="1" s="1"/>
  <c r="O5" i="1"/>
  <c r="W5" i="1" s="1"/>
  <c r="O6" i="1"/>
  <c r="W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8" i="1"/>
  <c r="W38" i="1" s="1"/>
  <c r="O39" i="1"/>
  <c r="W39" i="1" s="1"/>
  <c r="O40" i="1"/>
  <c r="W40" i="1" s="1"/>
  <c r="O41" i="1"/>
  <c r="W41" i="1" s="1"/>
  <c r="O42" i="1"/>
  <c r="W42" i="1" s="1"/>
  <c r="O43" i="1"/>
  <c r="W43" i="1" s="1"/>
  <c r="O44" i="1"/>
  <c r="W44" i="1" s="1"/>
  <c r="O45" i="1"/>
  <c r="W45" i="1" s="1"/>
  <c r="O46" i="1"/>
  <c r="W46" i="1" s="1"/>
  <c r="O47" i="1"/>
  <c r="W47" i="1" s="1"/>
  <c r="O48" i="1"/>
  <c r="W48" i="1" s="1"/>
  <c r="O49" i="1"/>
  <c r="W49" i="1" s="1"/>
  <c r="O50" i="1"/>
  <c r="W50" i="1" s="1"/>
  <c r="O51" i="1"/>
  <c r="W51" i="1" s="1"/>
  <c r="O52" i="1"/>
  <c r="W52" i="1" s="1"/>
  <c r="O53" i="1"/>
  <c r="W53" i="1" s="1"/>
  <c r="O54" i="1"/>
  <c r="W54" i="1" s="1"/>
  <c r="O55" i="1"/>
  <c r="W55" i="1" s="1"/>
  <c r="O56" i="1"/>
  <c r="W56" i="1" s="1"/>
  <c r="O57" i="1"/>
  <c r="W57" i="1" s="1"/>
  <c r="O58" i="1"/>
  <c r="W58" i="1" s="1"/>
  <c r="O59" i="1"/>
  <c r="W59" i="1" s="1"/>
  <c r="O60" i="1"/>
  <c r="W60" i="1" s="1"/>
  <c r="O61" i="1"/>
  <c r="W61" i="1" s="1"/>
  <c r="O62" i="1"/>
  <c r="W62" i="1" s="1"/>
  <c r="O63" i="1"/>
  <c r="W63" i="1" s="1"/>
  <c r="O64" i="1"/>
  <c r="W64" i="1" s="1"/>
  <c r="O65" i="1"/>
  <c r="W65" i="1" s="1"/>
  <c r="O66" i="1"/>
  <c r="W66" i="1" s="1"/>
  <c r="O67" i="1"/>
  <c r="W67" i="1" s="1"/>
  <c r="O68" i="1"/>
  <c r="W68" i="1" s="1"/>
  <c r="O69" i="1"/>
  <c r="W69" i="1" s="1"/>
  <c r="O70" i="1"/>
  <c r="W70" i="1" s="1"/>
  <c r="O71" i="1"/>
  <c r="W71" i="1" s="1"/>
  <c r="O72" i="1"/>
  <c r="W72" i="1" s="1"/>
  <c r="O73" i="1"/>
  <c r="W73" i="1" s="1"/>
  <c r="O74" i="1"/>
  <c r="W74" i="1" s="1"/>
  <c r="O75" i="1"/>
  <c r="W75" i="1" s="1"/>
  <c r="O76" i="1"/>
  <c r="W76" i="1" s="1"/>
  <c r="O77" i="1"/>
  <c r="W77" i="1" s="1"/>
  <c r="O78" i="1"/>
  <c r="W78" i="1" s="1"/>
  <c r="O79" i="1"/>
  <c r="W79" i="1" s="1"/>
  <c r="O80" i="1"/>
  <c r="W80" i="1" s="1"/>
  <c r="O81" i="1"/>
  <c r="W81" i="1" s="1"/>
  <c r="O82" i="1"/>
  <c r="W82" i="1" s="1"/>
  <c r="O83" i="1"/>
  <c r="W83" i="1" s="1"/>
  <c r="O84" i="1"/>
  <c r="W84" i="1" s="1"/>
  <c r="O85" i="1"/>
  <c r="W85" i="1" s="1"/>
  <c r="O86" i="1"/>
  <c r="W86" i="1" s="1"/>
  <c r="O87" i="1"/>
  <c r="W87" i="1" s="1"/>
  <c r="O88" i="1"/>
  <c r="W88" i="1" s="1"/>
  <c r="O89" i="1"/>
  <c r="W89" i="1" s="1"/>
  <c r="O90" i="1"/>
  <c r="W90" i="1" s="1"/>
  <c r="O91" i="1"/>
  <c r="W91" i="1" s="1"/>
  <c r="O92" i="1"/>
  <c r="W92" i="1" s="1"/>
  <c r="O93" i="1"/>
  <c r="W93" i="1" s="1"/>
  <c r="O94" i="1"/>
  <c r="W94" i="1" s="1"/>
  <c r="O95" i="1"/>
  <c r="W95" i="1" s="1"/>
  <c r="O96" i="1"/>
  <c r="W96" i="1" s="1"/>
  <c r="O97" i="1"/>
  <c r="W97" i="1" s="1"/>
  <c r="O98" i="1"/>
  <c r="W98" i="1" s="1"/>
  <c r="K2" i="1"/>
  <c r="L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3" i="1"/>
  <c r="V105" i="1" l="1"/>
  <c r="X103" i="1"/>
  <c r="X105" i="1" s="1"/>
  <c r="L103" i="1"/>
  <c r="O104" i="1"/>
  <c r="O103" i="1"/>
  <c r="P103" i="1"/>
  <c r="Z104" i="1"/>
  <c r="P104" i="1"/>
  <c r="Y103" i="1"/>
  <c r="R103" i="1"/>
  <c r="Q103" i="1"/>
  <c r="W104" i="1"/>
  <c r="Q104" i="1"/>
  <c r="U105" i="1"/>
  <c r="X104" i="1"/>
  <c r="Z103" i="1"/>
  <c r="Z105" i="1" s="1"/>
  <c r="T105" i="1"/>
  <c r="W103" i="1"/>
  <c r="W105" i="1" s="1"/>
  <c r="Y104" i="1"/>
  <c r="R104" i="1"/>
  <c r="L104" i="1"/>
  <c r="L105" i="1" s="1"/>
  <c r="N103" i="1"/>
  <c r="M103" i="1"/>
  <c r="K103" i="1"/>
  <c r="K104" i="1"/>
  <c r="M104" i="1"/>
  <c r="N104" i="1"/>
  <c r="O105" i="1" l="1"/>
  <c r="Q105" i="1"/>
  <c r="R105" i="1"/>
  <c r="Y105" i="1"/>
  <c r="P105" i="1"/>
  <c r="K105" i="1"/>
  <c r="M105" i="1"/>
  <c r="N105" i="1"/>
</calcChain>
</file>

<file path=xl/sharedStrings.xml><?xml version="1.0" encoding="utf-8"?>
<sst xmlns="http://schemas.openxmlformats.org/spreadsheetml/2006/main" count="366" uniqueCount="143">
  <si>
    <t>esp</t>
  </si>
  <si>
    <t>Parc</t>
  </si>
  <si>
    <t>numbrin</t>
  </si>
  <si>
    <t>numsouche</t>
  </si>
  <si>
    <t>X</t>
  </si>
  <si>
    <t>Y</t>
  </si>
  <si>
    <t>DBH_08</t>
  </si>
  <si>
    <t>DBH_14</t>
  </si>
  <si>
    <t>DBH_18</t>
  </si>
  <si>
    <t>CV</t>
  </si>
  <si>
    <t>SMR</t>
  </si>
  <si>
    <t>1_1</t>
  </si>
  <si>
    <t>1_2</t>
  </si>
  <si>
    <t>2_1</t>
  </si>
  <si>
    <t>2_2</t>
  </si>
  <si>
    <t>4_2</t>
  </si>
  <si>
    <t>4b_1</t>
  </si>
  <si>
    <t>4b</t>
  </si>
  <si>
    <t>6_1</t>
  </si>
  <si>
    <t>10_1</t>
  </si>
  <si>
    <t>12_1</t>
  </si>
  <si>
    <t>15_1</t>
  </si>
  <si>
    <t>17_1</t>
  </si>
  <si>
    <t>17_3</t>
  </si>
  <si>
    <t>19_1</t>
  </si>
  <si>
    <t>20_1</t>
  </si>
  <si>
    <t>25_1</t>
  </si>
  <si>
    <t>26_1</t>
  </si>
  <si>
    <t>27_1</t>
  </si>
  <si>
    <t>28_1</t>
  </si>
  <si>
    <t>30_1</t>
  </si>
  <si>
    <t>31_1</t>
  </si>
  <si>
    <t>33_1</t>
  </si>
  <si>
    <t>33_2</t>
  </si>
  <si>
    <t>38_1</t>
  </si>
  <si>
    <t>39_1</t>
  </si>
  <si>
    <t>44_1</t>
  </si>
  <si>
    <t>45_1</t>
  </si>
  <si>
    <t>46_1</t>
  </si>
  <si>
    <t>46_2</t>
  </si>
  <si>
    <t>46_3</t>
  </si>
  <si>
    <t>48_1</t>
  </si>
  <si>
    <t>49_1</t>
  </si>
  <si>
    <t>49_2</t>
  </si>
  <si>
    <t>51_1</t>
  </si>
  <si>
    <t>52_1</t>
  </si>
  <si>
    <t>53_1</t>
  </si>
  <si>
    <t>54_1</t>
  </si>
  <si>
    <t>54_2</t>
  </si>
  <si>
    <t>54_3</t>
  </si>
  <si>
    <t>54_4</t>
  </si>
  <si>
    <t>55_1</t>
  </si>
  <si>
    <t>56_1</t>
  </si>
  <si>
    <t>56_2</t>
  </si>
  <si>
    <t>56_3</t>
  </si>
  <si>
    <t>56_4</t>
  </si>
  <si>
    <t>57_1</t>
  </si>
  <si>
    <t>61_1</t>
  </si>
  <si>
    <t>61_3</t>
  </si>
  <si>
    <t>62_1</t>
  </si>
  <si>
    <t>63_1</t>
  </si>
  <si>
    <t>67_1</t>
  </si>
  <si>
    <t>68_1</t>
  </si>
  <si>
    <t>68_2</t>
  </si>
  <si>
    <t>SMD</t>
  </si>
  <si>
    <t>190_1</t>
  </si>
  <si>
    <t>190_2</t>
  </si>
  <si>
    <t>195_1</t>
  </si>
  <si>
    <t>199_1</t>
  </si>
  <si>
    <t>200_1</t>
  </si>
  <si>
    <t>201_1</t>
  </si>
  <si>
    <t>205_1</t>
  </si>
  <si>
    <t>206_1</t>
  </si>
  <si>
    <t>207_1</t>
  </si>
  <si>
    <t>209_1</t>
  </si>
  <si>
    <t>210_1</t>
  </si>
  <si>
    <t>211_1</t>
  </si>
  <si>
    <t>212_1</t>
  </si>
  <si>
    <t>213_1</t>
  </si>
  <si>
    <t>213_2</t>
  </si>
  <si>
    <t>216_1</t>
  </si>
  <si>
    <t>217_1</t>
  </si>
  <si>
    <t>217_2</t>
  </si>
  <si>
    <t>218_1</t>
  </si>
  <si>
    <t>219_1</t>
  </si>
  <si>
    <t>221_1</t>
  </si>
  <si>
    <t>222_1</t>
  </si>
  <si>
    <t>224_1</t>
  </si>
  <si>
    <t>224_2</t>
  </si>
  <si>
    <t>226_3</t>
  </si>
  <si>
    <t>226_4</t>
  </si>
  <si>
    <t>227_1</t>
  </si>
  <si>
    <t>227_3</t>
  </si>
  <si>
    <t>231_1</t>
  </si>
  <si>
    <t>232_1</t>
  </si>
  <si>
    <t>234_1</t>
  </si>
  <si>
    <t>236_1</t>
  </si>
  <si>
    <t>237_1</t>
  </si>
  <si>
    <t>237_5</t>
  </si>
  <si>
    <t>239_1</t>
  </si>
  <si>
    <t>239_2</t>
  </si>
  <si>
    <t>242_1</t>
  </si>
  <si>
    <t>242_2</t>
  </si>
  <si>
    <t>243_1</t>
  </si>
  <si>
    <t>247_1</t>
  </si>
  <si>
    <t>247_2</t>
  </si>
  <si>
    <t>249_1</t>
  </si>
  <si>
    <t>249_2</t>
  </si>
  <si>
    <t>250_1</t>
  </si>
  <si>
    <t>DBH_20</t>
  </si>
  <si>
    <t>BA_08</t>
  </si>
  <si>
    <t>BA_14</t>
  </si>
  <si>
    <t>Total</t>
  </si>
  <si>
    <t>BA_18</t>
  </si>
  <si>
    <t>BA_20</t>
  </si>
  <si>
    <t>SA_08</t>
  </si>
  <si>
    <t>SA_14</t>
  </si>
  <si>
    <t>SA_18</t>
  </si>
  <si>
    <t>SA_20</t>
  </si>
  <si>
    <t>H_08</t>
  </si>
  <si>
    <t>Hmean_08</t>
  </si>
  <si>
    <t>Hmean_14</t>
  </si>
  <si>
    <t>H_14</t>
  </si>
  <si>
    <t>H_18</t>
  </si>
  <si>
    <t>H_20</t>
  </si>
  <si>
    <t>Hmean_18</t>
  </si>
  <si>
    <t>Hmean_20</t>
  </si>
  <si>
    <t>SV_08</t>
  </si>
  <si>
    <t>SV_14</t>
  </si>
  <si>
    <t>SV_18</t>
  </si>
  <si>
    <t>SV_20</t>
  </si>
  <si>
    <t>(cm)</t>
  </si>
  <si>
    <t>(m2 ha-1)</t>
  </si>
  <si>
    <t>(m)</t>
  </si>
  <si>
    <t>(m3 ha-1)</t>
  </si>
  <si>
    <t>m3/m2</t>
  </si>
  <si>
    <t>mm (l/m2)</t>
  </si>
  <si>
    <t>mmol/m2</t>
  </si>
  <si>
    <t>kgMS/m2</t>
  </si>
  <si>
    <t>Volume d'aubier</t>
  </si>
  <si>
    <t>Masse de matière sèche</t>
  </si>
  <si>
    <t>volume d'eau /m2</t>
  </si>
  <si>
    <t>Quantité d'eau /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</si>
</sst>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0" fontId="16" fillId="33" borderId="0" xfId="0" applyFont="1" applyFill="1"/>
    <xf numFmtId="0" fontId="16" fillId="36" borderId="0" xfId="0" applyFont="1" applyFill="1"/>
    <xf numFmtId="0" fontId="16" fillId="35" borderId="0" xfId="0" applyFont="1" applyFill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5"/>
  <sheetViews>
    <sheetView tabSelected="1" workbookViewId="0">
      <pane xSplit="6" ySplit="1" topLeftCell="T87" activePane="bottomRight" state="frozen"/>
      <selection pane="topRight" activeCell="K1" sqref="K1"/>
      <selection pane="bottomLeft" activeCell="A2" sqref="A2"/>
      <selection pane="bottomRight" activeCell="AD101" sqref="T101:AD101"/>
    </sheetView>
  </sheetViews>
  <sheetFormatPr baseColWidth="10" defaultRowHeight="15" x14ac:dyDescent="0.2"/>
  <cols>
    <col min="1" max="6" width="9.5" customWidth="1"/>
    <col min="7" max="18" width="9.6640625" customWidth="1"/>
    <col min="19" max="22" width="9.5" customWidth="1"/>
    <col min="23" max="26" width="10.5" customWidth="1"/>
    <col min="27" max="27" width="13.5" bestFit="1" customWidth="1"/>
    <col min="28" max="28" width="11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109</v>
      </c>
      <c r="K1" s="4" t="s">
        <v>110</v>
      </c>
      <c r="L1" s="4" t="s">
        <v>111</v>
      </c>
      <c r="M1" s="4" t="s">
        <v>113</v>
      </c>
      <c r="N1" s="4" t="s">
        <v>114</v>
      </c>
      <c r="O1" s="5" t="s">
        <v>115</v>
      </c>
      <c r="P1" s="5" t="s">
        <v>116</v>
      </c>
      <c r="Q1" s="5" t="s">
        <v>117</v>
      </c>
      <c r="R1" s="5" t="s">
        <v>118</v>
      </c>
      <c r="S1" s="3" t="s">
        <v>119</v>
      </c>
      <c r="T1" s="3" t="s">
        <v>122</v>
      </c>
      <c r="U1" s="3" t="s">
        <v>123</v>
      </c>
      <c r="V1" s="3" t="s">
        <v>124</v>
      </c>
      <c r="W1" s="5" t="s">
        <v>127</v>
      </c>
      <c r="X1" s="5" t="s">
        <v>128</v>
      </c>
      <c r="Y1" s="5" t="s">
        <v>129</v>
      </c>
      <c r="Z1" s="5" t="s">
        <v>130</v>
      </c>
    </row>
    <row r="2" spans="1:26" x14ac:dyDescent="0.2">
      <c r="A2" t="s">
        <v>9</v>
      </c>
      <c r="B2" t="s">
        <v>10</v>
      </c>
      <c r="C2" t="s">
        <v>11</v>
      </c>
      <c r="D2">
        <v>1</v>
      </c>
      <c r="E2">
        <v>0.65</v>
      </c>
      <c r="F2">
        <v>-0.2</v>
      </c>
      <c r="I2" s="1">
        <v>16.52028309</v>
      </c>
      <c r="J2" s="1">
        <v>16.870384517443341</v>
      </c>
      <c r="K2" t="str">
        <f>IF(G2="","",(PI()*POWER((G2/2),2)))</f>
        <v/>
      </c>
      <c r="L2" t="str">
        <f>IF(H2="","",(PI()*POWER((H2/2),2)))</f>
        <v/>
      </c>
      <c r="M2" s="1">
        <f>IF(I2="","",(PI()*POWER((I2/2),2)))</f>
        <v>214.35067305461988</v>
      </c>
      <c r="N2" s="1">
        <f>IF(J2="","",(PI()*POWER((J2/2),2)))</f>
        <v>223.53207214090389</v>
      </c>
      <c r="O2" s="1" t="str">
        <f>IF(G2="","",0.682*POWER(G2,1.911))</f>
        <v/>
      </c>
      <c r="P2" s="1" t="str">
        <f>IF(H2="","",0.682*POWER(H2,1.911))</f>
        <v/>
      </c>
      <c r="Q2" s="1">
        <f>IF(I2="","",0.682*POWER(I2,1.911))</f>
        <v>145.01595555564154</v>
      </c>
      <c r="R2" s="1">
        <f>IF(J2="","",0.682*POWER(J2,1.911))</f>
        <v>150.94551517673258</v>
      </c>
      <c r="S2" s="1" t="str">
        <f>IF(G2="","",176.52*POWER(G2,0.4528))</f>
        <v/>
      </c>
      <c r="T2" s="1" t="str">
        <f>IF(H2="","",176.52*POWER(H2,0.4528))</f>
        <v/>
      </c>
      <c r="U2" s="1">
        <f>IF(I2="","",176.52*POWER(I2,0.4528))</f>
        <v>628.51006372796996</v>
      </c>
      <c r="V2" s="1">
        <f>IF(J2="","",176.52*POWER(J2,0.4528))</f>
        <v>634.50655095988418</v>
      </c>
      <c r="W2" s="1" t="str">
        <f>IF(O2="","",O2*S2)</f>
        <v/>
      </c>
      <c r="X2" s="1" t="str">
        <f>IF(P2="","",P2*T2)</f>
        <v/>
      </c>
      <c r="Y2" s="1">
        <f>IF(Q2="","",Q2*U2)</f>
        <v>91143.987467848725</v>
      </c>
      <c r="Z2" s="1">
        <f>IF(R2="","",R2*V2)</f>
        <v>95775.918217651444</v>
      </c>
    </row>
    <row r="3" spans="1:26" x14ac:dyDescent="0.2">
      <c r="A3" t="s">
        <v>9</v>
      </c>
      <c r="B3" t="s">
        <v>10</v>
      </c>
      <c r="C3" t="s">
        <v>12</v>
      </c>
      <c r="D3">
        <v>1</v>
      </c>
      <c r="E3">
        <v>0.85</v>
      </c>
      <c r="F3">
        <v>-0.3</v>
      </c>
      <c r="G3">
        <v>7.8</v>
      </c>
      <c r="H3">
        <v>7.8</v>
      </c>
      <c r="I3" s="1">
        <v>7.8622541889999997</v>
      </c>
      <c r="J3" s="1">
        <v>7.9895594601476958</v>
      </c>
      <c r="K3" s="1">
        <f>IF(G3="","",(PI()*POWER((G3/2),2)))</f>
        <v>47.783624261100748</v>
      </c>
      <c r="L3" s="1">
        <f>IF(H3="","",(PI()*POWER((H3/2),2)))</f>
        <v>47.783624261100748</v>
      </c>
      <c r="M3" s="1">
        <f t="shared" ref="M3:M66" si="0">IF(I3="","",(PI()*POWER((I3/2),2)))</f>
        <v>48.549419618682784</v>
      </c>
      <c r="N3" s="1">
        <f t="shared" ref="N3:N66" si="1">IF(J3="","",(PI()*POWER((J3/2),2)))</f>
        <v>50.13436837646524</v>
      </c>
      <c r="O3" s="1">
        <f t="shared" ref="O3:O66" si="2">IF(G3="","",0.682*POWER(G3,1.911))</f>
        <v>34.560272680086022</v>
      </c>
      <c r="P3" s="1">
        <f>IF(H3="","",0.682*POWER(H3,1.911))</f>
        <v>34.560272680086022</v>
      </c>
      <c r="Q3" s="1">
        <f t="shared" ref="Q3:Q66" si="3">IF(I3="","",0.682*POWER(I3,1.911))</f>
        <v>35.089311402551964</v>
      </c>
      <c r="R3" s="1">
        <f t="shared" ref="R3:R66" si="4">IF(J3="","",0.682*POWER(J3,1.911))</f>
        <v>36.183078045334199</v>
      </c>
      <c r="S3" s="1">
        <f>IF(G3="","",176.52*POWER(G3,0.4528))</f>
        <v>447.43953488875883</v>
      </c>
      <c r="T3" s="1">
        <f t="shared" ref="T3:T66" si="5">IF(H3="","",176.52*POWER(H3,0.4528))</f>
        <v>447.43953488875883</v>
      </c>
      <c r="U3" s="1">
        <f t="shared" ref="U3:U66" si="6">IF(I3="","",176.52*POWER(I3,0.4528))</f>
        <v>449.05303590449182</v>
      </c>
      <c r="V3" s="1">
        <f t="shared" ref="V3:V66" si="7">IF(J3="","",176.52*POWER(J3,0.4528))</f>
        <v>452.33090105805655</v>
      </c>
      <c r="W3" s="1">
        <f t="shared" ref="W3:W66" si="8">IF(O3="","",O3*S3)</f>
        <v>15463.632333606369</v>
      </c>
      <c r="X3" s="1">
        <f t="shared" ref="X3:X66" si="9">IF(P3="","",P3*T3)</f>
        <v>15463.632333606369</v>
      </c>
      <c r="Y3" s="1">
        <f t="shared" ref="Y3:Y66" si="10">IF(Q3="","",Q3*U3)</f>
        <v>15756.961813114061</v>
      </c>
      <c r="Z3" s="1">
        <f t="shared" ref="Z3:Z66" si="11">IF(R3="","",R3*V3)</f>
        <v>16366.724295300002</v>
      </c>
    </row>
    <row r="4" spans="1:26" x14ac:dyDescent="0.2">
      <c r="A4" t="s">
        <v>9</v>
      </c>
      <c r="B4" t="s">
        <v>10</v>
      </c>
      <c r="C4" t="s">
        <v>13</v>
      </c>
      <c r="D4">
        <v>2</v>
      </c>
      <c r="E4">
        <v>1.7</v>
      </c>
      <c r="F4">
        <v>0</v>
      </c>
      <c r="G4">
        <v>9.5500000000000007</v>
      </c>
      <c r="H4">
        <v>9.75</v>
      </c>
      <c r="I4" s="1">
        <v>10.122254379999999</v>
      </c>
      <c r="J4" s="1">
        <v>10.154061624649859</v>
      </c>
      <c r="K4" s="1">
        <f t="shared" ref="K4:K68" si="12">IF(G4="","",(PI()*POWER((G4/2),2)))</f>
        <v>71.630275997255794</v>
      </c>
      <c r="L4" s="1">
        <f t="shared" ref="L4:L66" si="13">IF(H4="","",(PI()*POWER((H4/2),2)))</f>
        <v>74.661912907969921</v>
      </c>
      <c r="M4" s="1">
        <f t="shared" si="0"/>
        <v>80.471922315875872</v>
      </c>
      <c r="N4" s="1">
        <f t="shared" si="1"/>
        <v>80.978452093736266</v>
      </c>
      <c r="O4" s="1">
        <f t="shared" si="2"/>
        <v>50.882778432440631</v>
      </c>
      <c r="P4" s="1">
        <f t="shared" ref="P4:P66" si="14">IF(H4="","",0.682*POWER(H4,1.911))</f>
        <v>52.938568718474123</v>
      </c>
      <c r="Q4" s="1">
        <f t="shared" si="3"/>
        <v>56.868162295207263</v>
      </c>
      <c r="R4" s="1">
        <f t="shared" si="4"/>
        <v>57.210141577124098</v>
      </c>
      <c r="S4" s="1">
        <f t="shared" ref="S4:S67" si="15">IF(G4="","",176.52*POWER(G4,0.4528))</f>
        <v>490.38756093304528</v>
      </c>
      <c r="T4" s="1">
        <f t="shared" si="5"/>
        <v>495.01140913159253</v>
      </c>
      <c r="U4" s="1">
        <f t="shared" si="6"/>
        <v>503.48142920641737</v>
      </c>
      <c r="V4" s="1">
        <f t="shared" si="7"/>
        <v>504.19718643373164</v>
      </c>
      <c r="W4" s="1">
        <f t="shared" si="8"/>
        <v>24952.28160898112</v>
      </c>
      <c r="X4" s="1">
        <f t="shared" si="9"/>
        <v>26205.195498741519</v>
      </c>
      <c r="Y4" s="1">
        <f t="shared" si="10"/>
        <v>28632.063628733449</v>
      </c>
      <c r="Z4" s="1">
        <f t="shared" si="11"/>
        <v>28845.19241866142</v>
      </c>
    </row>
    <row r="5" spans="1:26" x14ac:dyDescent="0.2">
      <c r="A5" t="s">
        <v>9</v>
      </c>
      <c r="B5" t="s">
        <v>10</v>
      </c>
      <c r="C5" t="s">
        <v>14</v>
      </c>
      <c r="D5">
        <v>2</v>
      </c>
      <c r="E5">
        <v>1.45</v>
      </c>
      <c r="F5">
        <v>0.6</v>
      </c>
      <c r="G5">
        <v>5</v>
      </c>
      <c r="H5">
        <v>5.0999999999999996</v>
      </c>
      <c r="I5" s="1">
        <v>5.092958179</v>
      </c>
      <c r="J5" s="1">
        <v>5.1566080977845683</v>
      </c>
      <c r="K5" s="1">
        <f t="shared" si="12"/>
        <v>19.634954084936208</v>
      </c>
      <c r="L5" s="1">
        <f t="shared" si="13"/>
        <v>20.428206229967628</v>
      </c>
      <c r="M5" s="1">
        <f t="shared" si="0"/>
        <v>20.371832716237396</v>
      </c>
      <c r="N5" s="1">
        <f t="shared" si="1"/>
        <v>20.884213959650697</v>
      </c>
      <c r="O5" s="1">
        <f t="shared" si="2"/>
        <v>14.774610923681967</v>
      </c>
      <c r="P5" s="1">
        <f t="shared" si="14"/>
        <v>15.344437803475637</v>
      </c>
      <c r="Q5" s="1">
        <f t="shared" si="3"/>
        <v>15.303975254793565</v>
      </c>
      <c r="R5" s="1">
        <f t="shared" si="4"/>
        <v>15.671559647032083</v>
      </c>
      <c r="S5" s="1">
        <f t="shared" si="15"/>
        <v>365.83692395766866</v>
      </c>
      <c r="T5" s="1">
        <f t="shared" si="5"/>
        <v>369.1319989447544</v>
      </c>
      <c r="U5" s="1">
        <f t="shared" si="6"/>
        <v>368.90112917569081</v>
      </c>
      <c r="V5" s="1">
        <f t="shared" si="7"/>
        <v>370.98162153248956</v>
      </c>
      <c r="W5" s="1">
        <f t="shared" si="8"/>
        <v>5405.0982129911808</v>
      </c>
      <c r="X5" s="1">
        <f t="shared" si="9"/>
        <v>5664.1229990804186</v>
      </c>
      <c r="Y5" s="1">
        <f t="shared" si="10"/>
        <v>5645.6537523701763</v>
      </c>
      <c r="Z5" s="1">
        <f t="shared" si="11"/>
        <v>5813.8606097990923</v>
      </c>
    </row>
    <row r="6" spans="1:26" x14ac:dyDescent="0.2">
      <c r="A6" t="s">
        <v>9</v>
      </c>
      <c r="B6" t="s">
        <v>10</v>
      </c>
      <c r="C6" t="s">
        <v>15</v>
      </c>
      <c r="D6">
        <v>4</v>
      </c>
      <c r="E6">
        <v>2.6</v>
      </c>
      <c r="F6">
        <v>0.4</v>
      </c>
      <c r="G6">
        <v>6.45</v>
      </c>
      <c r="H6">
        <v>6.6</v>
      </c>
      <c r="I6" s="1">
        <v>6.6526766210000003</v>
      </c>
      <c r="J6" s="1">
        <v>6.6844919786096257</v>
      </c>
      <c r="K6" s="1">
        <f t="shared" si="12"/>
        <v>32.674527092742345</v>
      </c>
      <c r="L6" s="1">
        <f t="shared" si="13"/>
        <v>34.21194399759284</v>
      </c>
      <c r="M6" s="1">
        <f t="shared" si="0"/>
        <v>34.760235343464601</v>
      </c>
      <c r="N6" s="1">
        <f t="shared" si="1"/>
        <v>35.093500823830048</v>
      </c>
      <c r="O6" s="1">
        <f t="shared" si="2"/>
        <v>24.035490499000129</v>
      </c>
      <c r="P6" s="1">
        <f t="shared" si="14"/>
        <v>25.114979932123308</v>
      </c>
      <c r="Q6" s="1">
        <f t="shared" si="3"/>
        <v>25.499432824153537</v>
      </c>
      <c r="R6" s="1">
        <f t="shared" si="4"/>
        <v>25.732981004876009</v>
      </c>
      <c r="S6" s="1">
        <f t="shared" si="15"/>
        <v>410.54669240750513</v>
      </c>
      <c r="T6" s="1">
        <f t="shared" si="5"/>
        <v>414.8426623527962</v>
      </c>
      <c r="U6" s="1">
        <f t="shared" si="6"/>
        <v>416.33861655226178</v>
      </c>
      <c r="V6" s="1">
        <f t="shared" si="7"/>
        <v>417.23899747362412</v>
      </c>
      <c r="W6" s="1">
        <f t="shared" si="8"/>
        <v>9867.6911247565185</v>
      </c>
      <c r="X6" s="1">
        <f t="shared" si="9"/>
        <v>10418.765139979081</v>
      </c>
      <c r="Y6" s="1">
        <f t="shared" si="10"/>
        <v>10616.398584875416</v>
      </c>
      <c r="Z6" s="1">
        <f t="shared" si="11"/>
        <v>10736.803196482279</v>
      </c>
    </row>
    <row r="7" spans="1:26" x14ac:dyDescent="0.2">
      <c r="A7" t="s">
        <v>9</v>
      </c>
      <c r="B7" t="s">
        <v>10</v>
      </c>
      <c r="C7" t="s">
        <v>16</v>
      </c>
      <c r="D7" t="s">
        <v>17</v>
      </c>
      <c r="E7">
        <v>2.5</v>
      </c>
      <c r="F7">
        <v>0.37</v>
      </c>
      <c r="G7">
        <v>6.5</v>
      </c>
      <c r="H7">
        <v>6.5</v>
      </c>
      <c r="I7" s="1">
        <v>6.5890146439999997</v>
      </c>
      <c r="J7" s="1">
        <v>6.5889992360580596</v>
      </c>
      <c r="K7" s="1">
        <f t="shared" si="12"/>
        <v>33.183072403542191</v>
      </c>
      <c r="L7" s="1">
        <f t="shared" si="13"/>
        <v>33.183072403542191</v>
      </c>
      <c r="M7" s="1">
        <f t="shared" si="0"/>
        <v>34.098150782676882</v>
      </c>
      <c r="N7" s="1">
        <f t="shared" si="1"/>
        <v>34.097991310664256</v>
      </c>
      <c r="O7" s="1">
        <f t="shared" si="2"/>
        <v>24.392808101669175</v>
      </c>
      <c r="P7" s="1">
        <f t="shared" si="14"/>
        <v>24.392808101669175</v>
      </c>
      <c r="Q7" s="1">
        <f t="shared" si="3"/>
        <v>25.035155779230426</v>
      </c>
      <c r="R7" s="1">
        <f t="shared" si="4"/>
        <v>25.035043903809314</v>
      </c>
      <c r="S7" s="1">
        <f t="shared" si="15"/>
        <v>411.98469891431574</v>
      </c>
      <c r="T7" s="1">
        <f t="shared" si="5"/>
        <v>411.98469891431574</v>
      </c>
      <c r="U7" s="1">
        <f t="shared" si="6"/>
        <v>414.52986870092724</v>
      </c>
      <c r="V7" s="1">
        <f t="shared" si="7"/>
        <v>414.52942977959833</v>
      </c>
      <c r="W7" s="1">
        <f t="shared" si="8"/>
        <v>10049.463701440856</v>
      </c>
      <c r="X7" s="1">
        <f t="shared" si="9"/>
        <v>10049.463701440856</v>
      </c>
      <c r="Y7" s="1">
        <f t="shared" si="10"/>
        <v>10377.819838071648</v>
      </c>
      <c r="Z7" s="1">
        <f t="shared" si="11"/>
        <v>10377.762473953284</v>
      </c>
    </row>
    <row r="8" spans="1:26" x14ac:dyDescent="0.2">
      <c r="A8" t="s">
        <v>9</v>
      </c>
      <c r="B8" t="s">
        <v>10</v>
      </c>
      <c r="C8" t="s">
        <v>18</v>
      </c>
      <c r="D8">
        <v>6</v>
      </c>
      <c r="E8">
        <v>3.2</v>
      </c>
      <c r="F8">
        <v>1.35</v>
      </c>
      <c r="G8">
        <v>4.8499999999999996</v>
      </c>
      <c r="I8" s="1"/>
      <c r="J8" s="1"/>
      <c r="K8" s="1">
        <f t="shared" si="12"/>
        <v>18.474528298516475</v>
      </c>
      <c r="L8" s="1" t="str">
        <f t="shared" si="13"/>
        <v/>
      </c>
      <c r="M8" s="1" t="str">
        <f t="shared" si="0"/>
        <v/>
      </c>
      <c r="N8" s="1" t="str">
        <f t="shared" si="1"/>
        <v/>
      </c>
      <c r="O8" s="1">
        <f t="shared" si="2"/>
        <v>13.939167509759008</v>
      </c>
      <c r="P8" s="1" t="str">
        <f t="shared" si="14"/>
        <v/>
      </c>
      <c r="Q8" s="1" t="str">
        <f t="shared" si="3"/>
        <v/>
      </c>
      <c r="R8" s="1" t="str">
        <f t="shared" si="4"/>
        <v/>
      </c>
      <c r="S8" s="1">
        <f t="shared" si="15"/>
        <v>360.82596187009426</v>
      </c>
      <c r="T8" s="1" t="str">
        <f t="shared" si="5"/>
        <v/>
      </c>
      <c r="U8" s="1" t="str">
        <f t="shared" si="6"/>
        <v/>
      </c>
      <c r="V8" s="1" t="str">
        <f t="shared" si="7"/>
        <v/>
      </c>
      <c r="W8" s="1">
        <f t="shared" si="8"/>
        <v>5029.6135243771605</v>
      </c>
      <c r="X8" s="1" t="str">
        <f t="shared" si="9"/>
        <v/>
      </c>
      <c r="Y8" s="1" t="str">
        <f t="shared" si="10"/>
        <v/>
      </c>
      <c r="Z8" s="1" t="str">
        <f t="shared" si="11"/>
        <v/>
      </c>
    </row>
    <row r="9" spans="1:26" x14ac:dyDescent="0.2">
      <c r="A9" t="s">
        <v>9</v>
      </c>
      <c r="B9" t="s">
        <v>10</v>
      </c>
      <c r="C9" t="s">
        <v>19</v>
      </c>
      <c r="D9">
        <v>10</v>
      </c>
      <c r="E9">
        <v>4.7</v>
      </c>
      <c r="F9">
        <v>-0.2</v>
      </c>
      <c r="G9">
        <v>11.05</v>
      </c>
      <c r="H9">
        <v>11.2</v>
      </c>
      <c r="I9" s="1">
        <v>11.52281788</v>
      </c>
      <c r="J9" s="1">
        <v>11.618283677107208</v>
      </c>
      <c r="K9" s="1">
        <f t="shared" si="12"/>
        <v>95.899079246236951</v>
      </c>
      <c r="L9" s="1">
        <f t="shared" si="13"/>
        <v>98.520345616575895</v>
      </c>
      <c r="M9" s="1">
        <f t="shared" si="0"/>
        <v>104.28150181532834</v>
      </c>
      <c r="N9" s="1">
        <f t="shared" si="1"/>
        <v>106.01659064069749</v>
      </c>
      <c r="O9" s="1">
        <f t="shared" si="2"/>
        <v>67.243403651198079</v>
      </c>
      <c r="P9" s="1">
        <f t="shared" si="14"/>
        <v>68.998558232281709</v>
      </c>
      <c r="Q9" s="1">
        <f t="shared" si="3"/>
        <v>72.848908021191491</v>
      </c>
      <c r="R9" s="1">
        <f t="shared" si="4"/>
        <v>74.00664069086379</v>
      </c>
      <c r="S9" s="1">
        <f t="shared" si="15"/>
        <v>523.87582559522389</v>
      </c>
      <c r="T9" s="1">
        <f t="shared" si="5"/>
        <v>527.08400768857769</v>
      </c>
      <c r="U9" s="1">
        <f t="shared" si="6"/>
        <v>533.9095598829557</v>
      </c>
      <c r="V9" s="1">
        <f t="shared" si="7"/>
        <v>535.90795728461785</v>
      </c>
      <c r="W9" s="1">
        <f t="shared" si="8"/>
        <v>35227.193603604283</v>
      </c>
      <c r="X9" s="1">
        <f t="shared" si="9"/>
        <v>36368.036597804748</v>
      </c>
      <c r="Y9" s="1">
        <f t="shared" si="10"/>
        <v>38894.728419548272</v>
      </c>
      <c r="Z9" s="1">
        <f t="shared" si="11"/>
        <v>39660.747638137495</v>
      </c>
    </row>
    <row r="10" spans="1:26" x14ac:dyDescent="0.2">
      <c r="A10" t="s">
        <v>9</v>
      </c>
      <c r="B10" t="s">
        <v>10</v>
      </c>
      <c r="C10" t="s">
        <v>20</v>
      </c>
      <c r="D10">
        <v>12</v>
      </c>
      <c r="E10">
        <v>5.5</v>
      </c>
      <c r="F10">
        <v>1.9</v>
      </c>
      <c r="G10">
        <v>6.95</v>
      </c>
      <c r="H10">
        <v>7.3</v>
      </c>
      <c r="I10" s="1">
        <v>7.384789359</v>
      </c>
      <c r="J10" s="1">
        <v>7.448433919022154</v>
      </c>
      <c r="K10" s="1">
        <f t="shared" si="12"/>
        <v>37.936694787505246</v>
      </c>
      <c r="L10" s="1">
        <f t="shared" si="13"/>
        <v>41.853868127450021</v>
      </c>
      <c r="M10" s="1">
        <f t="shared" si="0"/>
        <v>42.831778279509123</v>
      </c>
      <c r="N10" s="1">
        <f t="shared" si="1"/>
        <v>43.573236533098367</v>
      </c>
      <c r="O10" s="1">
        <f t="shared" si="2"/>
        <v>27.721538945979809</v>
      </c>
      <c r="P10" s="1">
        <f t="shared" si="14"/>
        <v>30.450495243691286</v>
      </c>
      <c r="Q10" s="1">
        <f t="shared" si="3"/>
        <v>31.129956012477049</v>
      </c>
      <c r="R10" s="1">
        <f t="shared" si="4"/>
        <v>31.644667057388418</v>
      </c>
      <c r="S10" s="1">
        <f t="shared" si="15"/>
        <v>424.66321006124952</v>
      </c>
      <c r="T10" s="1">
        <f t="shared" si="5"/>
        <v>434.21668740884792</v>
      </c>
      <c r="U10" s="1">
        <f t="shared" si="6"/>
        <v>436.49313328195143</v>
      </c>
      <c r="V10" s="1">
        <f t="shared" si="7"/>
        <v>438.19249677068132</v>
      </c>
      <c r="W10" s="1">
        <f t="shared" si="8"/>
        <v>11772.317716637734</v>
      </c>
      <c r="X10" s="1">
        <f t="shared" si="9"/>
        <v>13222.113174674509</v>
      </c>
      <c r="Y10" s="1">
        <f t="shared" si="10"/>
        <v>13588.01203881543</v>
      </c>
      <c r="Z10" s="1">
        <f t="shared" si="11"/>
        <v>13866.455667353959</v>
      </c>
    </row>
    <row r="11" spans="1:26" x14ac:dyDescent="0.2">
      <c r="A11" t="s">
        <v>9</v>
      </c>
      <c r="B11" t="s">
        <v>10</v>
      </c>
      <c r="C11" t="s">
        <v>21</v>
      </c>
      <c r="D11">
        <v>15</v>
      </c>
      <c r="E11">
        <v>7.6</v>
      </c>
      <c r="F11">
        <v>1.1000000000000001</v>
      </c>
      <c r="G11">
        <v>4</v>
      </c>
      <c r="I11" s="1"/>
      <c r="J11" s="1"/>
      <c r="K11" s="1">
        <f t="shared" si="12"/>
        <v>12.566370614359172</v>
      </c>
      <c r="L11" s="1" t="str">
        <f t="shared" si="13"/>
        <v/>
      </c>
      <c r="M11" s="1" t="str">
        <f t="shared" si="0"/>
        <v/>
      </c>
      <c r="N11" s="1" t="str">
        <f t="shared" si="1"/>
        <v/>
      </c>
      <c r="O11" s="1">
        <f t="shared" si="2"/>
        <v>9.6454172189667808</v>
      </c>
      <c r="P11" s="1" t="str">
        <f t="shared" si="14"/>
        <v/>
      </c>
      <c r="Q11" s="1" t="str">
        <f t="shared" si="3"/>
        <v/>
      </c>
      <c r="R11" s="1" t="str">
        <f t="shared" si="4"/>
        <v/>
      </c>
      <c r="S11" s="1">
        <f t="shared" si="15"/>
        <v>330.67905119180512</v>
      </c>
      <c r="T11" s="1" t="str">
        <f t="shared" si="5"/>
        <v/>
      </c>
      <c r="U11" s="1" t="str">
        <f t="shared" si="6"/>
        <v/>
      </c>
      <c r="V11" s="1" t="str">
        <f t="shared" si="7"/>
        <v/>
      </c>
      <c r="W11" s="1">
        <f t="shared" si="8"/>
        <v>3189.5374143170347</v>
      </c>
      <c r="X11" s="1" t="str">
        <f t="shared" si="9"/>
        <v/>
      </c>
      <c r="Y11" s="1" t="str">
        <f t="shared" si="10"/>
        <v/>
      </c>
      <c r="Z11" s="1" t="str">
        <f t="shared" si="11"/>
        <v/>
      </c>
    </row>
    <row r="12" spans="1:26" x14ac:dyDescent="0.2">
      <c r="A12" t="s">
        <v>9</v>
      </c>
      <c r="B12" t="s">
        <v>10</v>
      </c>
      <c r="C12" t="s">
        <v>22</v>
      </c>
      <c r="D12">
        <v>17</v>
      </c>
      <c r="E12">
        <v>7.4</v>
      </c>
      <c r="F12">
        <v>0.1</v>
      </c>
      <c r="G12">
        <v>10.7</v>
      </c>
      <c r="H12">
        <v>11.2</v>
      </c>
      <c r="I12" s="1">
        <v>11.363662939999999</v>
      </c>
      <c r="J12" s="1">
        <v>11.490960020371785</v>
      </c>
      <c r="K12" s="1">
        <f t="shared" si="12"/>
        <v>89.920235727373836</v>
      </c>
      <c r="L12" s="1">
        <f t="shared" si="13"/>
        <v>98.520345616575895</v>
      </c>
      <c r="M12" s="1">
        <f t="shared" si="0"/>
        <v>101.42069176840513</v>
      </c>
      <c r="N12" s="1">
        <f t="shared" si="1"/>
        <v>103.70567167488335</v>
      </c>
      <c r="O12" s="1">
        <f t="shared" si="2"/>
        <v>63.231978923576726</v>
      </c>
      <c r="P12" s="1">
        <f t="shared" si="14"/>
        <v>68.998558232281709</v>
      </c>
      <c r="Q12" s="1">
        <f t="shared" si="3"/>
        <v>70.938161576233995</v>
      </c>
      <c r="R12" s="1">
        <f t="shared" si="4"/>
        <v>72.464498344447691</v>
      </c>
      <c r="S12" s="1">
        <f t="shared" si="15"/>
        <v>516.29615804652371</v>
      </c>
      <c r="T12" s="1">
        <f t="shared" si="5"/>
        <v>527.08400768857769</v>
      </c>
      <c r="U12" s="1">
        <f t="shared" si="6"/>
        <v>530.55770352536706</v>
      </c>
      <c r="V12" s="1">
        <f t="shared" si="7"/>
        <v>533.24066037898672</v>
      </c>
      <c r="W12" s="1">
        <f t="shared" si="8"/>
        <v>32646.427783921426</v>
      </c>
      <c r="X12" s="1">
        <f t="shared" si="9"/>
        <v>36368.036597804748</v>
      </c>
      <c r="Y12" s="1">
        <f t="shared" si="10"/>
        <v>37636.788098198143</v>
      </c>
      <c r="Z12" s="1">
        <f t="shared" si="11"/>
        <v>38641.016951225276</v>
      </c>
    </row>
    <row r="13" spans="1:26" x14ac:dyDescent="0.2">
      <c r="A13" t="s">
        <v>9</v>
      </c>
      <c r="B13" t="s">
        <v>10</v>
      </c>
      <c r="C13" t="s">
        <v>23</v>
      </c>
      <c r="D13">
        <v>17</v>
      </c>
      <c r="E13">
        <v>8.3000000000000007</v>
      </c>
      <c r="F13">
        <v>0.1</v>
      </c>
      <c r="G13">
        <v>11.1</v>
      </c>
      <c r="H13">
        <v>12.1</v>
      </c>
      <c r="I13" s="1">
        <v>13.082536320000001</v>
      </c>
      <c r="J13" s="1">
        <v>13.177998472116119</v>
      </c>
      <c r="K13" s="1">
        <f t="shared" si="12"/>
        <v>96.768907712199592</v>
      </c>
      <c r="L13" s="1">
        <f t="shared" si="13"/>
        <v>114.9901451030204</v>
      </c>
      <c r="M13" s="1">
        <f t="shared" si="0"/>
        <v>134.42306066586974</v>
      </c>
      <c r="N13" s="1">
        <f t="shared" si="1"/>
        <v>136.39196524265702</v>
      </c>
      <c r="O13" s="1">
        <f t="shared" si="2"/>
        <v>67.826059591627299</v>
      </c>
      <c r="P13" s="1">
        <f t="shared" si="14"/>
        <v>79.981071368580629</v>
      </c>
      <c r="Q13" s="1">
        <f t="shared" si="3"/>
        <v>92.850167044772732</v>
      </c>
      <c r="R13" s="1">
        <f t="shared" si="4"/>
        <v>94.149209748179516</v>
      </c>
      <c r="S13" s="1">
        <f t="shared" si="15"/>
        <v>524.94785268954888</v>
      </c>
      <c r="T13" s="1">
        <f t="shared" si="5"/>
        <v>545.85731477392744</v>
      </c>
      <c r="U13" s="1">
        <f t="shared" si="6"/>
        <v>565.49925007636239</v>
      </c>
      <c r="V13" s="1">
        <f t="shared" si="7"/>
        <v>567.36396767648637</v>
      </c>
      <c r="W13" s="1">
        <f t="shared" si="8"/>
        <v>35605.14433901813</v>
      </c>
      <c r="X13" s="1">
        <f t="shared" si="9"/>
        <v>43658.252849995275</v>
      </c>
      <c r="Y13" s="1">
        <f t="shared" si="10"/>
        <v>52506.699833283958</v>
      </c>
      <c r="Z13" s="1">
        <f t="shared" si="11"/>
        <v>53416.86919633286</v>
      </c>
    </row>
    <row r="14" spans="1:26" x14ac:dyDescent="0.2">
      <c r="A14" t="s">
        <v>9</v>
      </c>
      <c r="B14" t="s">
        <v>10</v>
      </c>
      <c r="C14" t="s">
        <v>24</v>
      </c>
      <c r="D14">
        <v>19</v>
      </c>
      <c r="E14">
        <v>9.5</v>
      </c>
      <c r="F14">
        <v>1.35</v>
      </c>
      <c r="G14">
        <v>7.4</v>
      </c>
      <c r="H14">
        <v>7.85</v>
      </c>
      <c r="I14" s="1">
        <v>8.2442260520000001</v>
      </c>
      <c r="J14" s="1">
        <v>8.5625159154570909</v>
      </c>
      <c r="K14" s="1">
        <f t="shared" si="12"/>
        <v>43.008403427644275</v>
      </c>
      <c r="L14" s="1">
        <f t="shared" si="13"/>
        <v>48.398198323959249</v>
      </c>
      <c r="M14" s="1">
        <f t="shared" si="0"/>
        <v>53.381363685662848</v>
      </c>
      <c r="N14" s="1">
        <f t="shared" si="1"/>
        <v>57.582784877849555</v>
      </c>
      <c r="O14" s="1">
        <f t="shared" si="2"/>
        <v>31.252602704643568</v>
      </c>
      <c r="P14" s="1">
        <f t="shared" si="14"/>
        <v>34.98487195241966</v>
      </c>
      <c r="Q14" s="1">
        <f t="shared" si="3"/>
        <v>38.419067282134606</v>
      </c>
      <c r="R14" s="1">
        <f t="shared" si="4"/>
        <v>41.303383930206564</v>
      </c>
      <c r="S14" s="1">
        <f t="shared" si="15"/>
        <v>436.89999674033305</v>
      </c>
      <c r="T14" s="1">
        <f t="shared" si="5"/>
        <v>448.73598656196032</v>
      </c>
      <c r="U14" s="1">
        <f t="shared" si="6"/>
        <v>458.80335982973952</v>
      </c>
      <c r="V14" s="1">
        <f t="shared" si="7"/>
        <v>466.74086737916446</v>
      </c>
      <c r="W14" s="1">
        <f t="shared" si="8"/>
        <v>13654.2620197857</v>
      </c>
      <c r="X14" s="1">
        <f t="shared" si="9"/>
        <v>15698.97103031289</v>
      </c>
      <c r="Y14" s="1">
        <f t="shared" si="10"/>
        <v>17626.797150568174</v>
      </c>
      <c r="Z14" s="1">
        <f t="shared" si="11"/>
        <v>19277.977241279255</v>
      </c>
    </row>
    <row r="15" spans="1:26" x14ac:dyDescent="0.2">
      <c r="A15" t="s">
        <v>9</v>
      </c>
      <c r="B15" t="s">
        <v>10</v>
      </c>
      <c r="C15" t="s">
        <v>25</v>
      </c>
      <c r="D15">
        <v>20</v>
      </c>
      <c r="E15">
        <v>10</v>
      </c>
      <c r="F15">
        <v>0.9</v>
      </c>
      <c r="G15">
        <v>6.4</v>
      </c>
      <c r="H15">
        <v>6.6</v>
      </c>
      <c r="I15" s="1">
        <v>6.6845076099999998</v>
      </c>
      <c r="J15" s="1">
        <v>6.7481538069773359</v>
      </c>
      <c r="K15" s="1">
        <f t="shared" si="12"/>
        <v>32.169908772759484</v>
      </c>
      <c r="L15" s="1">
        <f t="shared" si="13"/>
        <v>34.21194399759284</v>
      </c>
      <c r="M15" s="1">
        <f t="shared" si="0"/>
        <v>35.093664953237074</v>
      </c>
      <c r="N15" s="1">
        <f t="shared" si="1"/>
        <v>35.765131542544609</v>
      </c>
      <c r="O15" s="1">
        <f t="shared" si="2"/>
        <v>23.680687403299686</v>
      </c>
      <c r="P15" s="1">
        <f t="shared" si="14"/>
        <v>25.114979932123308</v>
      </c>
      <c r="Q15" s="1">
        <f t="shared" si="3"/>
        <v>25.733096000271658</v>
      </c>
      <c r="R15" s="1">
        <f t="shared" si="4"/>
        <v>26.203352391237019</v>
      </c>
      <c r="S15" s="1">
        <f t="shared" si="15"/>
        <v>409.10257304399357</v>
      </c>
      <c r="T15" s="1">
        <f t="shared" si="5"/>
        <v>414.8426623527962</v>
      </c>
      <c r="U15" s="1">
        <f t="shared" si="6"/>
        <v>417.2394392680543</v>
      </c>
      <c r="V15" s="1">
        <f t="shared" si="7"/>
        <v>419.03362542385395</v>
      </c>
      <c r="W15" s="1">
        <f t="shared" si="8"/>
        <v>9687.8301481403887</v>
      </c>
      <c r="X15" s="1">
        <f t="shared" si="9"/>
        <v>10418.765139979081</v>
      </c>
      <c r="Y15" s="1">
        <f t="shared" si="10"/>
        <v>10736.862545784357</v>
      </c>
      <c r="Z15" s="1">
        <f t="shared" si="11"/>
        <v>10980.085750758861</v>
      </c>
    </row>
    <row r="16" spans="1:26" x14ac:dyDescent="0.2">
      <c r="A16" t="s">
        <v>9</v>
      </c>
      <c r="B16" t="s">
        <v>10</v>
      </c>
      <c r="C16" t="s">
        <v>26</v>
      </c>
      <c r="D16">
        <v>25</v>
      </c>
      <c r="E16">
        <v>0.5</v>
      </c>
      <c r="F16">
        <v>3.4</v>
      </c>
      <c r="G16">
        <v>5.95</v>
      </c>
      <c r="H16">
        <v>6.25</v>
      </c>
      <c r="I16" s="1">
        <v>6.3661977240000001</v>
      </c>
      <c r="J16" s="1">
        <v>6.3343519225872162</v>
      </c>
      <c r="K16" s="1">
        <f t="shared" si="12"/>
        <v>27.805058479678166</v>
      </c>
      <c r="L16" s="1">
        <f t="shared" si="13"/>
        <v>30.679615757712824</v>
      </c>
      <c r="M16" s="1">
        <f t="shared" si="0"/>
        <v>31.830988621620932</v>
      </c>
      <c r="N16" s="1">
        <f t="shared" si="1"/>
        <v>31.513327123004391</v>
      </c>
      <c r="O16" s="1">
        <f t="shared" si="2"/>
        <v>20.600904846860995</v>
      </c>
      <c r="P16" s="1">
        <f t="shared" si="14"/>
        <v>22.631382654649514</v>
      </c>
      <c r="Q16" s="1">
        <f t="shared" si="3"/>
        <v>23.442249812436934</v>
      </c>
      <c r="R16" s="1">
        <f t="shared" si="4"/>
        <v>23.218665569300189</v>
      </c>
      <c r="S16" s="1">
        <f t="shared" si="15"/>
        <v>395.81769085387731</v>
      </c>
      <c r="T16" s="1">
        <f t="shared" si="5"/>
        <v>404.73278984092406</v>
      </c>
      <c r="U16" s="1">
        <f t="shared" si="6"/>
        <v>408.12278206962975</v>
      </c>
      <c r="V16" s="1">
        <f t="shared" si="7"/>
        <v>407.19709363578164</v>
      </c>
      <c r="W16" s="1">
        <f t="shared" si="8"/>
        <v>8154.2025859849682</v>
      </c>
      <c r="X16" s="1">
        <f t="shared" si="9"/>
        <v>9159.6626397737964</v>
      </c>
      <c r="Y16" s="1">
        <f t="shared" si="10"/>
        <v>9567.3162114230181</v>
      </c>
      <c r="Z16" s="1">
        <f t="shared" si="11"/>
        <v>9454.573137920228</v>
      </c>
    </row>
    <row r="17" spans="1:26" x14ac:dyDescent="0.2">
      <c r="A17" t="s">
        <v>9</v>
      </c>
      <c r="B17" t="s">
        <v>10</v>
      </c>
      <c r="C17" t="s">
        <v>27</v>
      </c>
      <c r="D17">
        <v>26</v>
      </c>
      <c r="E17">
        <v>0.5</v>
      </c>
      <c r="F17">
        <v>3.6</v>
      </c>
      <c r="G17">
        <v>6.05</v>
      </c>
      <c r="H17">
        <v>6.1</v>
      </c>
      <c r="I17" s="1">
        <v>6.2707047579999999</v>
      </c>
      <c r="J17" s="1">
        <v>6.3343519225872162</v>
      </c>
      <c r="K17" s="1">
        <f t="shared" si="12"/>
        <v>28.747536275755099</v>
      </c>
      <c r="L17" s="1">
        <f t="shared" si="13"/>
        <v>29.224665660019046</v>
      </c>
      <c r="M17" s="1">
        <f t="shared" si="0"/>
        <v>30.883220934033169</v>
      </c>
      <c r="N17" s="1">
        <f t="shared" si="1"/>
        <v>31.513327123004391</v>
      </c>
      <c r="O17" s="1">
        <f t="shared" si="2"/>
        <v>21.267620180156001</v>
      </c>
      <c r="P17" s="1">
        <f t="shared" si="14"/>
        <v>21.604772094399777</v>
      </c>
      <c r="Q17" s="1">
        <f t="shared" si="3"/>
        <v>22.77487102140481</v>
      </c>
      <c r="R17" s="1">
        <f t="shared" si="4"/>
        <v>23.218665569300189</v>
      </c>
      <c r="S17" s="1">
        <f t="shared" si="15"/>
        <v>398.8161644471603</v>
      </c>
      <c r="T17" s="1">
        <f t="shared" si="5"/>
        <v>400.30523355352545</v>
      </c>
      <c r="U17" s="1">
        <f t="shared" si="6"/>
        <v>405.33934710940713</v>
      </c>
      <c r="V17" s="1">
        <f t="shared" si="7"/>
        <v>407.19709363578164</v>
      </c>
      <c r="W17" s="1">
        <f t="shared" si="8"/>
        <v>8481.8707071688405</v>
      </c>
      <c r="X17" s="1">
        <f t="shared" si="9"/>
        <v>8648.503339119392</v>
      </c>
      <c r="Y17" s="1">
        <f t="shared" si="10"/>
        <v>9231.5513503171824</v>
      </c>
      <c r="Z17" s="1">
        <f t="shared" si="11"/>
        <v>9454.573137920228</v>
      </c>
    </row>
    <row r="18" spans="1:26" x14ac:dyDescent="0.2">
      <c r="A18" t="s">
        <v>9</v>
      </c>
      <c r="B18" t="s">
        <v>10</v>
      </c>
      <c r="C18" t="s">
        <v>28</v>
      </c>
      <c r="D18">
        <v>27</v>
      </c>
      <c r="E18">
        <v>0.8</v>
      </c>
      <c r="F18">
        <v>2.2000000000000002</v>
      </c>
      <c r="G18">
        <v>5.6</v>
      </c>
      <c r="H18">
        <v>5.9</v>
      </c>
      <c r="I18" s="1">
        <v>5.8887328940000003</v>
      </c>
      <c r="J18" s="1">
        <v>5.9523809523809526</v>
      </c>
      <c r="K18" s="1">
        <f t="shared" si="12"/>
        <v>24.630086404143974</v>
      </c>
      <c r="L18" s="1">
        <f t="shared" si="13"/>
        <v>27.339710067865177</v>
      </c>
      <c r="M18" s="1">
        <f t="shared" si="0"/>
        <v>27.235389632899413</v>
      </c>
      <c r="N18" s="1">
        <f t="shared" si="1"/>
        <v>27.827315880011632</v>
      </c>
      <c r="O18" s="1">
        <f t="shared" si="2"/>
        <v>18.347280229594471</v>
      </c>
      <c r="P18" s="1">
        <f t="shared" si="14"/>
        <v>20.271345181893004</v>
      </c>
      <c r="Q18" s="1">
        <f t="shared" si="3"/>
        <v>20.197431359207847</v>
      </c>
      <c r="R18" s="1">
        <f t="shared" si="4"/>
        <v>20.616661351405643</v>
      </c>
      <c r="S18" s="1">
        <f t="shared" si="15"/>
        <v>385.09994571540471</v>
      </c>
      <c r="T18" s="1">
        <f t="shared" si="5"/>
        <v>394.30811004997162</v>
      </c>
      <c r="U18" s="1">
        <f t="shared" si="6"/>
        <v>393.96697246199733</v>
      </c>
      <c r="V18" s="1">
        <f t="shared" si="7"/>
        <v>395.88940219125124</v>
      </c>
      <c r="W18" s="1">
        <f t="shared" si="8"/>
        <v>7065.5366204421489</v>
      </c>
      <c r="X18" s="1">
        <f t="shared" si="9"/>
        <v>7993.1558068428285</v>
      </c>
      <c r="Y18" s="1">
        <f t="shared" si="10"/>
        <v>7957.120884096119</v>
      </c>
      <c r="Z18" s="1">
        <f t="shared" si="11"/>
        <v>8161.9177375874542</v>
      </c>
    </row>
    <row r="19" spans="1:26" x14ac:dyDescent="0.2">
      <c r="A19" t="s">
        <v>9</v>
      </c>
      <c r="B19" t="s">
        <v>10</v>
      </c>
      <c r="C19" t="s">
        <v>29</v>
      </c>
      <c r="D19">
        <v>28</v>
      </c>
      <c r="E19">
        <v>1</v>
      </c>
      <c r="F19">
        <v>3</v>
      </c>
      <c r="G19">
        <v>4.05</v>
      </c>
      <c r="I19" s="1"/>
      <c r="J19" s="1"/>
      <c r="K19" s="1">
        <f t="shared" si="12"/>
        <v>12.882493375126645</v>
      </c>
      <c r="L19" s="1" t="str">
        <f t="shared" si="13"/>
        <v/>
      </c>
      <c r="M19" s="1" t="str">
        <f t="shared" si="0"/>
        <v/>
      </c>
      <c r="N19" s="1" t="str">
        <f t="shared" si="1"/>
        <v/>
      </c>
      <c r="O19" s="1">
        <f t="shared" si="2"/>
        <v>9.8771335058685867</v>
      </c>
      <c r="P19" s="1" t="str">
        <f t="shared" si="14"/>
        <v/>
      </c>
      <c r="Q19" s="1" t="str">
        <f t="shared" si="3"/>
        <v/>
      </c>
      <c r="R19" s="1" t="str">
        <f t="shared" si="4"/>
        <v/>
      </c>
      <c r="S19" s="1">
        <f t="shared" si="15"/>
        <v>332.54433454068089</v>
      </c>
      <c r="T19" s="1" t="str">
        <f t="shared" si="5"/>
        <v/>
      </c>
      <c r="U19" s="1" t="str">
        <f t="shared" si="6"/>
        <v/>
      </c>
      <c r="V19" s="1" t="str">
        <f t="shared" si="7"/>
        <v/>
      </c>
      <c r="W19" s="1">
        <f t="shared" si="8"/>
        <v>3284.5847888785315</v>
      </c>
      <c r="X19" s="1" t="str">
        <f t="shared" si="9"/>
        <v/>
      </c>
      <c r="Y19" s="1" t="str">
        <f t="shared" si="10"/>
        <v/>
      </c>
      <c r="Z19" s="1" t="str">
        <f t="shared" si="11"/>
        <v/>
      </c>
    </row>
    <row r="20" spans="1:26" x14ac:dyDescent="0.2">
      <c r="A20" t="s">
        <v>9</v>
      </c>
      <c r="B20" t="s">
        <v>10</v>
      </c>
      <c r="C20" t="s">
        <v>30</v>
      </c>
      <c r="D20">
        <v>30</v>
      </c>
      <c r="E20">
        <v>2.2000000000000002</v>
      </c>
      <c r="F20">
        <v>3.5</v>
      </c>
      <c r="G20">
        <v>7.7</v>
      </c>
      <c r="H20">
        <v>8.0500000000000007</v>
      </c>
      <c r="I20" s="1">
        <v>8.5307049500000005</v>
      </c>
      <c r="J20" s="1">
        <v>8.6261777438248028</v>
      </c>
      <c r="K20" s="1">
        <f t="shared" si="12"/>
        <v>46.566257107834716</v>
      </c>
      <c r="L20" s="1">
        <f t="shared" si="13"/>
        <v>50.895764483563148</v>
      </c>
      <c r="M20" s="1">
        <f t="shared" si="0"/>
        <v>57.155723166838555</v>
      </c>
      <c r="N20" s="1">
        <f t="shared" si="1"/>
        <v>58.44221755108623</v>
      </c>
      <c r="O20" s="1">
        <f t="shared" si="2"/>
        <v>33.718492553393034</v>
      </c>
      <c r="P20" s="1">
        <f t="shared" si="14"/>
        <v>36.707964416316877</v>
      </c>
      <c r="Q20" s="1">
        <f t="shared" si="3"/>
        <v>41.010641184274704</v>
      </c>
      <c r="R20" s="1">
        <f t="shared" si="4"/>
        <v>41.892216763913858</v>
      </c>
      <c r="S20" s="1">
        <f t="shared" si="15"/>
        <v>444.83291925264274</v>
      </c>
      <c r="T20" s="1">
        <f t="shared" si="5"/>
        <v>453.87712308087748</v>
      </c>
      <c r="U20" s="1">
        <f t="shared" si="6"/>
        <v>465.95490859441884</v>
      </c>
      <c r="V20" s="1">
        <f t="shared" si="7"/>
        <v>468.30898631540174</v>
      </c>
      <c r="W20" s="1">
        <f t="shared" si="8"/>
        <v>14999.095475324319</v>
      </c>
      <c r="X20" s="1">
        <f t="shared" si="9"/>
        <v>16660.905283433127</v>
      </c>
      <c r="Y20" s="1">
        <f t="shared" si="10"/>
        <v>19109.109564417227</v>
      </c>
      <c r="Z20" s="1">
        <f t="shared" si="11"/>
        <v>19618.501567213578</v>
      </c>
    </row>
    <row r="21" spans="1:26" x14ac:dyDescent="0.2">
      <c r="A21" t="s">
        <v>9</v>
      </c>
      <c r="B21" t="s">
        <v>10</v>
      </c>
      <c r="C21" t="s">
        <v>31</v>
      </c>
      <c r="D21">
        <v>31</v>
      </c>
      <c r="E21">
        <v>2.2999999999999998</v>
      </c>
      <c r="F21">
        <v>2.2000000000000002</v>
      </c>
      <c r="G21">
        <v>11.35</v>
      </c>
      <c r="H21">
        <v>11.6</v>
      </c>
      <c r="I21" s="1">
        <v>11.650141830000001</v>
      </c>
      <c r="J21" s="1">
        <v>11.650114591291063</v>
      </c>
      <c r="K21" s="1">
        <f t="shared" si="12"/>
        <v>101.17695490426777</v>
      </c>
      <c r="L21" s="1">
        <f t="shared" si="13"/>
        <v>105.68317686676065</v>
      </c>
      <c r="M21" s="1">
        <f t="shared" si="0"/>
        <v>106.59879770491035</v>
      </c>
      <c r="N21" s="1">
        <f t="shared" si="1"/>
        <v>106.59829923711969</v>
      </c>
      <c r="O21" s="1">
        <f t="shared" si="2"/>
        <v>70.775258789872495</v>
      </c>
      <c r="P21" s="1">
        <f t="shared" si="14"/>
        <v>73.784237246971188</v>
      </c>
      <c r="Q21" s="1">
        <f t="shared" si="3"/>
        <v>74.39492697629386</v>
      </c>
      <c r="R21" s="1">
        <f t="shared" si="4"/>
        <v>74.394594577948808</v>
      </c>
      <c r="S21" s="1">
        <f t="shared" si="15"/>
        <v>530.26876344397579</v>
      </c>
      <c r="T21" s="1">
        <f t="shared" si="5"/>
        <v>535.52592040103468</v>
      </c>
      <c r="U21" s="1">
        <f t="shared" si="6"/>
        <v>536.57284721674023</v>
      </c>
      <c r="V21" s="1">
        <f t="shared" si="7"/>
        <v>536.57227916133797</v>
      </c>
      <c r="W21" s="1">
        <f t="shared" si="8"/>
        <v>37529.908960933069</v>
      </c>
      <c r="X21" s="1">
        <f t="shared" si="9"/>
        <v>39513.371562772554</v>
      </c>
      <c r="Y21" s="1">
        <f t="shared" si="10"/>
        <v>39918.297786151474</v>
      </c>
      <c r="Z21" s="1">
        <f t="shared" si="11"/>
        <v>39918.077169973709</v>
      </c>
    </row>
    <row r="22" spans="1:26" x14ac:dyDescent="0.2">
      <c r="A22" t="s">
        <v>9</v>
      </c>
      <c r="B22" t="s">
        <v>10</v>
      </c>
      <c r="C22" t="s">
        <v>32</v>
      </c>
      <c r="D22">
        <v>33</v>
      </c>
      <c r="E22">
        <v>3.1</v>
      </c>
      <c r="F22">
        <v>4.2</v>
      </c>
      <c r="G22">
        <v>8.25</v>
      </c>
      <c r="H22">
        <v>8.8000000000000007</v>
      </c>
      <c r="I22" s="1">
        <v>9.0081697789999993</v>
      </c>
      <c r="J22" s="1">
        <v>9.1354723707664878</v>
      </c>
      <c r="K22" s="1">
        <f t="shared" si="12"/>
        <v>53.456162496238825</v>
      </c>
      <c r="L22" s="1">
        <f t="shared" si="13"/>
        <v>60.821233773498406</v>
      </c>
      <c r="M22" s="1">
        <f t="shared" si="0"/>
        <v>63.732801186415955</v>
      </c>
      <c r="N22" s="1">
        <f t="shared" si="1"/>
        <v>65.54686098317589</v>
      </c>
      <c r="O22" s="1">
        <f t="shared" si="2"/>
        <v>38.470503497095045</v>
      </c>
      <c r="P22" s="1">
        <f t="shared" si="14"/>
        <v>43.520187835766073</v>
      </c>
      <c r="Q22" s="1">
        <f t="shared" si="3"/>
        <v>45.508743652758469</v>
      </c>
      <c r="R22" s="1">
        <f t="shared" si="4"/>
        <v>46.745663864152931</v>
      </c>
      <c r="S22" s="1">
        <f t="shared" si="15"/>
        <v>458.94882961161028</v>
      </c>
      <c r="T22" s="1">
        <f t="shared" si="5"/>
        <v>472.55860164523386</v>
      </c>
      <c r="U22" s="1">
        <f t="shared" si="6"/>
        <v>477.58794321442264</v>
      </c>
      <c r="V22" s="1">
        <f t="shared" si="7"/>
        <v>480.63226238270494</v>
      </c>
      <c r="W22" s="1">
        <f t="shared" si="8"/>
        <v>17655.99255456113</v>
      </c>
      <c r="X22" s="1">
        <f t="shared" si="9"/>
        <v>20565.839107007534</v>
      </c>
      <c r="Y22" s="1">
        <f t="shared" si="10"/>
        <v>21734.427279393327</v>
      </c>
      <c r="Z22" s="1">
        <f t="shared" si="11"/>
        <v>22467.474179609279</v>
      </c>
    </row>
    <row r="23" spans="1:26" x14ac:dyDescent="0.2">
      <c r="A23" t="s">
        <v>9</v>
      </c>
      <c r="B23" t="s">
        <v>10</v>
      </c>
      <c r="C23" t="s">
        <v>33</v>
      </c>
      <c r="D23">
        <v>33</v>
      </c>
      <c r="E23">
        <v>2.9</v>
      </c>
      <c r="F23">
        <v>3.65</v>
      </c>
      <c r="G23">
        <v>6.4</v>
      </c>
      <c r="H23">
        <v>6.55</v>
      </c>
      <c r="I23" s="1">
        <v>6.7481695869999996</v>
      </c>
      <c r="J23" s="1">
        <v>6.7481538069773359</v>
      </c>
      <c r="K23" s="1">
        <f t="shared" si="12"/>
        <v>32.169908772759484</v>
      </c>
      <c r="L23" s="1">
        <f t="shared" si="13"/>
        <v>33.695544705159023</v>
      </c>
      <c r="M23" s="1">
        <f t="shared" si="0"/>
        <v>35.765298810589272</v>
      </c>
      <c r="N23" s="1">
        <f t="shared" si="1"/>
        <v>35.765131542544609</v>
      </c>
      <c r="O23" s="1">
        <f t="shared" si="2"/>
        <v>23.680687403299686</v>
      </c>
      <c r="P23" s="1">
        <f t="shared" si="14"/>
        <v>24.752638483756481</v>
      </c>
      <c r="Q23" s="1">
        <f t="shared" si="3"/>
        <v>26.203469486858783</v>
      </c>
      <c r="R23" s="1">
        <f t="shared" si="4"/>
        <v>26.203352391237019</v>
      </c>
      <c r="S23" s="1">
        <f t="shared" si="15"/>
        <v>409.10257304399357</v>
      </c>
      <c r="T23" s="1">
        <f t="shared" si="5"/>
        <v>413.41666516535741</v>
      </c>
      <c r="U23" s="1">
        <f t="shared" si="6"/>
        <v>419.03406911183521</v>
      </c>
      <c r="V23" s="1">
        <f t="shared" si="7"/>
        <v>419.03362542385395</v>
      </c>
      <c r="W23" s="1">
        <f t="shared" si="8"/>
        <v>9687.8301481403887</v>
      </c>
      <c r="X23" s="1">
        <f t="shared" si="9"/>
        <v>10233.153255998293</v>
      </c>
      <c r="Y23" s="1">
        <f t="shared" si="10"/>
        <v>10980.146443926249</v>
      </c>
      <c r="Z23" s="1">
        <f t="shared" si="11"/>
        <v>10980.085750758861</v>
      </c>
    </row>
    <row r="24" spans="1:26" x14ac:dyDescent="0.2">
      <c r="A24" t="s">
        <v>9</v>
      </c>
      <c r="B24" t="s">
        <v>10</v>
      </c>
      <c r="C24" t="s">
        <v>34</v>
      </c>
      <c r="D24">
        <v>38</v>
      </c>
      <c r="E24">
        <v>6.7</v>
      </c>
      <c r="F24">
        <v>3.6</v>
      </c>
      <c r="G24">
        <v>7</v>
      </c>
      <c r="H24">
        <v>7.15</v>
      </c>
      <c r="I24" s="1">
        <v>7.1619724390000004</v>
      </c>
      <c r="J24" s="1">
        <v>7.1619556913674565</v>
      </c>
      <c r="K24" s="1">
        <f t="shared" si="12"/>
        <v>38.484510006474963</v>
      </c>
      <c r="L24" s="1">
        <f t="shared" si="13"/>
        <v>40.151517608286049</v>
      </c>
      <c r="M24" s="1">
        <f t="shared" si="0"/>
        <v>40.286094968613995</v>
      </c>
      <c r="N24" s="1">
        <f t="shared" si="1"/>
        <v>40.285906557968168</v>
      </c>
      <c r="O24" s="1">
        <f t="shared" si="2"/>
        <v>28.103908907846922</v>
      </c>
      <c r="P24" s="1">
        <f t="shared" si="14"/>
        <v>29.265990045350218</v>
      </c>
      <c r="Q24" s="1">
        <f t="shared" si="3"/>
        <v>29.359709898847328</v>
      </c>
      <c r="R24" s="1">
        <f t="shared" si="4"/>
        <v>29.359578699171298</v>
      </c>
      <c r="S24" s="1">
        <f t="shared" si="15"/>
        <v>426.04386050167858</v>
      </c>
      <c r="T24" s="1">
        <f t="shared" si="5"/>
        <v>430.15373133103532</v>
      </c>
      <c r="U24" s="1">
        <f t="shared" si="6"/>
        <v>430.47972402344055</v>
      </c>
      <c r="V24" s="1">
        <f t="shared" si="7"/>
        <v>430.47926821729669</v>
      </c>
      <c r="W24" s="1">
        <f t="shared" si="8"/>
        <v>11973.497846286617</v>
      </c>
      <c r="X24" s="1">
        <f t="shared" si="9"/>
        <v>12588.874819104332</v>
      </c>
      <c r="Y24" s="1">
        <f t="shared" si="10"/>
        <v>12638.759814664074</v>
      </c>
      <c r="Z24" s="1">
        <f t="shared" si="11"/>
        <v>12638.689953587393</v>
      </c>
    </row>
    <row r="25" spans="1:26" x14ac:dyDescent="0.2">
      <c r="A25" t="s">
        <v>9</v>
      </c>
      <c r="B25" t="s">
        <v>10</v>
      </c>
      <c r="C25" t="s">
        <v>35</v>
      </c>
      <c r="D25">
        <v>39</v>
      </c>
      <c r="E25">
        <v>8</v>
      </c>
      <c r="F25">
        <v>2.8</v>
      </c>
      <c r="G25">
        <v>11.05</v>
      </c>
      <c r="H25">
        <v>11.3</v>
      </c>
      <c r="I25" s="1">
        <v>11.49098689</v>
      </c>
      <c r="J25" s="1">
        <v>11.713776419658771</v>
      </c>
      <c r="K25" s="1">
        <f t="shared" si="12"/>
        <v>95.899079246236951</v>
      </c>
      <c r="L25" s="1">
        <f t="shared" si="13"/>
        <v>100.28749148422018</v>
      </c>
      <c r="M25" s="1">
        <f t="shared" si="0"/>
        <v>103.70615667110555</v>
      </c>
      <c r="N25" s="1">
        <f t="shared" si="1"/>
        <v>107.76649105592651</v>
      </c>
      <c r="O25" s="1">
        <f t="shared" si="2"/>
        <v>67.243403651198079</v>
      </c>
      <c r="P25" s="1">
        <f t="shared" si="14"/>
        <v>70.180632854787348</v>
      </c>
      <c r="Q25" s="1">
        <f t="shared" si="3"/>
        <v>72.464822155585949</v>
      </c>
      <c r="R25" s="1">
        <f t="shared" si="4"/>
        <v>75.173402662011483</v>
      </c>
      <c r="S25" s="1">
        <f t="shared" si="15"/>
        <v>523.87582559522389</v>
      </c>
      <c r="T25" s="1">
        <f t="shared" si="5"/>
        <v>529.2097513226164</v>
      </c>
      <c r="U25" s="1">
        <f t="shared" si="6"/>
        <v>533.24122497101462</v>
      </c>
      <c r="V25" s="1">
        <f t="shared" si="7"/>
        <v>537.89794967036062</v>
      </c>
      <c r="W25" s="1">
        <f t="shared" si="8"/>
        <v>35227.193603604283</v>
      </c>
      <c r="X25" s="1">
        <f t="shared" si="9"/>
        <v>37140.275260745853</v>
      </c>
      <c r="Y25" s="1">
        <f t="shared" si="10"/>
        <v>38641.230533551374</v>
      </c>
      <c r="Z25" s="1">
        <f t="shared" si="11"/>
        <v>40435.619161640403</v>
      </c>
    </row>
    <row r="26" spans="1:26" x14ac:dyDescent="0.2">
      <c r="A26" t="s">
        <v>9</v>
      </c>
      <c r="B26" t="s">
        <v>10</v>
      </c>
      <c r="C26" t="s">
        <v>36</v>
      </c>
      <c r="D26">
        <v>44</v>
      </c>
      <c r="E26">
        <v>0.6</v>
      </c>
      <c r="F26">
        <v>4.7</v>
      </c>
      <c r="G26">
        <v>6.8</v>
      </c>
      <c r="H26">
        <v>6.9</v>
      </c>
      <c r="I26" s="1">
        <v>7.0664794730000002</v>
      </c>
      <c r="J26" s="1">
        <v>7.1937866055513124</v>
      </c>
      <c r="K26" s="1">
        <f t="shared" si="12"/>
        <v>36.316811075498002</v>
      </c>
      <c r="L26" s="1">
        <f t="shared" si="13"/>
        <v>37.392806559352515</v>
      </c>
      <c r="M26" s="1">
        <f t="shared" si="0"/>
        <v>39.218961073595153</v>
      </c>
      <c r="N26" s="1">
        <f t="shared" si="1"/>
        <v>40.644799276143857</v>
      </c>
      <c r="O26" s="1">
        <f t="shared" si="2"/>
        <v>26.589422617349939</v>
      </c>
      <c r="P26" s="1">
        <f t="shared" si="14"/>
        <v>27.341666837716438</v>
      </c>
      <c r="Q26" s="1">
        <f t="shared" si="3"/>
        <v>28.616169665251938</v>
      </c>
      <c r="R26" s="1">
        <f t="shared" si="4"/>
        <v>29.60944413796927</v>
      </c>
      <c r="S26" s="1">
        <f t="shared" si="15"/>
        <v>420.48833708307558</v>
      </c>
      <c r="T26" s="1">
        <f t="shared" si="5"/>
        <v>423.27711365480377</v>
      </c>
      <c r="U26" s="1">
        <f t="shared" si="6"/>
        <v>427.87122770996257</v>
      </c>
      <c r="V26" s="1">
        <f t="shared" si="7"/>
        <v>431.34453279711266</v>
      </c>
      <c r="W26" s="1">
        <f t="shared" si="8"/>
        <v>11180.542100368595</v>
      </c>
      <c r="X26" s="1">
        <f t="shared" si="9"/>
        <v>11573.101821579879</v>
      </c>
      <c r="Y26" s="1">
        <f t="shared" si="10"/>
        <v>12244.035647027935</v>
      </c>
      <c r="Z26" s="1">
        <f t="shared" si="11"/>
        <v>12771.871848074561</v>
      </c>
    </row>
    <row r="27" spans="1:26" x14ac:dyDescent="0.2">
      <c r="A27" t="s">
        <v>9</v>
      </c>
      <c r="B27" t="s">
        <v>10</v>
      </c>
      <c r="C27" t="s">
        <v>37</v>
      </c>
      <c r="D27">
        <v>45</v>
      </c>
      <c r="E27">
        <v>0.9</v>
      </c>
      <c r="F27">
        <v>5.8</v>
      </c>
      <c r="G27">
        <v>4.2</v>
      </c>
      <c r="H27">
        <v>4.4000000000000004</v>
      </c>
      <c r="I27" s="1">
        <v>4.3926764289999998</v>
      </c>
      <c r="J27" s="1">
        <v>4.4244970715558951</v>
      </c>
      <c r="K27" s="1">
        <f t="shared" si="12"/>
        <v>13.854423602330987</v>
      </c>
      <c r="L27" s="1">
        <f t="shared" si="13"/>
        <v>15.205308443374602</v>
      </c>
      <c r="M27" s="1">
        <f t="shared" si="0"/>
        <v>15.154733678889723</v>
      </c>
      <c r="N27" s="1">
        <f t="shared" si="1"/>
        <v>15.375091370004997</v>
      </c>
      <c r="O27" s="1">
        <f t="shared" si="2"/>
        <v>10.587996001171144</v>
      </c>
      <c r="P27" s="1">
        <f t="shared" si="14"/>
        <v>11.572373428142335</v>
      </c>
      <c r="Q27" s="1">
        <f t="shared" si="3"/>
        <v>11.535592393462183</v>
      </c>
      <c r="R27" s="1">
        <f t="shared" si="4"/>
        <v>11.695810160873132</v>
      </c>
      <c r="S27" s="1">
        <f t="shared" si="15"/>
        <v>338.06576834343633</v>
      </c>
      <c r="T27" s="1">
        <f t="shared" si="5"/>
        <v>345.26240444853255</v>
      </c>
      <c r="U27" s="1">
        <f t="shared" si="6"/>
        <v>345.00207468243349</v>
      </c>
      <c r="V27" s="1">
        <f t="shared" si="7"/>
        <v>346.13147902545757</v>
      </c>
      <c r="W27" s="1">
        <f t="shared" si="8"/>
        <v>3579.439003353154</v>
      </c>
      <c r="X27" s="1">
        <f t="shared" si="9"/>
        <v>3995.5054749767301</v>
      </c>
      <c r="Y27" s="1">
        <f t="shared" si="10"/>
        <v>3979.8033084353519</v>
      </c>
      <c r="Z27" s="1">
        <f t="shared" si="11"/>
        <v>4048.288069383992</v>
      </c>
    </row>
    <row r="28" spans="1:26" x14ac:dyDescent="0.2">
      <c r="A28" t="s">
        <v>9</v>
      </c>
      <c r="B28" t="s">
        <v>10</v>
      </c>
      <c r="C28" t="s">
        <v>38</v>
      </c>
      <c r="D28">
        <v>46</v>
      </c>
      <c r="E28">
        <v>1.3</v>
      </c>
      <c r="F28">
        <v>5.4</v>
      </c>
      <c r="G28">
        <v>8.0500000000000007</v>
      </c>
      <c r="H28">
        <v>8.1999999999999993</v>
      </c>
      <c r="I28" s="1">
        <v>8.2760570409999996</v>
      </c>
      <c r="J28" s="1">
        <v>8.2442067736185383</v>
      </c>
      <c r="K28" s="1">
        <f t="shared" si="12"/>
        <v>50.895764483563148</v>
      </c>
      <c r="L28" s="1">
        <f t="shared" si="13"/>
        <v>52.810172506844417</v>
      </c>
      <c r="M28" s="1">
        <f t="shared" si="0"/>
        <v>53.79437076793937</v>
      </c>
      <c r="N28" s="1">
        <f t="shared" si="1"/>
        <v>53.381114030914823</v>
      </c>
      <c r="O28" s="1">
        <f t="shared" si="2"/>
        <v>36.707964416316877</v>
      </c>
      <c r="P28" s="1">
        <f t="shared" si="14"/>
        <v>38.026175352903586</v>
      </c>
      <c r="Q28" s="1">
        <f t="shared" si="3"/>
        <v>38.703036179666363</v>
      </c>
      <c r="R28" s="1">
        <f t="shared" si="4"/>
        <v>38.418895598966209</v>
      </c>
      <c r="S28" s="1">
        <f t="shared" si="15"/>
        <v>453.87712308087748</v>
      </c>
      <c r="T28" s="1">
        <f t="shared" si="5"/>
        <v>457.68726778480328</v>
      </c>
      <c r="U28" s="1">
        <f t="shared" si="6"/>
        <v>459.60462292932783</v>
      </c>
      <c r="V28" s="1">
        <f t="shared" si="7"/>
        <v>458.8028740337071</v>
      </c>
      <c r="W28" s="1">
        <f t="shared" si="8"/>
        <v>16660.905283433127</v>
      </c>
      <c r="X28" s="1">
        <f t="shared" si="9"/>
        <v>17404.096301576268</v>
      </c>
      <c r="Y28" s="1">
        <f t="shared" si="10"/>
        <v>17788.094349575691</v>
      </c>
      <c r="Z28" s="1">
        <f t="shared" si="11"/>
        <v>17626.699718006639</v>
      </c>
    </row>
    <row r="29" spans="1:26" x14ac:dyDescent="0.2">
      <c r="A29" t="s">
        <v>9</v>
      </c>
      <c r="B29" t="s">
        <v>10</v>
      </c>
      <c r="C29" t="s">
        <v>39</v>
      </c>
      <c r="D29">
        <v>46</v>
      </c>
      <c r="E29">
        <v>1.6</v>
      </c>
      <c r="F29">
        <v>5.3</v>
      </c>
      <c r="G29">
        <v>10</v>
      </c>
      <c r="H29">
        <v>10.199999999999999</v>
      </c>
      <c r="I29" s="1">
        <v>10.40873328</v>
      </c>
      <c r="J29" s="1">
        <v>10.472370766488414</v>
      </c>
      <c r="K29" s="1">
        <f t="shared" si="12"/>
        <v>78.539816339744831</v>
      </c>
      <c r="L29" s="1">
        <f t="shared" si="13"/>
        <v>81.712824919870513</v>
      </c>
      <c r="M29" s="1">
        <f t="shared" si="0"/>
        <v>85.091394578633611</v>
      </c>
      <c r="N29" s="1">
        <f t="shared" si="1"/>
        <v>86.135048133156204</v>
      </c>
      <c r="O29" s="1">
        <f t="shared" si="2"/>
        <v>55.562832170221277</v>
      </c>
      <c r="P29" s="1">
        <f t="shared" si="14"/>
        <v>57.705778299334384</v>
      </c>
      <c r="Q29" s="1">
        <f t="shared" si="3"/>
        <v>59.983489011151555</v>
      </c>
      <c r="R29" s="1">
        <f t="shared" si="4"/>
        <v>60.686262060968843</v>
      </c>
      <c r="S29" s="1">
        <f t="shared" si="15"/>
        <v>500.71882425704524</v>
      </c>
      <c r="T29" s="1">
        <f t="shared" si="5"/>
        <v>505.22877381468828</v>
      </c>
      <c r="U29" s="1">
        <f t="shared" si="6"/>
        <v>509.88434599419327</v>
      </c>
      <c r="V29" s="1">
        <f t="shared" si="7"/>
        <v>511.29353240243648</v>
      </c>
      <c r="W29" s="1">
        <f t="shared" si="8"/>
        <v>27821.355996664726</v>
      </c>
      <c r="X29" s="1">
        <f t="shared" si="9"/>
        <v>29154.619612194958</v>
      </c>
      <c r="Y29" s="1">
        <f t="shared" si="10"/>
        <v>30584.642064900891</v>
      </c>
      <c r="Z29" s="1">
        <f t="shared" si="11"/>
        <v>31028.493297452726</v>
      </c>
    </row>
    <row r="30" spans="1:26" x14ac:dyDescent="0.2">
      <c r="A30" t="s">
        <v>9</v>
      </c>
      <c r="B30" t="s">
        <v>10</v>
      </c>
      <c r="C30" t="s">
        <v>40</v>
      </c>
      <c r="D30">
        <v>46</v>
      </c>
      <c r="E30">
        <v>1.7</v>
      </c>
      <c r="F30">
        <v>5.7</v>
      </c>
      <c r="G30">
        <v>9.9499999999999993</v>
      </c>
      <c r="H30">
        <v>11</v>
      </c>
      <c r="I30" s="1">
        <v>11.49098689</v>
      </c>
      <c r="J30" s="1">
        <v>11.618283677107208</v>
      </c>
      <c r="K30" s="1">
        <f t="shared" si="12"/>
        <v>77.756381671755861</v>
      </c>
      <c r="L30" s="1">
        <f t="shared" si="13"/>
        <v>95.033177771091246</v>
      </c>
      <c r="M30" s="1">
        <f t="shared" si="0"/>
        <v>103.70615667110555</v>
      </c>
      <c r="N30" s="1">
        <f t="shared" si="1"/>
        <v>106.01659064069749</v>
      </c>
      <c r="O30" s="1">
        <f t="shared" si="2"/>
        <v>55.033138619700757</v>
      </c>
      <c r="P30" s="1">
        <f t="shared" si="14"/>
        <v>66.663144579647124</v>
      </c>
      <c r="Q30" s="1">
        <f t="shared" si="3"/>
        <v>72.464822155585949</v>
      </c>
      <c r="R30" s="1">
        <f t="shared" si="4"/>
        <v>74.00664069086379</v>
      </c>
      <c r="S30" s="1">
        <f t="shared" si="15"/>
        <v>499.58364202483892</v>
      </c>
      <c r="T30" s="1">
        <f t="shared" si="5"/>
        <v>522.80114084201159</v>
      </c>
      <c r="U30" s="1">
        <f t="shared" si="6"/>
        <v>533.24122497101462</v>
      </c>
      <c r="V30" s="1">
        <f t="shared" si="7"/>
        <v>535.90795728461785</v>
      </c>
      <c r="W30" s="1">
        <f t="shared" si="8"/>
        <v>27493.655823687921</v>
      </c>
      <c r="X30" s="1">
        <f t="shared" si="9"/>
        <v>34851.568038355479</v>
      </c>
      <c r="Y30" s="1">
        <f t="shared" si="10"/>
        <v>38641.230533551374</v>
      </c>
      <c r="Z30" s="1">
        <f t="shared" si="11"/>
        <v>39660.747638137495</v>
      </c>
    </row>
    <row r="31" spans="1:26" x14ac:dyDescent="0.2">
      <c r="A31" t="s">
        <v>9</v>
      </c>
      <c r="B31" t="s">
        <v>10</v>
      </c>
      <c r="C31" t="s">
        <v>41</v>
      </c>
      <c r="D31">
        <v>48</v>
      </c>
      <c r="E31">
        <v>2.5</v>
      </c>
      <c r="F31">
        <v>4.2</v>
      </c>
      <c r="G31">
        <v>5.05</v>
      </c>
      <c r="H31">
        <v>5.3</v>
      </c>
      <c r="I31" s="1">
        <v>5.4749300420000004</v>
      </c>
      <c r="J31" s="1">
        <v>5.4430863254392667</v>
      </c>
      <c r="K31" s="1">
        <f t="shared" si="12"/>
        <v>20.029616662043424</v>
      </c>
      <c r="L31" s="1">
        <f t="shared" si="13"/>
        <v>22.061834409834322</v>
      </c>
      <c r="M31" s="1">
        <f t="shared" si="0"/>
        <v>23.542199179046843</v>
      </c>
      <c r="N31" s="1">
        <f t="shared" si="1"/>
        <v>23.269139627882414</v>
      </c>
      <c r="O31" s="1">
        <f t="shared" si="2"/>
        <v>15.058239429454582</v>
      </c>
      <c r="P31" s="1">
        <f t="shared" si="14"/>
        <v>16.514885288943379</v>
      </c>
      <c r="Q31" s="1">
        <f t="shared" si="3"/>
        <v>17.572187551216359</v>
      </c>
      <c r="R31" s="1">
        <f t="shared" si="4"/>
        <v>17.377391843324407</v>
      </c>
      <c r="S31" s="1">
        <f t="shared" si="15"/>
        <v>367.48892456542677</v>
      </c>
      <c r="T31" s="1">
        <f t="shared" si="5"/>
        <v>375.61768569859134</v>
      </c>
      <c r="U31" s="1">
        <f t="shared" si="6"/>
        <v>381.1814319228161</v>
      </c>
      <c r="V31" s="1">
        <f t="shared" si="7"/>
        <v>380.17594606544327</v>
      </c>
      <c r="W31" s="1">
        <f t="shared" si="8"/>
        <v>5533.7362137789705</v>
      </c>
      <c r="X31" s="1">
        <f t="shared" si="9"/>
        <v>6203.2829918106245</v>
      </c>
      <c r="Y31" s="1">
        <f t="shared" si="10"/>
        <v>6698.1916127889353</v>
      </c>
      <c r="Z31" s="1">
        <f t="shared" si="11"/>
        <v>6606.4663841857737</v>
      </c>
    </row>
    <row r="32" spans="1:26" x14ac:dyDescent="0.2">
      <c r="A32" t="s">
        <v>9</v>
      </c>
      <c r="B32" t="s">
        <v>10</v>
      </c>
      <c r="C32" t="s">
        <v>42</v>
      </c>
      <c r="D32">
        <v>49</v>
      </c>
      <c r="E32">
        <v>3.3</v>
      </c>
      <c r="F32">
        <v>5.6</v>
      </c>
      <c r="G32">
        <v>13.2</v>
      </c>
      <c r="H32">
        <v>13.4</v>
      </c>
      <c r="I32" s="1">
        <v>14.323944880000001</v>
      </c>
      <c r="J32" s="1">
        <v>14.451235039470333</v>
      </c>
      <c r="K32" s="1">
        <f t="shared" si="12"/>
        <v>136.84777599037136</v>
      </c>
      <c r="L32" s="1">
        <f t="shared" si="13"/>
        <v>141.02609421964581</v>
      </c>
      <c r="M32" s="1">
        <f t="shared" si="0"/>
        <v>161.14437991945599</v>
      </c>
      <c r="N32" s="1">
        <f t="shared" si="1"/>
        <v>164.02113414522796</v>
      </c>
      <c r="O32" s="1">
        <f t="shared" si="2"/>
        <v>94.449824914867008</v>
      </c>
      <c r="P32" s="1">
        <f t="shared" si="14"/>
        <v>97.203442145206523</v>
      </c>
      <c r="Q32" s="1">
        <f t="shared" si="3"/>
        <v>110.41296738965337</v>
      </c>
      <c r="R32" s="1">
        <f t="shared" si="4"/>
        <v>112.29560570388185</v>
      </c>
      <c r="S32" s="1">
        <f t="shared" si="15"/>
        <v>567.79268723839914</v>
      </c>
      <c r="T32" s="1">
        <f t="shared" si="5"/>
        <v>571.67206595776952</v>
      </c>
      <c r="U32" s="1">
        <f t="shared" si="6"/>
        <v>589.19504067906371</v>
      </c>
      <c r="V32" s="1">
        <f t="shared" si="7"/>
        <v>591.56011778756988</v>
      </c>
      <c r="W32" s="1">
        <f t="shared" si="8"/>
        <v>53627.919897608641</v>
      </c>
      <c r="X32" s="1">
        <f t="shared" si="9"/>
        <v>55568.492589356734</v>
      </c>
      <c r="Y32" s="1">
        <f t="shared" si="10"/>
        <v>65054.772812642957</v>
      </c>
      <c r="Z32" s="1">
        <f t="shared" si="11"/>
        <v>66429.601737214849</v>
      </c>
    </row>
    <row r="33" spans="1:26" x14ac:dyDescent="0.2">
      <c r="A33" t="s">
        <v>9</v>
      </c>
      <c r="B33" t="s">
        <v>10</v>
      </c>
      <c r="C33" t="s">
        <v>43</v>
      </c>
      <c r="D33">
        <v>49</v>
      </c>
      <c r="E33">
        <v>3.9</v>
      </c>
      <c r="F33">
        <v>5.8</v>
      </c>
      <c r="G33">
        <v>7.15</v>
      </c>
      <c r="H33">
        <v>7.2</v>
      </c>
      <c r="I33" s="1">
        <v>7.0983104619999997</v>
      </c>
      <c r="J33" s="1">
        <v>7.1619556913674565</v>
      </c>
      <c r="K33" s="1">
        <f t="shared" si="12"/>
        <v>40.151517608286049</v>
      </c>
      <c r="L33" s="1">
        <f t="shared" si="13"/>
        <v>40.715040790523723</v>
      </c>
      <c r="M33" s="1">
        <f t="shared" si="0"/>
        <v>39.57308082621568</v>
      </c>
      <c r="N33" s="1">
        <f t="shared" si="1"/>
        <v>40.285906557968168</v>
      </c>
      <c r="O33" s="1">
        <f t="shared" si="2"/>
        <v>29.265990045350218</v>
      </c>
      <c r="P33" s="1">
        <f t="shared" si="14"/>
        <v>29.658335612909664</v>
      </c>
      <c r="Q33" s="1">
        <f t="shared" si="3"/>
        <v>28.863006105444921</v>
      </c>
      <c r="R33" s="1">
        <f t="shared" si="4"/>
        <v>29.359578699171298</v>
      </c>
      <c r="S33" s="1">
        <f t="shared" si="15"/>
        <v>430.15373133103532</v>
      </c>
      <c r="T33" s="1">
        <f t="shared" si="5"/>
        <v>431.5131879032881</v>
      </c>
      <c r="U33" s="1">
        <f t="shared" si="6"/>
        <v>428.74285778099295</v>
      </c>
      <c r="V33" s="1">
        <f t="shared" si="7"/>
        <v>430.47926821729669</v>
      </c>
      <c r="W33" s="1">
        <f t="shared" si="8"/>
        <v>12588.874819104332</v>
      </c>
      <c r="X33" s="1">
        <f t="shared" si="9"/>
        <v>12797.962948232269</v>
      </c>
      <c r="Y33" s="1">
        <f t="shared" si="10"/>
        <v>12374.807721798703</v>
      </c>
      <c r="Z33" s="1">
        <f t="shared" si="11"/>
        <v>12638.689953587393</v>
      </c>
    </row>
    <row r="34" spans="1:26" x14ac:dyDescent="0.2">
      <c r="A34" t="s">
        <v>9</v>
      </c>
      <c r="B34" t="s">
        <v>10</v>
      </c>
      <c r="C34" t="s">
        <v>44</v>
      </c>
      <c r="D34">
        <v>51</v>
      </c>
      <c r="E34">
        <v>9.9</v>
      </c>
      <c r="F34">
        <v>4.5</v>
      </c>
      <c r="G34">
        <v>15.25</v>
      </c>
      <c r="H34">
        <v>15.5</v>
      </c>
      <c r="I34" s="1">
        <v>15.72450838</v>
      </c>
      <c r="J34" s="1">
        <v>15.819964349376114</v>
      </c>
      <c r="K34" s="1">
        <f t="shared" si="12"/>
        <v>182.65416037511906</v>
      </c>
      <c r="L34" s="1">
        <f t="shared" si="13"/>
        <v>188.69190875623696</v>
      </c>
      <c r="M34" s="1">
        <f t="shared" si="0"/>
        <v>194.19767852413113</v>
      </c>
      <c r="N34" s="1">
        <f t="shared" si="1"/>
        <v>196.56259739214141</v>
      </c>
      <c r="O34" s="1">
        <f t="shared" si="2"/>
        <v>124.4551996772623</v>
      </c>
      <c r="P34" s="1">
        <f t="shared" si="14"/>
        <v>128.38321579222128</v>
      </c>
      <c r="Q34" s="1">
        <f t="shared" si="3"/>
        <v>131.96026149002896</v>
      </c>
      <c r="R34" s="1">
        <f t="shared" si="4"/>
        <v>133.49533393318188</v>
      </c>
      <c r="S34" s="1">
        <f t="shared" si="15"/>
        <v>606.14775918357441</v>
      </c>
      <c r="T34" s="1">
        <f t="shared" si="5"/>
        <v>610.62715211352054</v>
      </c>
      <c r="U34" s="1">
        <f t="shared" si="6"/>
        <v>614.61622229832881</v>
      </c>
      <c r="V34" s="1">
        <f t="shared" si="7"/>
        <v>616.30284052539537</v>
      </c>
      <c r="W34" s="1">
        <f t="shared" si="8"/>
        <v>75438.240403116855</v>
      </c>
      <c r="X34" s="1">
        <f t="shared" si="9"/>
        <v>78394.277438379635</v>
      </c>
      <c r="Y34" s="1">
        <f t="shared" si="10"/>
        <v>81104.917410501235</v>
      </c>
      <c r="Z34" s="1">
        <f t="shared" si="11"/>
        <v>82273.553499906193</v>
      </c>
    </row>
    <row r="35" spans="1:26" x14ac:dyDescent="0.2">
      <c r="A35" t="s">
        <v>9</v>
      </c>
      <c r="B35" t="s">
        <v>10</v>
      </c>
      <c r="C35" t="s">
        <v>45</v>
      </c>
      <c r="D35">
        <v>52</v>
      </c>
      <c r="E35">
        <v>9.5</v>
      </c>
      <c r="F35">
        <v>5.9</v>
      </c>
      <c r="G35">
        <v>7.3</v>
      </c>
      <c r="H35">
        <v>7.25</v>
      </c>
      <c r="I35" s="1">
        <v>7.2574654049999996</v>
      </c>
      <c r="J35" s="1"/>
      <c r="K35" s="1">
        <f t="shared" si="12"/>
        <v>41.853868127450021</v>
      </c>
      <c r="L35" s="1">
        <f t="shared" si="13"/>
        <v>41.282490963578375</v>
      </c>
      <c r="M35" s="1">
        <f t="shared" si="0"/>
        <v>41.367552808554564</v>
      </c>
      <c r="N35" s="1" t="str">
        <f t="shared" si="1"/>
        <v/>
      </c>
      <c r="O35" s="1">
        <f t="shared" si="2"/>
        <v>30.450495243691286</v>
      </c>
      <c r="P35" s="1">
        <f t="shared" si="14"/>
        <v>30.053171190085472</v>
      </c>
      <c r="Q35" s="1">
        <f t="shared" si="3"/>
        <v>30.11233688961034</v>
      </c>
      <c r="R35" s="1" t="str">
        <f t="shared" si="4"/>
        <v/>
      </c>
      <c r="S35" s="1">
        <f t="shared" si="15"/>
        <v>434.21668740884792</v>
      </c>
      <c r="T35" s="1">
        <f t="shared" si="5"/>
        <v>432.86748829073957</v>
      </c>
      <c r="U35" s="1">
        <f t="shared" si="6"/>
        <v>433.06925729346244</v>
      </c>
      <c r="V35" s="1" t="str">
        <f t="shared" si="7"/>
        <v/>
      </c>
      <c r="W35" s="1">
        <f t="shared" si="8"/>
        <v>13222.113174674509</v>
      </c>
      <c r="X35" s="1">
        <f t="shared" si="9"/>
        <v>13009.040728223914</v>
      </c>
      <c r="Y35" s="1">
        <f t="shared" si="10"/>
        <v>13040.727372154081</v>
      </c>
      <c r="Z35" s="1" t="str">
        <f t="shared" si="11"/>
        <v/>
      </c>
    </row>
    <row r="36" spans="1:26" x14ac:dyDescent="0.2">
      <c r="A36" t="s">
        <v>9</v>
      </c>
      <c r="B36" t="s">
        <v>10</v>
      </c>
      <c r="C36" t="s">
        <v>46</v>
      </c>
      <c r="D36">
        <v>53</v>
      </c>
      <c r="E36">
        <v>1.5</v>
      </c>
      <c r="F36">
        <v>6</v>
      </c>
      <c r="G36">
        <v>9.1999999999999993</v>
      </c>
      <c r="H36" s="1">
        <v>9.9740769030000003</v>
      </c>
      <c r="I36" s="1">
        <v>10.18591636</v>
      </c>
      <c r="J36" s="1">
        <v>10.408708938120704</v>
      </c>
      <c r="K36" s="1">
        <f t="shared" si="12"/>
        <v>66.476100549960009</v>
      </c>
      <c r="L36" s="1">
        <f t="shared" si="13"/>
        <v>78.133145077308015</v>
      </c>
      <c r="M36" s="1">
        <f t="shared" si="0"/>
        <v>81.487330896949587</v>
      </c>
      <c r="N36" s="1">
        <f t="shared" si="1"/>
        <v>85.090996589372423</v>
      </c>
      <c r="O36" s="1">
        <f t="shared" si="2"/>
        <v>47.378675186532583</v>
      </c>
      <c r="P36" s="1">
        <f t="shared" si="14"/>
        <v>55.287904285618332</v>
      </c>
      <c r="Q36" s="1">
        <f t="shared" si="3"/>
        <v>57.553610943175272</v>
      </c>
      <c r="R36" s="1">
        <f t="shared" si="4"/>
        <v>59.983220941177457</v>
      </c>
      <c r="S36" s="1">
        <f t="shared" si="15"/>
        <v>482.1665153788793</v>
      </c>
      <c r="T36" s="1">
        <f t="shared" si="5"/>
        <v>500.13066416839541</v>
      </c>
      <c r="U36" s="1">
        <f t="shared" si="6"/>
        <v>504.91278377833839</v>
      </c>
      <c r="V36" s="1">
        <f t="shared" si="7"/>
        <v>509.88380606774808</v>
      </c>
      <c r="W36" s="1">
        <f t="shared" si="8"/>
        <v>22844.410717958188</v>
      </c>
      <c r="X36" s="1">
        <f t="shared" si="9"/>
        <v>27651.176290844971</v>
      </c>
      <c r="Y36" s="1">
        <f t="shared" si="10"/>
        <v>29059.553917814068</v>
      </c>
      <c r="Z36" s="1">
        <f t="shared" si="11"/>
        <v>30584.472993690211</v>
      </c>
    </row>
    <row r="37" spans="1:26" x14ac:dyDescent="0.2">
      <c r="A37" t="s">
        <v>9</v>
      </c>
      <c r="B37" t="s">
        <v>10</v>
      </c>
      <c r="C37" t="s">
        <v>47</v>
      </c>
      <c r="D37">
        <v>54</v>
      </c>
      <c r="E37">
        <v>3.1</v>
      </c>
      <c r="F37">
        <v>7.6</v>
      </c>
      <c r="G37">
        <v>10.199999999999999</v>
      </c>
      <c r="H37">
        <v>10.25</v>
      </c>
      <c r="I37" s="1">
        <v>10.663381190000001</v>
      </c>
      <c r="J37" s="1">
        <v>10.758848994143111</v>
      </c>
      <c r="K37" s="1">
        <f t="shared" si="12"/>
        <v>81.712824919870513</v>
      </c>
      <c r="L37" s="1">
        <f t="shared" si="13"/>
        <v>82.515894541944405</v>
      </c>
      <c r="M37" s="1">
        <f t="shared" si="0"/>
        <v>89.305817490060235</v>
      </c>
      <c r="N37" s="1">
        <f t="shared" si="1"/>
        <v>90.912061408563261</v>
      </c>
      <c r="O37" s="1">
        <f t="shared" si="2"/>
        <v>57.705778299334384</v>
      </c>
      <c r="P37" s="1">
        <f t="shared" si="14"/>
        <v>58.247552490532719</v>
      </c>
      <c r="Q37" s="1">
        <f t="shared" si="3"/>
        <v>62.81908327494412</v>
      </c>
      <c r="R37" s="1">
        <f t="shared" si="4"/>
        <v>63.898231939066029</v>
      </c>
      <c r="S37" s="1">
        <f t="shared" si="15"/>
        <v>505.22877381468828</v>
      </c>
      <c r="T37" s="1">
        <f t="shared" si="5"/>
        <v>506.34868334571922</v>
      </c>
      <c r="U37" s="1">
        <f t="shared" si="6"/>
        <v>515.49534168216849</v>
      </c>
      <c r="V37" s="1">
        <f t="shared" si="7"/>
        <v>517.57999070934454</v>
      </c>
      <c r="W37" s="1">
        <f t="shared" si="8"/>
        <v>29154.619612194958</v>
      </c>
      <c r="X37" s="1">
        <f t="shared" si="9"/>
        <v>29493.571511691909</v>
      </c>
      <c r="Y37" s="1">
        <f t="shared" si="10"/>
        <v>32382.944796977914</v>
      </c>
      <c r="Z37" s="1">
        <f t="shared" si="11"/>
        <v>33072.446293365341</v>
      </c>
    </row>
    <row r="38" spans="1:26" x14ac:dyDescent="0.2">
      <c r="A38" t="s">
        <v>9</v>
      </c>
      <c r="B38" t="s">
        <v>10</v>
      </c>
      <c r="C38" t="s">
        <v>48</v>
      </c>
      <c r="D38">
        <v>54</v>
      </c>
      <c r="E38">
        <v>4.2</v>
      </c>
      <c r="F38">
        <v>7</v>
      </c>
      <c r="G38">
        <v>10.7</v>
      </c>
      <c r="H38">
        <v>11.6</v>
      </c>
      <c r="I38" s="1">
        <v>11.84112777</v>
      </c>
      <c r="J38" s="1">
        <v>12.254901960784315</v>
      </c>
      <c r="K38" s="1">
        <f t="shared" si="12"/>
        <v>89.920235727373836</v>
      </c>
      <c r="L38" s="1">
        <f t="shared" si="13"/>
        <v>105.68317686676065</v>
      </c>
      <c r="M38" s="1">
        <f t="shared" si="0"/>
        <v>110.12248829785577</v>
      </c>
      <c r="N38" s="1">
        <f t="shared" si="1"/>
        <v>117.95315554676213</v>
      </c>
      <c r="O38" s="1">
        <f t="shared" si="2"/>
        <v>63.231978923576726</v>
      </c>
      <c r="P38" s="1">
        <f t="shared" si="14"/>
        <v>73.784237246971188</v>
      </c>
      <c r="Q38" s="1">
        <f t="shared" si="3"/>
        <v>76.742956513662321</v>
      </c>
      <c r="R38" s="1">
        <f t="shared" si="4"/>
        <v>81.94915527863273</v>
      </c>
      <c r="S38" s="1">
        <f t="shared" si="15"/>
        <v>516.29615804652371</v>
      </c>
      <c r="T38" s="1">
        <f t="shared" si="5"/>
        <v>535.52592040103468</v>
      </c>
      <c r="U38" s="1">
        <f t="shared" si="6"/>
        <v>540.53808619776362</v>
      </c>
      <c r="V38" s="1">
        <f t="shared" si="7"/>
        <v>549.01045492333947</v>
      </c>
      <c r="W38" s="1">
        <f t="shared" si="8"/>
        <v>32646.427783921426</v>
      </c>
      <c r="X38" s="1">
        <f t="shared" si="9"/>
        <v>39513.371562772554</v>
      </c>
      <c r="Y38" s="1">
        <f t="shared" si="10"/>
        <v>41482.49084305323</v>
      </c>
      <c r="Z38" s="1">
        <f t="shared" si="11"/>
        <v>44990.943020105544</v>
      </c>
    </row>
    <row r="39" spans="1:26" x14ac:dyDescent="0.2">
      <c r="A39" t="s">
        <v>9</v>
      </c>
      <c r="B39" t="s">
        <v>10</v>
      </c>
      <c r="C39" t="s">
        <v>49</v>
      </c>
      <c r="D39">
        <v>54</v>
      </c>
      <c r="E39">
        <v>3.7</v>
      </c>
      <c r="F39">
        <v>7.8</v>
      </c>
      <c r="G39">
        <v>8.15</v>
      </c>
      <c r="H39">
        <v>8.3000000000000007</v>
      </c>
      <c r="I39" s="1">
        <v>8.6261979160000006</v>
      </c>
      <c r="J39" s="1">
        <v>8.6580086580086579</v>
      </c>
      <c r="K39" s="1">
        <f t="shared" si="12"/>
        <v>52.168109508267008</v>
      </c>
      <c r="L39" s="1">
        <f t="shared" si="13"/>
        <v>54.106079476450226</v>
      </c>
      <c r="M39" s="1">
        <f t="shared" si="0"/>
        <v>58.442490883740582</v>
      </c>
      <c r="N39" s="1">
        <f t="shared" si="1"/>
        <v>58.874321200685756</v>
      </c>
      <c r="O39" s="1">
        <f t="shared" si="2"/>
        <v>37.584308563080874</v>
      </c>
      <c r="P39" s="1">
        <f t="shared" si="14"/>
        <v>38.917291664327429</v>
      </c>
      <c r="Q39" s="1">
        <f t="shared" si="3"/>
        <v>41.892403973817842</v>
      </c>
      <c r="R39" s="1">
        <f t="shared" si="4"/>
        <v>42.188122928616785</v>
      </c>
      <c r="S39" s="1">
        <f t="shared" si="15"/>
        <v>456.4214895857591</v>
      </c>
      <c r="T39" s="1">
        <f t="shared" si="5"/>
        <v>460.20621453797196</v>
      </c>
      <c r="U39" s="1">
        <f t="shared" si="6"/>
        <v>468.3094821912548</v>
      </c>
      <c r="V39" s="1">
        <f t="shared" si="7"/>
        <v>469.09067129963813</v>
      </c>
      <c r="W39" s="1">
        <f t="shared" si="8"/>
        <v>17154.286099412173</v>
      </c>
      <c r="X39" s="1">
        <f t="shared" si="9"/>
        <v>17909.979476910295</v>
      </c>
      <c r="Y39" s="1">
        <f t="shared" si="10"/>
        <v>19618.610012725498</v>
      </c>
      <c r="Z39" s="1">
        <f t="shared" si="11"/>
        <v>19790.054905456502</v>
      </c>
    </row>
    <row r="40" spans="1:26" x14ac:dyDescent="0.2">
      <c r="A40" t="s">
        <v>9</v>
      </c>
      <c r="B40" t="s">
        <v>10</v>
      </c>
      <c r="C40" t="s">
        <v>50</v>
      </c>
      <c r="D40">
        <v>54</v>
      </c>
      <c r="E40">
        <v>4.0999999999999996</v>
      </c>
      <c r="F40">
        <v>8</v>
      </c>
      <c r="G40">
        <v>5.8</v>
      </c>
      <c r="I40" s="1"/>
      <c r="J40" s="1"/>
      <c r="K40" s="1">
        <f t="shared" si="12"/>
        <v>26.420794216690162</v>
      </c>
      <c r="L40" s="1" t="str">
        <f t="shared" si="13"/>
        <v/>
      </c>
      <c r="M40" s="1" t="str">
        <f t="shared" si="0"/>
        <v/>
      </c>
      <c r="N40" s="1" t="str">
        <f t="shared" si="1"/>
        <v/>
      </c>
      <c r="O40" s="1">
        <f t="shared" si="2"/>
        <v>19.619831370095213</v>
      </c>
      <c r="P40" s="1" t="str">
        <f t="shared" si="14"/>
        <v/>
      </c>
      <c r="Q40" s="1" t="str">
        <f t="shared" si="3"/>
        <v/>
      </c>
      <c r="R40" s="1" t="str">
        <f t="shared" si="4"/>
        <v/>
      </c>
      <c r="S40" s="1">
        <f t="shared" si="15"/>
        <v>391.26780525938506</v>
      </c>
      <c r="T40" s="1" t="str">
        <f t="shared" si="5"/>
        <v/>
      </c>
      <c r="U40" s="1" t="str">
        <f t="shared" si="6"/>
        <v/>
      </c>
      <c r="V40" s="1" t="str">
        <f t="shared" si="7"/>
        <v/>
      </c>
      <c r="W40" s="1">
        <f t="shared" si="8"/>
        <v>7676.6083597363877</v>
      </c>
      <c r="X40" s="1" t="str">
        <f t="shared" si="9"/>
        <v/>
      </c>
      <c r="Y40" s="1" t="str">
        <f t="shared" si="10"/>
        <v/>
      </c>
      <c r="Z40" s="1" t="str">
        <f t="shared" si="11"/>
        <v/>
      </c>
    </row>
    <row r="41" spans="1:26" x14ac:dyDescent="0.2">
      <c r="A41" t="s">
        <v>9</v>
      </c>
      <c r="B41" t="s">
        <v>10</v>
      </c>
      <c r="C41" t="s">
        <v>51</v>
      </c>
      <c r="D41">
        <v>55</v>
      </c>
      <c r="E41">
        <v>6.7</v>
      </c>
      <c r="F41">
        <v>6.9</v>
      </c>
      <c r="G41">
        <v>4.9000000000000004</v>
      </c>
      <c r="H41">
        <v>4.9000000000000004</v>
      </c>
      <c r="I41" s="1">
        <v>4.9656342240000004</v>
      </c>
      <c r="J41" s="1">
        <v>4.9019607843137258</v>
      </c>
      <c r="K41" s="1">
        <f t="shared" si="12"/>
        <v>18.857409903172737</v>
      </c>
      <c r="L41" s="1">
        <f t="shared" si="13"/>
        <v>18.857409903172737</v>
      </c>
      <c r="M41" s="1">
        <f t="shared" si="0"/>
        <v>19.365973471778176</v>
      </c>
      <c r="N41" s="1">
        <f t="shared" si="1"/>
        <v>18.872504887481941</v>
      </c>
      <c r="O41" s="1">
        <f t="shared" si="2"/>
        <v>14.215072649299996</v>
      </c>
      <c r="P41" s="1">
        <f t="shared" si="14"/>
        <v>14.215072649299996</v>
      </c>
      <c r="Q41" s="1">
        <f t="shared" si="3"/>
        <v>14.58115999281684</v>
      </c>
      <c r="R41" s="1">
        <f t="shared" si="4"/>
        <v>14.225944980319726</v>
      </c>
      <c r="S41" s="1">
        <f t="shared" si="15"/>
        <v>362.50558652453105</v>
      </c>
      <c r="T41" s="1">
        <f t="shared" si="5"/>
        <v>362.50558652453105</v>
      </c>
      <c r="U41" s="1">
        <f t="shared" si="6"/>
        <v>364.69623055555189</v>
      </c>
      <c r="V41" s="1">
        <f t="shared" si="7"/>
        <v>362.57126261990499</v>
      </c>
      <c r="W41" s="1">
        <f t="shared" si="8"/>
        <v>5153.0432482233145</v>
      </c>
      <c r="X41" s="1">
        <f t="shared" si="9"/>
        <v>5153.0432482233145</v>
      </c>
      <c r="Y41" s="1">
        <f t="shared" si="10"/>
        <v>5317.6940865077195</v>
      </c>
      <c r="Z41" s="1">
        <f t="shared" si="11"/>
        <v>5157.9188334758228</v>
      </c>
    </row>
    <row r="42" spans="1:26" x14ac:dyDescent="0.2">
      <c r="A42" t="s">
        <v>9</v>
      </c>
      <c r="B42" t="s">
        <v>10</v>
      </c>
      <c r="C42" t="s">
        <v>52</v>
      </c>
      <c r="D42">
        <v>56</v>
      </c>
      <c r="E42">
        <v>7.8</v>
      </c>
      <c r="F42">
        <v>7.4</v>
      </c>
      <c r="G42">
        <v>6.7</v>
      </c>
      <c r="H42">
        <v>6.9</v>
      </c>
      <c r="I42" s="1">
        <v>7.0664794730000002</v>
      </c>
      <c r="J42" s="1">
        <v>7.1937866055513124</v>
      </c>
      <c r="K42" s="1">
        <f t="shared" si="12"/>
        <v>35.256523554911453</v>
      </c>
      <c r="L42" s="1">
        <f t="shared" si="13"/>
        <v>37.392806559352515</v>
      </c>
      <c r="M42" s="1">
        <f t="shared" si="0"/>
        <v>39.218961073595153</v>
      </c>
      <c r="N42" s="1">
        <f t="shared" si="1"/>
        <v>40.644799276143857</v>
      </c>
      <c r="O42" s="1">
        <f t="shared" si="2"/>
        <v>25.847189245831025</v>
      </c>
      <c r="P42" s="1">
        <f t="shared" si="14"/>
        <v>27.341666837716438</v>
      </c>
      <c r="Q42" s="1">
        <f t="shared" si="3"/>
        <v>28.616169665251938</v>
      </c>
      <c r="R42" s="1">
        <f t="shared" si="4"/>
        <v>29.60944413796927</v>
      </c>
      <c r="S42" s="1">
        <f t="shared" si="15"/>
        <v>417.67702748709519</v>
      </c>
      <c r="T42" s="1">
        <f t="shared" si="5"/>
        <v>423.27711365480377</v>
      </c>
      <c r="U42" s="1">
        <f t="shared" si="6"/>
        <v>427.87122770996257</v>
      </c>
      <c r="V42" s="1">
        <f t="shared" si="7"/>
        <v>431.34453279711266</v>
      </c>
      <c r="W42" s="1">
        <f t="shared" si="8"/>
        <v>10795.777173095115</v>
      </c>
      <c r="X42" s="1">
        <f t="shared" si="9"/>
        <v>11573.101821579879</v>
      </c>
      <c r="Y42" s="1">
        <f t="shared" si="10"/>
        <v>12244.035647027935</v>
      </c>
      <c r="Z42" s="1">
        <f t="shared" si="11"/>
        <v>12771.871848074561</v>
      </c>
    </row>
    <row r="43" spans="1:26" x14ac:dyDescent="0.2">
      <c r="A43" t="s">
        <v>9</v>
      </c>
      <c r="B43" t="s">
        <v>10</v>
      </c>
      <c r="C43" t="s">
        <v>53</v>
      </c>
      <c r="D43">
        <v>56</v>
      </c>
      <c r="E43">
        <v>8</v>
      </c>
      <c r="F43">
        <v>7.55</v>
      </c>
      <c r="G43">
        <v>6.35</v>
      </c>
      <c r="H43">
        <v>6.2</v>
      </c>
      <c r="I43" s="1">
        <v>6.3661977240000001</v>
      </c>
      <c r="J43" s="1">
        <v>6.3980137509549282</v>
      </c>
      <c r="K43" s="1">
        <f t="shared" si="12"/>
        <v>31.669217443593606</v>
      </c>
      <c r="L43" s="1">
        <f t="shared" si="13"/>
        <v>30.190705400997917</v>
      </c>
      <c r="M43" s="1">
        <f t="shared" si="0"/>
        <v>31.830988621620932</v>
      </c>
      <c r="N43" s="1">
        <f t="shared" si="1"/>
        <v>32.14994391799452</v>
      </c>
      <c r="O43" s="1">
        <f t="shared" si="2"/>
        <v>23.328400556764148</v>
      </c>
      <c r="P43" s="1">
        <f t="shared" si="14"/>
        <v>22.286655158883146</v>
      </c>
      <c r="Q43" s="1">
        <f t="shared" si="3"/>
        <v>23.442249812436934</v>
      </c>
      <c r="R43" s="1">
        <f t="shared" si="4"/>
        <v>23.666644809921618</v>
      </c>
      <c r="S43" s="1">
        <f t="shared" si="15"/>
        <v>407.6522667749577</v>
      </c>
      <c r="T43" s="1">
        <f t="shared" si="5"/>
        <v>403.26346346666617</v>
      </c>
      <c r="U43" s="1">
        <f t="shared" si="6"/>
        <v>408.12278206962975</v>
      </c>
      <c r="V43" s="1">
        <f t="shared" si="7"/>
        <v>409.04507815526279</v>
      </c>
      <c r="W43" s="1">
        <f t="shared" si="8"/>
        <v>9509.8753671990908</v>
      </c>
      <c r="X43" s="1">
        <f t="shared" si="9"/>
        <v>8987.3937484584603</v>
      </c>
      <c r="Y43" s="1">
        <f t="shared" si="10"/>
        <v>9567.3162114230181</v>
      </c>
      <c r="Z43" s="1">
        <f t="shared" si="11"/>
        <v>9680.7245759472316</v>
      </c>
    </row>
    <row r="44" spans="1:26" x14ac:dyDescent="0.2">
      <c r="A44" t="s">
        <v>9</v>
      </c>
      <c r="B44" t="s">
        <v>10</v>
      </c>
      <c r="C44" t="s">
        <v>54</v>
      </c>
      <c r="D44">
        <v>56</v>
      </c>
      <c r="E44">
        <v>7.9</v>
      </c>
      <c r="F44">
        <v>7</v>
      </c>
      <c r="G44">
        <v>5.2</v>
      </c>
      <c r="H44">
        <v>5.25</v>
      </c>
      <c r="I44" s="1">
        <v>5.4749300420000004</v>
      </c>
      <c r="J44" s="1">
        <v>5.5067481538069778</v>
      </c>
      <c r="K44" s="1">
        <f t="shared" si="12"/>
        <v>21.237166338267002</v>
      </c>
      <c r="L44" s="1">
        <f t="shared" si="13"/>
        <v>21.647536878642168</v>
      </c>
      <c r="M44" s="1">
        <f t="shared" si="0"/>
        <v>23.542199179046843</v>
      </c>
      <c r="N44" s="1">
        <f t="shared" si="1"/>
        <v>23.816630071573915</v>
      </c>
      <c r="O44" s="1">
        <f t="shared" si="2"/>
        <v>15.924535170375815</v>
      </c>
      <c r="P44" s="1">
        <f t="shared" si="14"/>
        <v>16.218429729632923</v>
      </c>
      <c r="Q44" s="1">
        <f t="shared" si="3"/>
        <v>17.572187551216359</v>
      </c>
      <c r="R44" s="1">
        <f t="shared" si="4"/>
        <v>17.767860273718348</v>
      </c>
      <c r="S44" s="1">
        <f t="shared" si="15"/>
        <v>372.39190584898773</v>
      </c>
      <c r="T44" s="1">
        <f t="shared" si="5"/>
        <v>374.00899857551514</v>
      </c>
      <c r="U44" s="1">
        <f t="shared" si="6"/>
        <v>381.1814319228161</v>
      </c>
      <c r="V44" s="1">
        <f t="shared" si="7"/>
        <v>382.18291807554971</v>
      </c>
      <c r="W44" s="1">
        <f t="shared" si="8"/>
        <v>5930.1680018554844</v>
      </c>
      <c r="X44" s="1">
        <f t="shared" si="9"/>
        <v>6065.8386616473726</v>
      </c>
      <c r="Y44" s="1">
        <f t="shared" si="10"/>
        <v>6698.1916127889353</v>
      </c>
      <c r="Z44" s="1">
        <f t="shared" si="11"/>
        <v>6790.5726873683134</v>
      </c>
    </row>
    <row r="45" spans="1:26" x14ac:dyDescent="0.2">
      <c r="A45" t="s">
        <v>9</v>
      </c>
      <c r="B45" t="s">
        <v>10</v>
      </c>
      <c r="C45" t="s">
        <v>55</v>
      </c>
      <c r="D45">
        <v>56</v>
      </c>
      <c r="E45">
        <v>8.6</v>
      </c>
      <c r="F45">
        <v>7.65</v>
      </c>
      <c r="G45">
        <v>6.4</v>
      </c>
      <c r="H45">
        <v>6.5</v>
      </c>
      <c r="I45" s="1">
        <v>6.7163385980000001</v>
      </c>
      <c r="J45" s="1">
        <v>6.811815635345047</v>
      </c>
      <c r="K45" s="1">
        <f t="shared" si="12"/>
        <v>32.169908772759484</v>
      </c>
      <c r="L45" s="1">
        <f t="shared" si="13"/>
        <v>33.183072403542191</v>
      </c>
      <c r="M45" s="1">
        <f t="shared" si="0"/>
        <v>35.428686101928633</v>
      </c>
      <c r="N45" s="1">
        <f t="shared" si="1"/>
        <v>36.443128429209089</v>
      </c>
      <c r="O45" s="1">
        <f t="shared" si="2"/>
        <v>23.680687403299686</v>
      </c>
      <c r="P45" s="1">
        <f t="shared" si="14"/>
        <v>24.392808101669175</v>
      </c>
      <c r="Q45" s="1">
        <f t="shared" si="3"/>
        <v>25.967775026064665</v>
      </c>
      <c r="R45" s="1">
        <f t="shared" si="4"/>
        <v>26.677783763290474</v>
      </c>
      <c r="S45" s="1">
        <f t="shared" si="15"/>
        <v>409.10257304399357</v>
      </c>
      <c r="T45" s="1">
        <f t="shared" si="5"/>
        <v>411.98469891431574</v>
      </c>
      <c r="U45" s="1">
        <f t="shared" si="6"/>
        <v>418.13791771326521</v>
      </c>
      <c r="V45" s="1">
        <f t="shared" si="7"/>
        <v>420.81901272782665</v>
      </c>
      <c r="W45" s="1">
        <f t="shared" si="8"/>
        <v>9687.8301481403887</v>
      </c>
      <c r="X45" s="1">
        <f t="shared" si="9"/>
        <v>10049.463701440856</v>
      </c>
      <c r="Y45" s="1">
        <f t="shared" si="10"/>
        <v>10858.11137704521</v>
      </c>
      <c r="Z45" s="1">
        <f t="shared" si="11"/>
        <v>11226.518625034341</v>
      </c>
    </row>
    <row r="46" spans="1:26" x14ac:dyDescent="0.2">
      <c r="A46" t="s">
        <v>9</v>
      </c>
      <c r="B46" t="s">
        <v>10</v>
      </c>
      <c r="C46" t="s">
        <v>56</v>
      </c>
      <c r="D46">
        <v>57</v>
      </c>
      <c r="E46">
        <v>8.1999999999999993</v>
      </c>
      <c r="F46">
        <v>6.6</v>
      </c>
      <c r="G46">
        <v>11.1</v>
      </c>
      <c r="H46">
        <v>11.5</v>
      </c>
      <c r="I46" s="1">
        <v>11.93662073</v>
      </c>
      <c r="J46" s="1">
        <v>12.159409218232749</v>
      </c>
      <c r="K46" s="1">
        <f t="shared" si="12"/>
        <v>96.768907712199592</v>
      </c>
      <c r="L46" s="1">
        <f t="shared" si="13"/>
        <v>103.86890710931253</v>
      </c>
      <c r="M46" s="1">
        <f t="shared" si="0"/>
        <v>111.90581932601108</v>
      </c>
      <c r="N46" s="1">
        <f t="shared" si="1"/>
        <v>116.12208649017181</v>
      </c>
      <c r="O46" s="1">
        <f t="shared" si="2"/>
        <v>67.826059591627299</v>
      </c>
      <c r="P46" s="1">
        <f t="shared" si="14"/>
        <v>72.573479826672354</v>
      </c>
      <c r="Q46" s="1">
        <f t="shared" si="3"/>
        <v>77.930007930356737</v>
      </c>
      <c r="R46" s="1">
        <f t="shared" si="4"/>
        <v>80.7331901241308</v>
      </c>
      <c r="S46" s="1">
        <f t="shared" si="15"/>
        <v>524.94785268954888</v>
      </c>
      <c r="T46" s="1">
        <f t="shared" si="5"/>
        <v>533.43057017325964</v>
      </c>
      <c r="U46" s="1">
        <f t="shared" si="6"/>
        <v>542.50758477484101</v>
      </c>
      <c r="V46" s="1">
        <f t="shared" si="7"/>
        <v>547.06922848522754</v>
      </c>
      <c r="W46" s="1">
        <f t="shared" si="8"/>
        <v>35605.14433901813</v>
      </c>
      <c r="X46" s="1">
        <f t="shared" si="9"/>
        <v>38712.912723399393</v>
      </c>
      <c r="Y46" s="1">
        <f t="shared" si="10"/>
        <v>42277.620383782043</v>
      </c>
      <c r="Z46" s="1">
        <f t="shared" si="11"/>
        <v>44166.644034359429</v>
      </c>
    </row>
    <row r="47" spans="1:26" x14ac:dyDescent="0.2">
      <c r="A47" t="s">
        <v>9</v>
      </c>
      <c r="B47" t="s">
        <v>10</v>
      </c>
      <c r="C47" t="s">
        <v>57</v>
      </c>
      <c r="D47">
        <v>61</v>
      </c>
      <c r="E47">
        <v>1.8</v>
      </c>
      <c r="F47">
        <v>9.6</v>
      </c>
      <c r="G47">
        <v>9.85</v>
      </c>
      <c r="H47">
        <v>10.3</v>
      </c>
      <c r="I47" s="1">
        <v>10.56788822</v>
      </c>
      <c r="J47" s="1">
        <v>10.727018079959258</v>
      </c>
      <c r="K47" s="1">
        <f t="shared" si="12"/>
        <v>76.201293308228927</v>
      </c>
      <c r="L47" s="1">
        <f t="shared" si="13"/>
        <v>83.322891154835304</v>
      </c>
      <c r="M47" s="1">
        <f t="shared" si="0"/>
        <v>87.713472215194642</v>
      </c>
      <c r="N47" s="1">
        <f t="shared" si="1"/>
        <v>90.374915987790374</v>
      </c>
      <c r="O47" s="1">
        <f t="shared" si="2"/>
        <v>53.981010629934644</v>
      </c>
      <c r="P47" s="1">
        <f t="shared" si="14"/>
        <v>58.791739636087151</v>
      </c>
      <c r="Q47" s="1">
        <f t="shared" si="3"/>
        <v>61.748419476329985</v>
      </c>
      <c r="R47" s="1">
        <f t="shared" si="4"/>
        <v>63.537448069411226</v>
      </c>
      <c r="S47" s="1">
        <f t="shared" si="15"/>
        <v>497.30387576639936</v>
      </c>
      <c r="T47" s="1">
        <f t="shared" si="5"/>
        <v>507.46560750881582</v>
      </c>
      <c r="U47" s="1">
        <f t="shared" si="6"/>
        <v>513.39990112615169</v>
      </c>
      <c r="V47" s="1">
        <f t="shared" si="7"/>
        <v>516.88605515676272</v>
      </c>
      <c r="W47" s="1">
        <f t="shared" si="8"/>
        <v>26844.965804053703</v>
      </c>
      <c r="X47" s="1">
        <f t="shared" si="9"/>
        <v>29834.785870927091</v>
      </c>
      <c r="Y47" s="1">
        <f t="shared" si="10"/>
        <v>31701.632453843955</v>
      </c>
      <c r="Z47" s="1">
        <f t="shared" si="11"/>
        <v>32841.62088732564</v>
      </c>
    </row>
    <row r="48" spans="1:26" x14ac:dyDescent="0.2">
      <c r="A48" t="s">
        <v>9</v>
      </c>
      <c r="B48" t="s">
        <v>10</v>
      </c>
      <c r="C48" t="s">
        <v>58</v>
      </c>
      <c r="D48">
        <v>61</v>
      </c>
      <c r="E48">
        <v>2</v>
      </c>
      <c r="F48">
        <v>9.4</v>
      </c>
      <c r="G48">
        <v>5</v>
      </c>
      <c r="H48">
        <v>5.15</v>
      </c>
      <c r="I48" s="1">
        <v>5.1884511450000002</v>
      </c>
      <c r="J48" s="1"/>
      <c r="K48" s="1">
        <f t="shared" si="12"/>
        <v>19.634954084936208</v>
      </c>
      <c r="L48" s="1">
        <f t="shared" si="13"/>
        <v>20.830722788708826</v>
      </c>
      <c r="M48" s="1">
        <f t="shared" si="0"/>
        <v>21.142938416707164</v>
      </c>
      <c r="N48" s="1" t="str">
        <f t="shared" si="1"/>
        <v/>
      </c>
      <c r="O48" s="1">
        <f t="shared" si="2"/>
        <v>14.774610923681967</v>
      </c>
      <c r="P48" s="1">
        <f t="shared" si="14"/>
        <v>15.6332037932929</v>
      </c>
      <c r="Q48" s="1">
        <f t="shared" si="3"/>
        <v>15.857016569003935</v>
      </c>
      <c r="R48" s="1" t="str">
        <f t="shared" si="4"/>
        <v/>
      </c>
      <c r="S48" s="1">
        <f t="shared" si="15"/>
        <v>365.83692395766866</v>
      </c>
      <c r="T48" s="1">
        <f t="shared" si="5"/>
        <v>370.76628213608177</v>
      </c>
      <c r="U48" s="1">
        <f t="shared" si="6"/>
        <v>372.017186295165</v>
      </c>
      <c r="V48" s="1" t="str">
        <f t="shared" si="7"/>
        <v/>
      </c>
      <c r="W48" s="1">
        <f t="shared" si="8"/>
        <v>5405.0982129911808</v>
      </c>
      <c r="X48" s="1">
        <f t="shared" si="9"/>
        <v>5796.2648483148987</v>
      </c>
      <c r="Y48" s="1">
        <f t="shared" si="10"/>
        <v>5899.0826870366554</v>
      </c>
      <c r="Z48" s="1" t="str">
        <f t="shared" si="11"/>
        <v/>
      </c>
    </row>
    <row r="49" spans="1:26" x14ac:dyDescent="0.2">
      <c r="A49" t="s">
        <v>9</v>
      </c>
      <c r="B49" t="s">
        <v>10</v>
      </c>
      <c r="C49" t="s">
        <v>59</v>
      </c>
      <c r="D49">
        <v>62</v>
      </c>
      <c r="E49">
        <v>2.7</v>
      </c>
      <c r="F49">
        <v>9.4</v>
      </c>
      <c r="G49">
        <v>3.9</v>
      </c>
      <c r="H49">
        <v>4.05</v>
      </c>
      <c r="I49" s="1">
        <v>4.1698595090000001</v>
      </c>
      <c r="J49" s="1">
        <v>4.1698497580850518</v>
      </c>
      <c r="K49" s="1">
        <f t="shared" si="12"/>
        <v>11.945906065275187</v>
      </c>
      <c r="L49" s="1">
        <f t="shared" si="13"/>
        <v>12.882493375126645</v>
      </c>
      <c r="M49" s="1">
        <f t="shared" si="0"/>
        <v>13.656289891949923</v>
      </c>
      <c r="N49" s="1">
        <f t="shared" si="1"/>
        <v>13.656226023531687</v>
      </c>
      <c r="O49" s="1">
        <f t="shared" si="2"/>
        <v>9.1898588016592964</v>
      </c>
      <c r="P49" s="1">
        <f t="shared" si="14"/>
        <v>9.8771335058685867</v>
      </c>
      <c r="Q49" s="1">
        <f t="shared" si="3"/>
        <v>10.443267776865468</v>
      </c>
      <c r="R49" s="1">
        <f t="shared" si="4"/>
        <v>10.443221108715608</v>
      </c>
      <c r="S49" s="1">
        <f t="shared" si="15"/>
        <v>326.90982477767375</v>
      </c>
      <c r="T49" s="1">
        <f t="shared" si="5"/>
        <v>332.54433454068089</v>
      </c>
      <c r="U49" s="1">
        <f t="shared" si="6"/>
        <v>336.96508172536409</v>
      </c>
      <c r="V49" s="1">
        <f t="shared" si="7"/>
        <v>336.96472493300882</v>
      </c>
      <c r="W49" s="1">
        <f t="shared" si="8"/>
        <v>3004.2551305820034</v>
      </c>
      <c r="X49" s="1">
        <f t="shared" si="9"/>
        <v>3284.5847888785315</v>
      </c>
      <c r="Y49" s="1">
        <f t="shared" si="10"/>
        <v>3519.0165799113338</v>
      </c>
      <c r="Z49" s="1">
        <f t="shared" si="11"/>
        <v>3518.9971283129466</v>
      </c>
    </row>
    <row r="50" spans="1:26" x14ac:dyDescent="0.2">
      <c r="A50" t="s">
        <v>9</v>
      </c>
      <c r="B50" t="s">
        <v>10</v>
      </c>
      <c r="C50" t="s">
        <v>60</v>
      </c>
      <c r="D50">
        <v>63</v>
      </c>
      <c r="E50">
        <v>3.7</v>
      </c>
      <c r="F50">
        <v>9.1999999999999993</v>
      </c>
      <c r="G50">
        <v>7.5</v>
      </c>
      <c r="H50">
        <v>7.7</v>
      </c>
      <c r="I50" s="1">
        <v>7.8304232000000003</v>
      </c>
      <c r="J50" s="1">
        <v>7.8940667175961297</v>
      </c>
      <c r="K50" s="1">
        <f t="shared" si="12"/>
        <v>44.178646691106465</v>
      </c>
      <c r="L50" s="1">
        <f t="shared" si="13"/>
        <v>46.566257107834716</v>
      </c>
      <c r="M50" s="1">
        <f t="shared" si="0"/>
        <v>48.157102679254308</v>
      </c>
      <c r="N50" s="1">
        <f t="shared" si="1"/>
        <v>48.943099198839988</v>
      </c>
      <c r="O50" s="1">
        <f t="shared" si="2"/>
        <v>32.064645956794713</v>
      </c>
      <c r="P50" s="1">
        <f t="shared" si="14"/>
        <v>33.718492553393034</v>
      </c>
      <c r="Q50" s="1">
        <f t="shared" si="3"/>
        <v>34.818331642755375</v>
      </c>
      <c r="R50" s="1">
        <f t="shared" si="4"/>
        <v>35.361134427083769</v>
      </c>
      <c r="S50" s="1">
        <f t="shared" si="15"/>
        <v>439.56353650482652</v>
      </c>
      <c r="T50" s="1">
        <f t="shared" si="5"/>
        <v>444.83291925264274</v>
      </c>
      <c r="U50" s="1">
        <f t="shared" si="6"/>
        <v>448.22891883158985</v>
      </c>
      <c r="V50" s="1">
        <f t="shared" si="7"/>
        <v>449.8748528923453</v>
      </c>
      <c r="W50" s="1">
        <f t="shared" si="8"/>
        <v>14094.449173543871</v>
      </c>
      <c r="X50" s="1">
        <f t="shared" si="9"/>
        <v>14999.095475324319</v>
      </c>
      <c r="Y50" s="1">
        <f t="shared" si="10"/>
        <v>15606.583147751975</v>
      </c>
      <c r="Z50" s="1">
        <f t="shared" si="11"/>
        <v>15908.085148490758</v>
      </c>
    </row>
    <row r="51" spans="1:26" x14ac:dyDescent="0.2">
      <c r="A51" t="s">
        <v>9</v>
      </c>
      <c r="B51" t="s">
        <v>10</v>
      </c>
      <c r="C51" t="s">
        <v>61</v>
      </c>
      <c r="D51">
        <v>67</v>
      </c>
      <c r="E51">
        <v>6.5</v>
      </c>
      <c r="F51">
        <v>9.6999999999999993</v>
      </c>
      <c r="G51">
        <v>5.8</v>
      </c>
      <c r="H51">
        <v>5.8</v>
      </c>
      <c r="I51" s="1"/>
      <c r="J51" s="1"/>
      <c r="K51" s="1">
        <f t="shared" si="12"/>
        <v>26.420794216690162</v>
      </c>
      <c r="L51" s="1">
        <f t="shared" si="13"/>
        <v>26.420794216690162</v>
      </c>
      <c r="M51" s="1" t="str">
        <f t="shared" si="0"/>
        <v/>
      </c>
      <c r="N51" s="1" t="str">
        <f t="shared" si="1"/>
        <v/>
      </c>
      <c r="O51" s="1">
        <f t="shared" si="2"/>
        <v>19.619831370095213</v>
      </c>
      <c r="P51" s="1">
        <f t="shared" si="14"/>
        <v>19.619831370095213</v>
      </c>
      <c r="Q51" s="1" t="str">
        <f t="shared" si="3"/>
        <v/>
      </c>
      <c r="R51" s="1" t="str">
        <f t="shared" si="4"/>
        <v/>
      </c>
      <c r="S51" s="1">
        <f t="shared" si="15"/>
        <v>391.26780525938506</v>
      </c>
      <c r="T51" s="1">
        <f t="shared" si="5"/>
        <v>391.26780525938506</v>
      </c>
      <c r="U51" s="1" t="str">
        <f t="shared" si="6"/>
        <v/>
      </c>
      <c r="V51" s="1" t="str">
        <f t="shared" si="7"/>
        <v/>
      </c>
      <c r="W51" s="1">
        <f t="shared" si="8"/>
        <v>7676.6083597363877</v>
      </c>
      <c r="X51" s="1">
        <f t="shared" si="9"/>
        <v>7676.6083597363877</v>
      </c>
      <c r="Y51" s="1" t="str">
        <f t="shared" si="10"/>
        <v/>
      </c>
      <c r="Z51" s="1" t="str">
        <f t="shared" si="11"/>
        <v/>
      </c>
    </row>
    <row r="52" spans="1:26" x14ac:dyDescent="0.2">
      <c r="A52" t="s">
        <v>9</v>
      </c>
      <c r="B52" t="s">
        <v>10</v>
      </c>
      <c r="C52" t="s">
        <v>62</v>
      </c>
      <c r="D52">
        <v>68</v>
      </c>
      <c r="E52">
        <v>7.4</v>
      </c>
      <c r="F52">
        <v>8.1999999999999993</v>
      </c>
      <c r="G52">
        <v>6.75</v>
      </c>
      <c r="H52">
        <v>7.25</v>
      </c>
      <c r="I52" s="1">
        <v>7.0983104619999997</v>
      </c>
      <c r="J52" s="1">
        <v>7.0346320346320352</v>
      </c>
      <c r="K52" s="1">
        <f t="shared" si="12"/>
        <v>35.784703819796235</v>
      </c>
      <c r="L52" s="1">
        <f t="shared" si="13"/>
        <v>41.282490963578375</v>
      </c>
      <c r="M52" s="1">
        <f t="shared" si="0"/>
        <v>39.57308082621568</v>
      </c>
      <c r="N52" s="1">
        <f t="shared" si="1"/>
        <v>38.866251105140222</v>
      </c>
      <c r="O52" s="1">
        <f t="shared" si="2"/>
        <v>26.21705375491922</v>
      </c>
      <c r="P52" s="1">
        <f t="shared" si="14"/>
        <v>30.053171190085472</v>
      </c>
      <c r="Q52" s="1">
        <f t="shared" si="3"/>
        <v>28.863006105444921</v>
      </c>
      <c r="R52" s="1">
        <f t="shared" si="4"/>
        <v>28.370217295942339</v>
      </c>
      <c r="S52" s="1">
        <f t="shared" si="15"/>
        <v>419.08553110808964</v>
      </c>
      <c r="T52" s="1">
        <f t="shared" si="5"/>
        <v>432.86748829073957</v>
      </c>
      <c r="U52" s="1">
        <f t="shared" si="6"/>
        <v>428.74285778099295</v>
      </c>
      <c r="V52" s="1">
        <f t="shared" si="7"/>
        <v>426.99699442483876</v>
      </c>
      <c r="W52" s="1">
        <f t="shared" si="8"/>
        <v>10987.187896969657</v>
      </c>
      <c r="X52" s="1">
        <f t="shared" si="9"/>
        <v>13009.040728223914</v>
      </c>
      <c r="Y52" s="1">
        <f t="shared" si="10"/>
        <v>12374.807721798703</v>
      </c>
      <c r="Z52" s="1">
        <f t="shared" si="11"/>
        <v>12113.997516546955</v>
      </c>
    </row>
    <row r="53" spans="1:26" x14ac:dyDescent="0.2">
      <c r="A53" t="s">
        <v>9</v>
      </c>
      <c r="B53" t="s">
        <v>10</v>
      </c>
      <c r="C53" t="s">
        <v>63</v>
      </c>
      <c r="D53">
        <v>68</v>
      </c>
      <c r="E53">
        <v>7.9</v>
      </c>
      <c r="F53">
        <v>8.1</v>
      </c>
      <c r="G53">
        <v>12.25</v>
      </c>
      <c r="H53">
        <v>13</v>
      </c>
      <c r="I53" s="1">
        <v>13.273522249999999</v>
      </c>
      <c r="J53" s="1">
        <v>13.400814871403107</v>
      </c>
      <c r="K53" s="1">
        <f t="shared" si="12"/>
        <v>117.85881189482959</v>
      </c>
      <c r="L53" s="1">
        <f t="shared" si="13"/>
        <v>132.73228961416876</v>
      </c>
      <c r="M53" s="1">
        <f t="shared" si="0"/>
        <v>138.37646941596705</v>
      </c>
      <c r="N53" s="1">
        <f t="shared" si="1"/>
        <v>141.04324670105356</v>
      </c>
      <c r="O53" s="1">
        <f t="shared" si="2"/>
        <v>81.886524757833612</v>
      </c>
      <c r="P53" s="1">
        <f t="shared" si="14"/>
        <v>91.733955615779891</v>
      </c>
      <c r="Q53" s="1">
        <f t="shared" si="3"/>
        <v>95.457700588640918</v>
      </c>
      <c r="R53" s="1">
        <f t="shared" si="4"/>
        <v>97.214738508206295</v>
      </c>
      <c r="S53" s="1">
        <f t="shared" si="15"/>
        <v>548.91100726513775</v>
      </c>
      <c r="T53" s="1">
        <f t="shared" si="5"/>
        <v>563.88100966030106</v>
      </c>
      <c r="U53" s="1">
        <f t="shared" si="6"/>
        <v>569.22250482788183</v>
      </c>
      <c r="V53" s="1">
        <f t="shared" si="7"/>
        <v>571.68780688976722</v>
      </c>
      <c r="W53" s="1">
        <f t="shared" si="8"/>
        <v>44948.414786264089</v>
      </c>
      <c r="X53" s="1">
        <f t="shared" si="9"/>
        <v>51727.035512759212</v>
      </c>
      <c r="Y53" s="1">
        <f t="shared" si="10"/>
        <v>54336.671434176154</v>
      </c>
      <c r="Z53" s="1">
        <f t="shared" si="11"/>
        <v>55576.480655118656</v>
      </c>
    </row>
    <row r="54" spans="1:26" x14ac:dyDescent="0.2">
      <c r="I54" s="1"/>
      <c r="J54" s="1"/>
      <c r="K54" s="1"/>
      <c r="L54" s="1" t="str">
        <f t="shared" si="13"/>
        <v/>
      </c>
      <c r="M54" s="1" t="str">
        <f t="shared" si="0"/>
        <v/>
      </c>
      <c r="N54" s="1" t="str">
        <f t="shared" si="1"/>
        <v/>
      </c>
      <c r="O54" s="1" t="str">
        <f t="shared" si="2"/>
        <v/>
      </c>
      <c r="P54" s="1" t="str">
        <f t="shared" si="14"/>
        <v/>
      </c>
      <c r="Q54" s="1" t="str">
        <f t="shared" si="3"/>
        <v/>
      </c>
      <c r="R54" s="1" t="str">
        <f t="shared" si="4"/>
        <v/>
      </c>
      <c r="S54" s="1" t="str">
        <f t="shared" si="15"/>
        <v/>
      </c>
      <c r="T54" s="1" t="str">
        <f t="shared" si="5"/>
        <v/>
      </c>
      <c r="U54" s="1" t="str">
        <f t="shared" si="6"/>
        <v/>
      </c>
      <c r="V54" s="1" t="str">
        <f t="shared" si="7"/>
        <v/>
      </c>
      <c r="W54" s="1" t="str">
        <f t="shared" si="8"/>
        <v/>
      </c>
      <c r="X54" s="1" t="str">
        <f t="shared" si="9"/>
        <v/>
      </c>
      <c r="Y54" s="1" t="str">
        <f t="shared" si="10"/>
        <v/>
      </c>
      <c r="Z54" s="1" t="str">
        <f t="shared" si="11"/>
        <v/>
      </c>
    </row>
    <row r="55" spans="1:26" x14ac:dyDescent="0.2">
      <c r="A55" t="s">
        <v>9</v>
      </c>
      <c r="B55" t="s">
        <v>64</v>
      </c>
      <c r="C55" t="s">
        <v>65</v>
      </c>
      <c r="D55">
        <v>190</v>
      </c>
      <c r="E55">
        <v>0.4</v>
      </c>
      <c r="F55">
        <v>1.4</v>
      </c>
      <c r="G55">
        <v>4.45</v>
      </c>
      <c r="I55" s="1"/>
      <c r="J55" s="1"/>
      <c r="K55" s="1">
        <f t="shared" si="12"/>
        <v>15.552847130677971</v>
      </c>
      <c r="L55" s="1" t="str">
        <f t="shared" si="13"/>
        <v/>
      </c>
      <c r="M55" s="1" t="str">
        <f t="shared" si="0"/>
        <v/>
      </c>
      <c r="N55" s="1" t="str">
        <f t="shared" si="1"/>
        <v/>
      </c>
      <c r="O55" s="1">
        <f t="shared" si="2"/>
        <v>11.824978387228041</v>
      </c>
      <c r="P55" s="1" t="str">
        <f t="shared" si="14"/>
        <v/>
      </c>
      <c r="Q55" s="1" t="str">
        <f t="shared" si="3"/>
        <v/>
      </c>
      <c r="R55" s="1" t="str">
        <f t="shared" si="4"/>
        <v/>
      </c>
      <c r="S55" s="1">
        <f t="shared" si="15"/>
        <v>347.03344519545652</v>
      </c>
      <c r="T55" s="1" t="str">
        <f t="shared" si="5"/>
        <v/>
      </c>
      <c r="U55" s="1" t="str">
        <f t="shared" si="6"/>
        <v/>
      </c>
      <c r="V55" s="1" t="str">
        <f t="shared" si="7"/>
        <v/>
      </c>
      <c r="W55" s="1">
        <f t="shared" si="8"/>
        <v>4103.6629890815602</v>
      </c>
      <c r="X55" s="1" t="str">
        <f t="shared" si="9"/>
        <v/>
      </c>
      <c r="Y55" s="1" t="str">
        <f t="shared" si="10"/>
        <v/>
      </c>
      <c r="Z55" s="1" t="str">
        <f t="shared" si="11"/>
        <v/>
      </c>
    </row>
    <row r="56" spans="1:26" x14ac:dyDescent="0.2">
      <c r="A56" t="s">
        <v>9</v>
      </c>
      <c r="B56" t="s">
        <v>64</v>
      </c>
      <c r="C56" t="s">
        <v>66</v>
      </c>
      <c r="D56">
        <v>190</v>
      </c>
      <c r="E56">
        <v>0.6</v>
      </c>
      <c r="F56">
        <v>1.6</v>
      </c>
      <c r="G56">
        <v>5.0999999999999996</v>
      </c>
      <c r="I56" s="1"/>
      <c r="J56" s="1"/>
      <c r="K56" s="1">
        <f t="shared" si="12"/>
        <v>20.428206229967628</v>
      </c>
      <c r="L56" s="1" t="str">
        <f t="shared" si="13"/>
        <v/>
      </c>
      <c r="M56" s="1" t="str">
        <f t="shared" si="0"/>
        <v/>
      </c>
      <c r="N56" s="1" t="str">
        <f t="shared" si="1"/>
        <v/>
      </c>
      <c r="O56" s="1">
        <f t="shared" si="2"/>
        <v>15.344437803475637</v>
      </c>
      <c r="P56" s="1" t="str">
        <f t="shared" si="14"/>
        <v/>
      </c>
      <c r="Q56" s="1" t="str">
        <f t="shared" si="3"/>
        <v/>
      </c>
      <c r="R56" s="1" t="str">
        <f t="shared" si="4"/>
        <v/>
      </c>
      <c r="S56" s="1">
        <f t="shared" si="15"/>
        <v>369.1319989447544</v>
      </c>
      <c r="T56" s="1" t="str">
        <f t="shared" si="5"/>
        <v/>
      </c>
      <c r="U56" s="1" t="str">
        <f t="shared" si="6"/>
        <v/>
      </c>
      <c r="V56" s="1" t="str">
        <f t="shared" si="7"/>
        <v/>
      </c>
      <c r="W56" s="1">
        <f t="shared" si="8"/>
        <v>5664.1229990804186</v>
      </c>
      <c r="X56" s="1" t="str">
        <f t="shared" si="9"/>
        <v/>
      </c>
      <c r="Y56" s="1" t="str">
        <f t="shared" si="10"/>
        <v/>
      </c>
      <c r="Z56" s="1" t="str">
        <f t="shared" si="11"/>
        <v/>
      </c>
    </row>
    <row r="57" spans="1:26" x14ac:dyDescent="0.2">
      <c r="A57" t="s">
        <v>9</v>
      </c>
      <c r="B57" t="s">
        <v>64</v>
      </c>
      <c r="C57" t="s">
        <v>67</v>
      </c>
      <c r="D57">
        <v>195</v>
      </c>
      <c r="E57">
        <v>1.1000000000000001</v>
      </c>
      <c r="F57">
        <v>1.2</v>
      </c>
      <c r="G57">
        <v>6.7</v>
      </c>
      <c r="I57" s="1"/>
      <c r="J57" s="1"/>
      <c r="K57" s="1">
        <f t="shared" si="12"/>
        <v>35.256523554911453</v>
      </c>
      <c r="L57" s="1" t="str">
        <f t="shared" si="13"/>
        <v/>
      </c>
      <c r="M57" s="1" t="str">
        <f t="shared" si="0"/>
        <v/>
      </c>
      <c r="N57" s="1" t="str">
        <f t="shared" si="1"/>
        <v/>
      </c>
      <c r="O57" s="1">
        <f t="shared" si="2"/>
        <v>25.847189245831025</v>
      </c>
      <c r="P57" s="1" t="str">
        <f t="shared" si="14"/>
        <v/>
      </c>
      <c r="Q57" s="1" t="str">
        <f t="shared" si="3"/>
        <v/>
      </c>
      <c r="R57" s="1" t="str">
        <f t="shared" si="4"/>
        <v/>
      </c>
      <c r="S57" s="1">
        <f t="shared" si="15"/>
        <v>417.67702748709519</v>
      </c>
      <c r="T57" s="1" t="str">
        <f t="shared" si="5"/>
        <v/>
      </c>
      <c r="U57" s="1" t="str">
        <f t="shared" si="6"/>
        <v/>
      </c>
      <c r="V57" s="1" t="str">
        <f t="shared" si="7"/>
        <v/>
      </c>
      <c r="W57" s="1">
        <f t="shared" si="8"/>
        <v>10795.777173095115</v>
      </c>
      <c r="X57" s="1" t="str">
        <f t="shared" si="9"/>
        <v/>
      </c>
      <c r="Y57" s="1" t="str">
        <f t="shared" si="10"/>
        <v/>
      </c>
      <c r="Z57" s="1" t="str">
        <f t="shared" si="11"/>
        <v/>
      </c>
    </row>
    <row r="58" spans="1:26" x14ac:dyDescent="0.2">
      <c r="A58" t="s">
        <v>9</v>
      </c>
      <c r="B58" t="s">
        <v>64</v>
      </c>
      <c r="C58" t="s">
        <v>68</v>
      </c>
      <c r="D58">
        <v>199</v>
      </c>
      <c r="E58">
        <v>3.2</v>
      </c>
      <c r="F58">
        <v>0</v>
      </c>
      <c r="G58">
        <v>10.55</v>
      </c>
      <c r="H58">
        <v>10.45</v>
      </c>
      <c r="I58" s="1"/>
      <c r="J58" s="1"/>
      <c r="K58" s="1">
        <f t="shared" si="12"/>
        <v>87.41677908154449</v>
      </c>
      <c r="L58" s="1">
        <f t="shared" si="13"/>
        <v>85.767442938409829</v>
      </c>
      <c r="M58" s="1" t="str">
        <f t="shared" si="0"/>
        <v/>
      </c>
      <c r="N58" s="1" t="str">
        <f t="shared" si="1"/>
        <v/>
      </c>
      <c r="O58" s="1">
        <f t="shared" si="2"/>
        <v>61.548833302614597</v>
      </c>
      <c r="P58" s="1">
        <f t="shared" si="14"/>
        <v>60.438768378308659</v>
      </c>
      <c r="Q58" s="1" t="str">
        <f t="shared" si="3"/>
        <v/>
      </c>
      <c r="R58" s="1" t="str">
        <f t="shared" si="4"/>
        <v/>
      </c>
      <c r="S58" s="1">
        <f t="shared" si="15"/>
        <v>513.00622201122121</v>
      </c>
      <c r="T58" s="1">
        <f t="shared" si="5"/>
        <v>510.79869034489747</v>
      </c>
      <c r="U58" s="1" t="str">
        <f t="shared" si="6"/>
        <v/>
      </c>
      <c r="V58" s="1" t="str">
        <f t="shared" si="7"/>
        <v/>
      </c>
      <c r="W58" s="1">
        <f t="shared" si="8"/>
        <v>31574.934441772748</v>
      </c>
      <c r="X58" s="1">
        <f t="shared" si="9"/>
        <v>30872.043733698665</v>
      </c>
      <c r="Y58" s="1" t="str">
        <f t="shared" si="10"/>
        <v/>
      </c>
      <c r="Z58" s="1" t="str">
        <f t="shared" si="11"/>
        <v/>
      </c>
    </row>
    <row r="59" spans="1:26" x14ac:dyDescent="0.2">
      <c r="A59" t="s">
        <v>9</v>
      </c>
      <c r="B59" t="s">
        <v>64</v>
      </c>
      <c r="C59" t="s">
        <v>69</v>
      </c>
      <c r="D59">
        <v>200</v>
      </c>
      <c r="E59">
        <v>3.2</v>
      </c>
      <c r="F59">
        <v>0.5</v>
      </c>
      <c r="G59">
        <v>6.45</v>
      </c>
      <c r="I59" s="1"/>
      <c r="J59" s="1"/>
      <c r="K59" s="1">
        <f t="shared" si="12"/>
        <v>32.674527092742345</v>
      </c>
      <c r="L59" s="1" t="str">
        <f t="shared" si="13"/>
        <v/>
      </c>
      <c r="M59" s="1" t="str">
        <f t="shared" si="0"/>
        <v/>
      </c>
      <c r="N59" s="1" t="str">
        <f t="shared" si="1"/>
        <v/>
      </c>
      <c r="O59" s="1">
        <f t="shared" si="2"/>
        <v>24.035490499000129</v>
      </c>
      <c r="P59" s="1" t="str">
        <f t="shared" si="14"/>
        <v/>
      </c>
      <c r="Q59" s="1" t="str">
        <f t="shared" si="3"/>
        <v/>
      </c>
      <c r="R59" s="1" t="str">
        <f t="shared" si="4"/>
        <v/>
      </c>
      <c r="S59" s="1">
        <f t="shared" si="15"/>
        <v>410.54669240750513</v>
      </c>
      <c r="T59" s="1" t="str">
        <f t="shared" si="5"/>
        <v/>
      </c>
      <c r="U59" s="1" t="str">
        <f t="shared" si="6"/>
        <v/>
      </c>
      <c r="V59" s="1" t="str">
        <f t="shared" si="7"/>
        <v/>
      </c>
      <c r="W59" s="1">
        <f t="shared" si="8"/>
        <v>9867.6911247565185</v>
      </c>
      <c r="X59" s="1" t="str">
        <f t="shared" si="9"/>
        <v/>
      </c>
      <c r="Y59" s="1" t="str">
        <f t="shared" si="10"/>
        <v/>
      </c>
      <c r="Z59" s="1" t="str">
        <f t="shared" si="11"/>
        <v/>
      </c>
    </row>
    <row r="60" spans="1:26" x14ac:dyDescent="0.2">
      <c r="A60" t="s">
        <v>9</v>
      </c>
      <c r="B60" t="s">
        <v>64</v>
      </c>
      <c r="C60" t="s">
        <v>70</v>
      </c>
      <c r="D60">
        <v>201</v>
      </c>
      <c r="E60">
        <v>5.2</v>
      </c>
      <c r="F60">
        <v>0</v>
      </c>
      <c r="G60">
        <v>12.25</v>
      </c>
      <c r="H60">
        <v>12.75</v>
      </c>
      <c r="I60" s="1">
        <v>13.082536320000001</v>
      </c>
      <c r="J60" s="1">
        <v>13.050674815380697</v>
      </c>
      <c r="K60" s="1">
        <f t="shared" si="12"/>
        <v>117.85881189482959</v>
      </c>
      <c r="L60" s="1">
        <f t="shared" si="13"/>
        <v>127.67628893729768</v>
      </c>
      <c r="M60" s="1">
        <f t="shared" si="0"/>
        <v>134.42306066586974</v>
      </c>
      <c r="N60" s="1">
        <f t="shared" si="1"/>
        <v>133.76910404729773</v>
      </c>
      <c r="O60" s="1">
        <f t="shared" si="2"/>
        <v>81.886524757833612</v>
      </c>
      <c r="P60" s="1">
        <f t="shared" si="14"/>
        <v>88.392280299124778</v>
      </c>
      <c r="Q60" s="1">
        <f t="shared" si="3"/>
        <v>92.850167044772732</v>
      </c>
      <c r="R60" s="1">
        <f t="shared" si="4"/>
        <v>92.418513185697961</v>
      </c>
      <c r="S60" s="1">
        <f t="shared" si="15"/>
        <v>548.91100726513775</v>
      </c>
      <c r="T60" s="1">
        <f t="shared" si="5"/>
        <v>558.94481322937452</v>
      </c>
      <c r="U60" s="1">
        <f t="shared" si="6"/>
        <v>565.49925007636239</v>
      </c>
      <c r="V60" s="1">
        <f t="shared" si="7"/>
        <v>564.87522443554496</v>
      </c>
      <c r="W60" s="1">
        <f t="shared" si="8"/>
        <v>44948.414786264089</v>
      </c>
      <c r="X60" s="1">
        <f t="shared" si="9"/>
        <v>49406.406602712821</v>
      </c>
      <c r="Y60" s="1">
        <f t="shared" si="10"/>
        <v>52506.699833283958</v>
      </c>
      <c r="Z60" s="1">
        <f t="shared" si="11"/>
        <v>52204.928377770506</v>
      </c>
    </row>
    <row r="61" spans="1:26" x14ac:dyDescent="0.2">
      <c r="A61" t="s">
        <v>9</v>
      </c>
      <c r="B61" t="s">
        <v>64</v>
      </c>
      <c r="C61" t="s">
        <v>71</v>
      </c>
      <c r="D61">
        <v>205</v>
      </c>
      <c r="E61">
        <v>7.15</v>
      </c>
      <c r="F61">
        <v>0.3</v>
      </c>
      <c r="G61">
        <v>11.2</v>
      </c>
      <c r="H61">
        <v>12</v>
      </c>
      <c r="I61" s="1">
        <v>12.41408556</v>
      </c>
      <c r="J61" s="1">
        <v>12.477718360071302</v>
      </c>
      <c r="K61" s="1">
        <f t="shared" si="12"/>
        <v>98.520345616575895</v>
      </c>
      <c r="L61" s="1">
        <f t="shared" si="13"/>
        <v>113.09733552923255</v>
      </c>
      <c r="M61" s="1">
        <f t="shared" si="0"/>
        <v>121.03733419861359</v>
      </c>
      <c r="N61" s="1">
        <f t="shared" si="1"/>
        <v>122.28135398170116</v>
      </c>
      <c r="O61" s="1">
        <f t="shared" si="2"/>
        <v>68.998558232281709</v>
      </c>
      <c r="P61" s="1">
        <f t="shared" si="14"/>
        <v>78.722655574423229</v>
      </c>
      <c r="Q61" s="1">
        <f t="shared" si="3"/>
        <v>83.995386320345418</v>
      </c>
      <c r="R61" s="1">
        <f t="shared" si="4"/>
        <v>84.820084594469819</v>
      </c>
      <c r="S61" s="1">
        <f t="shared" si="15"/>
        <v>527.08400768857769</v>
      </c>
      <c r="T61" s="1">
        <f t="shared" si="5"/>
        <v>543.80999689072041</v>
      </c>
      <c r="U61" s="1">
        <f t="shared" si="6"/>
        <v>552.22811096319504</v>
      </c>
      <c r="V61" s="1">
        <f t="shared" si="7"/>
        <v>553.508032476484</v>
      </c>
      <c r="W61" s="1">
        <f t="shared" si="8"/>
        <v>36368.036597804748</v>
      </c>
      <c r="X61" s="1">
        <f t="shared" si="9"/>
        <v>42810.167083156353</v>
      </c>
      <c r="Y61" s="1">
        <f t="shared" si="10"/>
        <v>46384.613517308142</v>
      </c>
      <c r="Z61" s="1">
        <f t="shared" si="11"/>
        <v>46948.59813837392</v>
      </c>
    </row>
    <row r="62" spans="1:26" x14ac:dyDescent="0.2">
      <c r="A62" t="s">
        <v>9</v>
      </c>
      <c r="B62" t="s">
        <v>64</v>
      </c>
      <c r="C62" t="s">
        <v>72</v>
      </c>
      <c r="D62">
        <v>206</v>
      </c>
      <c r="E62">
        <v>7.45</v>
      </c>
      <c r="F62">
        <v>0</v>
      </c>
      <c r="G62">
        <v>10.75</v>
      </c>
      <c r="H62">
        <v>11.3</v>
      </c>
      <c r="I62" s="1">
        <v>11.61831085</v>
      </c>
      <c r="J62" s="1">
        <v>11.745607333842628</v>
      </c>
      <c r="K62" s="1">
        <f t="shared" si="12"/>
        <v>90.762575257617613</v>
      </c>
      <c r="L62" s="1">
        <f t="shared" si="13"/>
        <v>100.28749148422018</v>
      </c>
      <c r="M62" s="1">
        <f t="shared" si="0"/>
        <v>106.01708654541123</v>
      </c>
      <c r="N62" s="1">
        <f t="shared" si="1"/>
        <v>108.35297427831118</v>
      </c>
      <c r="O62" s="1">
        <f t="shared" si="2"/>
        <v>63.797836291646099</v>
      </c>
      <c r="P62" s="1">
        <f t="shared" si="14"/>
        <v>70.180632854787348</v>
      </c>
      <c r="Q62" s="1">
        <f t="shared" si="3"/>
        <v>74.00697146057955</v>
      </c>
      <c r="R62" s="1">
        <f t="shared" si="4"/>
        <v>75.564256390166634</v>
      </c>
      <c r="S62" s="1">
        <f t="shared" si="15"/>
        <v>517.38718950035525</v>
      </c>
      <c r="T62" s="1">
        <f t="shared" si="5"/>
        <v>529.2097513226164</v>
      </c>
      <c r="U62" s="1">
        <f t="shared" si="6"/>
        <v>535.90852481647528</v>
      </c>
      <c r="V62" s="1">
        <f t="shared" si="7"/>
        <v>538.55930663569097</v>
      </c>
      <c r="W62" s="1">
        <f t="shared" si="8"/>
        <v>33008.183215138539</v>
      </c>
      <c r="X62" s="1">
        <f t="shared" si="9"/>
        <v>37140.275260745853</v>
      </c>
      <c r="Y62" s="1">
        <f t="shared" si="10"/>
        <v>39660.966901574175</v>
      </c>
      <c r="Z62" s="1">
        <f t="shared" si="11"/>
        <v>40695.833527929724</v>
      </c>
    </row>
    <row r="63" spans="1:26" x14ac:dyDescent="0.2">
      <c r="A63" t="s">
        <v>9</v>
      </c>
      <c r="B63" t="s">
        <v>64</v>
      </c>
      <c r="C63" t="s">
        <v>73</v>
      </c>
      <c r="D63">
        <v>207</v>
      </c>
      <c r="E63">
        <v>7.4</v>
      </c>
      <c r="F63">
        <v>0.7</v>
      </c>
      <c r="G63">
        <v>7.15</v>
      </c>
      <c r="H63">
        <v>7.3</v>
      </c>
      <c r="I63" s="1">
        <v>7.1619724390000004</v>
      </c>
      <c r="J63" s="1">
        <v>7.2574484339190226</v>
      </c>
      <c r="K63" s="1">
        <f t="shared" si="12"/>
        <v>40.151517608286049</v>
      </c>
      <c r="L63" s="1">
        <f t="shared" si="13"/>
        <v>41.853868127450021</v>
      </c>
      <c r="M63" s="1">
        <f t="shared" si="0"/>
        <v>40.286094968613995</v>
      </c>
      <c r="N63" s="1">
        <f t="shared" si="1"/>
        <v>41.367359338457632</v>
      </c>
      <c r="O63" s="1">
        <f t="shared" si="2"/>
        <v>29.265990045350218</v>
      </c>
      <c r="P63" s="1">
        <f t="shared" si="14"/>
        <v>30.450495243691286</v>
      </c>
      <c r="Q63" s="1">
        <f t="shared" si="3"/>
        <v>29.359709898847328</v>
      </c>
      <c r="R63" s="1">
        <f t="shared" si="4"/>
        <v>30.112202325508679</v>
      </c>
      <c r="S63" s="1">
        <f t="shared" si="15"/>
        <v>430.15373133103532</v>
      </c>
      <c r="T63" s="1">
        <f t="shared" si="5"/>
        <v>434.21668740884792</v>
      </c>
      <c r="U63" s="1">
        <f t="shared" si="6"/>
        <v>430.47972402344055</v>
      </c>
      <c r="V63" s="1">
        <f t="shared" si="7"/>
        <v>433.06879874147239</v>
      </c>
      <c r="W63" s="1">
        <f t="shared" si="8"/>
        <v>12588.874819104332</v>
      </c>
      <c r="X63" s="1">
        <f t="shared" si="9"/>
        <v>13222.113174674509</v>
      </c>
      <c r="Y63" s="1">
        <f t="shared" si="10"/>
        <v>12638.759814664074</v>
      </c>
      <c r="Z63" s="1">
        <f t="shared" si="11"/>
        <v>13040.655288568216</v>
      </c>
    </row>
    <row r="64" spans="1:26" x14ac:dyDescent="0.2">
      <c r="A64" t="s">
        <v>9</v>
      </c>
      <c r="B64" t="s">
        <v>64</v>
      </c>
      <c r="C64" t="s">
        <v>74</v>
      </c>
      <c r="D64">
        <v>209</v>
      </c>
      <c r="E64">
        <v>7.9</v>
      </c>
      <c r="F64">
        <v>0.4</v>
      </c>
      <c r="G64">
        <v>11.15</v>
      </c>
      <c r="H64">
        <v>11.8</v>
      </c>
      <c r="I64" s="1">
        <v>12.382254570000001</v>
      </c>
      <c r="J64" s="1">
        <v>12.477718360071302</v>
      </c>
      <c r="K64" s="1">
        <f t="shared" si="12"/>
        <v>97.642663168979269</v>
      </c>
      <c r="L64" s="1">
        <f t="shared" si="13"/>
        <v>109.35884027146071</v>
      </c>
      <c r="M64" s="1">
        <f t="shared" si="0"/>
        <v>120.41742566845654</v>
      </c>
      <c r="N64" s="1">
        <f t="shared" si="1"/>
        <v>122.28135398170116</v>
      </c>
      <c r="O64" s="1">
        <f t="shared" si="2"/>
        <v>68.411111438047158</v>
      </c>
      <c r="P64" s="1">
        <f t="shared" si="14"/>
        <v>76.234383160693937</v>
      </c>
      <c r="Q64" s="1">
        <f t="shared" si="3"/>
        <v>83.584289647394556</v>
      </c>
      <c r="R64" s="1">
        <f t="shared" si="4"/>
        <v>84.820084594469819</v>
      </c>
      <c r="S64" s="1">
        <f t="shared" si="15"/>
        <v>526.01724062451001</v>
      </c>
      <c r="T64" s="1">
        <f t="shared" si="5"/>
        <v>539.68716750440728</v>
      </c>
      <c r="U64" s="1">
        <f t="shared" si="6"/>
        <v>551.58650955088433</v>
      </c>
      <c r="V64" s="1">
        <f t="shared" si="7"/>
        <v>553.508032476484</v>
      </c>
      <c r="W64" s="1">
        <f t="shared" si="8"/>
        <v>35985.424066697422</v>
      </c>
      <c r="X64" s="1">
        <f t="shared" si="9"/>
        <v>41142.718314440594</v>
      </c>
      <c r="Y64" s="1">
        <f t="shared" si="10"/>
        <v>46103.966579896478</v>
      </c>
      <c r="Z64" s="1">
        <f t="shared" si="11"/>
        <v>46948.59813837392</v>
      </c>
    </row>
    <row r="65" spans="1:26" x14ac:dyDescent="0.2">
      <c r="A65" t="s">
        <v>9</v>
      </c>
      <c r="B65" t="s">
        <v>64</v>
      </c>
      <c r="C65" t="s">
        <v>75</v>
      </c>
      <c r="D65">
        <v>210</v>
      </c>
      <c r="E65">
        <v>9.75</v>
      </c>
      <c r="F65">
        <v>1.55</v>
      </c>
      <c r="G65">
        <v>12.05</v>
      </c>
      <c r="H65">
        <v>12.7</v>
      </c>
      <c r="I65" s="1">
        <v>12.73239545</v>
      </c>
      <c r="J65" s="1">
        <v>12.891520244461422</v>
      </c>
      <c r="K65" s="1">
        <f t="shared" si="12"/>
        <v>114.041776820718</v>
      </c>
      <c r="L65" s="1">
        <f t="shared" si="13"/>
        <v>126.67686977437442</v>
      </c>
      <c r="M65" s="1">
        <f t="shared" si="0"/>
        <v>127.32395452648375</v>
      </c>
      <c r="N65" s="1">
        <f t="shared" si="1"/>
        <v>130.52633724781688</v>
      </c>
      <c r="O65" s="1">
        <f t="shared" si="2"/>
        <v>79.350674242026159</v>
      </c>
      <c r="P65" s="1">
        <f t="shared" si="14"/>
        <v>87.731041557076779</v>
      </c>
      <c r="Q65" s="1">
        <f t="shared" si="3"/>
        <v>88.159194116173964</v>
      </c>
      <c r="R65" s="1">
        <f t="shared" si="4"/>
        <v>90.276679457825622</v>
      </c>
      <c r="S65" s="1">
        <f t="shared" si="15"/>
        <v>544.83481796506112</v>
      </c>
      <c r="T65" s="1">
        <f t="shared" si="5"/>
        <v>557.95123553164092</v>
      </c>
      <c r="U65" s="1">
        <f t="shared" si="6"/>
        <v>558.59522705969482</v>
      </c>
      <c r="V65" s="1">
        <f t="shared" si="7"/>
        <v>561.74553750904136</v>
      </c>
      <c r="W65" s="1">
        <f t="shared" si="8"/>
        <v>43233.010156059187</v>
      </c>
      <c r="X65" s="1">
        <f t="shared" si="9"/>
        <v>48949.643031248721</v>
      </c>
      <c r="Y65" s="1">
        <f t="shared" si="10"/>
        <v>49245.305054723904</v>
      </c>
      <c r="Z65" s="1">
        <f t="shared" si="11"/>
        <v>50712.521826567689</v>
      </c>
    </row>
    <row r="66" spans="1:26" x14ac:dyDescent="0.2">
      <c r="A66" t="s">
        <v>9</v>
      </c>
      <c r="B66" t="s">
        <v>64</v>
      </c>
      <c r="C66" t="s">
        <v>76</v>
      </c>
      <c r="D66">
        <v>211</v>
      </c>
      <c r="E66">
        <v>1.5</v>
      </c>
      <c r="F66">
        <v>2.8</v>
      </c>
      <c r="G66">
        <v>10.6</v>
      </c>
      <c r="H66">
        <v>10.9</v>
      </c>
      <c r="I66" s="1">
        <v>11.268169970000001</v>
      </c>
      <c r="J66" s="1">
        <v>11.236312706900941</v>
      </c>
      <c r="K66" s="1">
        <f t="shared" si="12"/>
        <v>88.247337639337289</v>
      </c>
      <c r="L66" s="1">
        <f t="shared" si="13"/>
        <v>93.313155793250829</v>
      </c>
      <c r="M66" s="1">
        <f t="shared" si="0"/>
        <v>99.723304226480224</v>
      </c>
      <c r="N66" s="1">
        <f t="shared" si="1"/>
        <v>99.160227758653917</v>
      </c>
      <c r="O66" s="1">
        <f t="shared" si="2"/>
        <v>62.107476424248141</v>
      </c>
      <c r="P66" s="1">
        <f t="shared" si="14"/>
        <v>65.509820918558958</v>
      </c>
      <c r="Q66" s="1">
        <f t="shared" si="3"/>
        <v>69.803339686589339</v>
      </c>
      <c r="R66" s="1">
        <f t="shared" si="4"/>
        <v>69.426694626206412</v>
      </c>
      <c r="S66" s="1">
        <f t="shared" si="15"/>
        <v>514.10569474095462</v>
      </c>
      <c r="T66" s="1">
        <f t="shared" si="5"/>
        <v>520.64372328505794</v>
      </c>
      <c r="U66" s="1">
        <f t="shared" si="6"/>
        <v>528.53424732891995</v>
      </c>
      <c r="V66" s="1">
        <f t="shared" si="7"/>
        <v>527.8571190989868</v>
      </c>
      <c r="W66" s="1">
        <f t="shared" si="8"/>
        <v>31929.807315695551</v>
      </c>
      <c r="X66" s="1">
        <f t="shared" si="9"/>
        <v>34107.277074775913</v>
      </c>
      <c r="Y66" s="1">
        <f t="shared" si="10"/>
        <v>36893.455602296424</v>
      </c>
      <c r="Z66" s="1">
        <f t="shared" si="11"/>
        <v>36647.375013954428</v>
      </c>
    </row>
    <row r="67" spans="1:26" x14ac:dyDescent="0.2">
      <c r="A67" t="s">
        <v>9</v>
      </c>
      <c r="B67" t="s">
        <v>64</v>
      </c>
      <c r="C67" t="s">
        <v>77</v>
      </c>
      <c r="D67">
        <v>212</v>
      </c>
      <c r="E67">
        <v>1.6</v>
      </c>
      <c r="F67">
        <v>3.7</v>
      </c>
      <c r="G67">
        <v>10.55</v>
      </c>
      <c r="H67">
        <v>11.1</v>
      </c>
      <c r="I67" s="1">
        <v>11.427324909999999</v>
      </c>
      <c r="J67" s="1">
        <v>11.618283677107208</v>
      </c>
      <c r="K67" s="1">
        <f t="shared" si="12"/>
        <v>87.41677908154449</v>
      </c>
      <c r="L67" s="1">
        <f t="shared" ref="L67:L98" si="16">IF(H67="","",(PI()*POWER((H67/2),2)))</f>
        <v>96.768907712199592</v>
      </c>
      <c r="M67" s="1">
        <f t="shared" ref="M67:M98" si="17">IF(I67="","",(PI()*POWER((I67/2),2)))</f>
        <v>102.56024103136717</v>
      </c>
      <c r="N67" s="1">
        <f t="shared" ref="N67:N98" si="18">IF(J67="","",(PI()*POWER((J67/2),2)))</f>
        <v>106.01659064069749</v>
      </c>
      <c r="O67" s="1">
        <f t="shared" ref="O67:O98" si="19">IF(G67="","",0.682*POWER(G67,1.911))</f>
        <v>61.548833302614597</v>
      </c>
      <c r="P67" s="1">
        <f t="shared" ref="P67:P98" si="20">IF(H67="","",0.682*POWER(H67,1.911))</f>
        <v>67.826059591627299</v>
      </c>
      <c r="Q67" s="1">
        <f t="shared" ref="Q67:Q98" si="21">IF(I67="","",0.682*POWER(I67,1.911))</f>
        <v>71.699554774383344</v>
      </c>
      <c r="R67" s="1">
        <f t="shared" ref="R67:R98" si="22">IF(J67="","",0.682*POWER(J67,1.911))</f>
        <v>74.00664069086379</v>
      </c>
      <c r="S67" s="1">
        <f t="shared" si="15"/>
        <v>513.00622201122121</v>
      </c>
      <c r="T67" s="1">
        <f t="shared" ref="T67:T98" si="23">IF(H67="","",176.52*POWER(H67,0.4528))</f>
        <v>524.94785268954888</v>
      </c>
      <c r="U67" s="1">
        <f t="shared" ref="U67:U98" si="24">IF(I67="","",176.52*POWER(I67,0.4528))</f>
        <v>531.90150931191863</v>
      </c>
      <c r="V67" s="1">
        <f t="shared" ref="V67:V98" si="25">IF(J67="","",176.52*POWER(J67,0.4528))</f>
        <v>535.90795728461785</v>
      </c>
      <c r="W67" s="1">
        <f t="shared" ref="W67:W98" si="26">IF(O67="","",O67*S67)</f>
        <v>31574.934441772748</v>
      </c>
      <c r="X67" s="1">
        <f t="shared" ref="X67:X98" si="27">IF(P67="","",P67*T67)</f>
        <v>35605.14433901813</v>
      </c>
      <c r="Y67" s="1">
        <f t="shared" ref="Y67:Y98" si="28">IF(Q67="","",Q67*U67)</f>
        <v>38137.101401487082</v>
      </c>
      <c r="Z67" s="1">
        <f t="shared" ref="Z67:Z98" si="29">IF(R67="","",R67*V67)</f>
        <v>39660.747638137495</v>
      </c>
    </row>
    <row r="68" spans="1:26" x14ac:dyDescent="0.2">
      <c r="A68" t="s">
        <v>9</v>
      </c>
      <c r="B68" t="s">
        <v>64</v>
      </c>
      <c r="C68" t="s">
        <v>78</v>
      </c>
      <c r="D68">
        <v>213</v>
      </c>
      <c r="E68">
        <v>2</v>
      </c>
      <c r="F68">
        <v>3.6</v>
      </c>
      <c r="G68">
        <v>7.05</v>
      </c>
      <c r="H68">
        <v>7.45</v>
      </c>
      <c r="I68" s="1">
        <v>7.543944303</v>
      </c>
      <c r="J68" s="1">
        <v>7.5439266615737202</v>
      </c>
      <c r="K68" s="1">
        <f t="shared" si="12"/>
        <v>39.036252216261673</v>
      </c>
      <c r="L68" s="1">
        <f t="shared" si="16"/>
        <v>43.591561563966877</v>
      </c>
      <c r="M68" s="1">
        <f t="shared" si="17"/>
        <v>44.69786999790665</v>
      </c>
      <c r="N68" s="1">
        <f t="shared" si="18"/>
        <v>44.697660947249659</v>
      </c>
      <c r="O68" s="1">
        <f t="shared" si="19"/>
        <v>28.488775130191701</v>
      </c>
      <c r="P68" s="1">
        <f t="shared" si="20"/>
        <v>31.657383102326328</v>
      </c>
      <c r="Q68" s="1">
        <f t="shared" si="21"/>
        <v>32.424632105142862</v>
      </c>
      <c r="R68" s="1">
        <f t="shared" si="22"/>
        <v>32.424487204436538</v>
      </c>
      <c r="S68" s="1">
        <f t="shared" ref="S68:S98" si="30">IF(G68="","",176.52*POWER(G68,0.4528))</f>
        <v>427.41912504535156</v>
      </c>
      <c r="T68" s="1">
        <f t="shared" si="23"/>
        <v>438.23421209448674</v>
      </c>
      <c r="U68" s="1">
        <f t="shared" si="24"/>
        <v>440.72786284513546</v>
      </c>
      <c r="V68" s="1">
        <f t="shared" si="25"/>
        <v>440.72739617240467</v>
      </c>
      <c r="W68" s="1">
        <f t="shared" si="26"/>
        <v>12176.647339760309</v>
      </c>
      <c r="X68" s="1">
        <f t="shared" si="27"/>
        <v>13873.348340821296</v>
      </c>
      <c r="Y68" s="1">
        <f t="shared" si="28"/>
        <v>14290.438811239379</v>
      </c>
      <c r="Z68" s="1">
        <f t="shared" si="29"/>
        <v>14290.359817836768</v>
      </c>
    </row>
    <row r="69" spans="1:26" x14ac:dyDescent="0.2">
      <c r="A69" t="s">
        <v>9</v>
      </c>
      <c r="B69" t="s">
        <v>64</v>
      </c>
      <c r="C69" t="s">
        <v>79</v>
      </c>
      <c r="D69">
        <v>213</v>
      </c>
      <c r="E69">
        <v>2.4</v>
      </c>
      <c r="F69">
        <v>3.3</v>
      </c>
      <c r="G69">
        <v>7.6</v>
      </c>
      <c r="H69">
        <v>8</v>
      </c>
      <c r="I69" s="1">
        <v>8.4988739609999993</v>
      </c>
      <c r="J69" s="1">
        <v>8.2760376878023934</v>
      </c>
      <c r="K69" s="1">
        <f t="shared" ref="K69:K98" si="31">IF(G69="","",(PI()*POWER((G69/2),2)))</f>
        <v>45.364597917836612</v>
      </c>
      <c r="L69" s="1">
        <f t="shared" si="16"/>
        <v>50.26548245743669</v>
      </c>
      <c r="M69" s="1">
        <f t="shared" si="17"/>
        <v>56.729983688959351</v>
      </c>
      <c r="N69" s="1">
        <f t="shared" si="18"/>
        <v>53.794119176664651</v>
      </c>
      <c r="O69" s="1">
        <f t="shared" si="19"/>
        <v>32.886613137063151</v>
      </c>
      <c r="P69" s="1">
        <f t="shared" si="20"/>
        <v>36.273489766839525</v>
      </c>
      <c r="Q69" s="1">
        <f t="shared" si="21"/>
        <v>40.718707902744676</v>
      </c>
      <c r="R69" s="1">
        <f t="shared" si="22"/>
        <v>38.702863224110999</v>
      </c>
      <c r="S69" s="1">
        <f t="shared" si="30"/>
        <v>442.20771307529799</v>
      </c>
      <c r="T69" s="1">
        <f t="shared" si="23"/>
        <v>452.59845268750126</v>
      </c>
      <c r="U69" s="1">
        <f t="shared" si="24"/>
        <v>465.1668481704038</v>
      </c>
      <c r="V69" s="1">
        <f t="shared" si="25"/>
        <v>459.60413627527987</v>
      </c>
      <c r="W69" s="1">
        <f t="shared" si="26"/>
        <v>14542.713986132747</v>
      </c>
      <c r="X69" s="1">
        <f t="shared" si="27"/>
        <v>16417.325342047479</v>
      </c>
      <c r="Y69" s="1">
        <f t="shared" si="28"/>
        <v>18940.993016691053</v>
      </c>
      <c r="Z69" s="1">
        <f t="shared" si="29"/>
        <v>17787.996023497828</v>
      </c>
    </row>
    <row r="70" spans="1:26" x14ac:dyDescent="0.2">
      <c r="A70" t="s">
        <v>9</v>
      </c>
      <c r="B70" t="s">
        <v>64</v>
      </c>
      <c r="C70" t="s">
        <v>80</v>
      </c>
      <c r="D70">
        <v>216</v>
      </c>
      <c r="E70">
        <v>4.9000000000000004</v>
      </c>
      <c r="F70">
        <v>3.1</v>
      </c>
      <c r="G70">
        <v>5.8</v>
      </c>
      <c r="H70">
        <v>5.8</v>
      </c>
      <c r="I70" s="1"/>
      <c r="J70" s="1"/>
      <c r="K70" s="1">
        <f t="shared" si="31"/>
        <v>26.420794216690162</v>
      </c>
      <c r="L70" s="1">
        <f t="shared" si="16"/>
        <v>26.420794216690162</v>
      </c>
      <c r="M70" s="1" t="str">
        <f t="shared" si="17"/>
        <v/>
      </c>
      <c r="N70" s="1" t="str">
        <f t="shared" si="18"/>
        <v/>
      </c>
      <c r="O70" s="1">
        <f t="shared" si="19"/>
        <v>19.619831370095213</v>
      </c>
      <c r="P70" s="1">
        <f t="shared" si="20"/>
        <v>19.619831370095213</v>
      </c>
      <c r="Q70" s="1" t="str">
        <f t="shared" si="21"/>
        <v/>
      </c>
      <c r="R70" s="1" t="str">
        <f t="shared" si="22"/>
        <v/>
      </c>
      <c r="S70" s="1">
        <f t="shared" si="30"/>
        <v>391.26780525938506</v>
      </c>
      <c r="T70" s="1">
        <f t="shared" si="23"/>
        <v>391.26780525938506</v>
      </c>
      <c r="U70" s="1" t="str">
        <f t="shared" si="24"/>
        <v/>
      </c>
      <c r="V70" s="1" t="str">
        <f t="shared" si="25"/>
        <v/>
      </c>
      <c r="W70" s="1">
        <f t="shared" si="26"/>
        <v>7676.6083597363877</v>
      </c>
      <c r="X70" s="1">
        <f t="shared" si="27"/>
        <v>7676.6083597363877</v>
      </c>
      <c r="Y70" s="1" t="str">
        <f t="shared" si="28"/>
        <v/>
      </c>
      <c r="Z70" s="1" t="str">
        <f t="shared" si="29"/>
        <v/>
      </c>
    </row>
    <row r="71" spans="1:26" x14ac:dyDescent="0.2">
      <c r="A71" t="s">
        <v>9</v>
      </c>
      <c r="B71" t="s">
        <v>64</v>
      </c>
      <c r="C71" t="s">
        <v>81</v>
      </c>
      <c r="D71">
        <v>217</v>
      </c>
      <c r="E71">
        <v>6</v>
      </c>
      <c r="F71">
        <v>3.85</v>
      </c>
      <c r="G71">
        <v>15.05</v>
      </c>
      <c r="H71">
        <v>15.8</v>
      </c>
      <c r="I71" s="1">
        <v>16.870423970000001</v>
      </c>
      <c r="J71" s="1">
        <v>17.188693659281896</v>
      </c>
      <c r="K71" s="1">
        <f t="shared" si="31"/>
        <v>177.89464750493056</v>
      </c>
      <c r="L71" s="1">
        <f t="shared" si="16"/>
        <v>196.066797510539</v>
      </c>
      <c r="M71" s="1">
        <f t="shared" si="17"/>
        <v>223.53311763243303</v>
      </c>
      <c r="N71" s="1">
        <f t="shared" si="18"/>
        <v>232.04682177389668</v>
      </c>
      <c r="O71" s="1">
        <f t="shared" si="19"/>
        <v>121.35470699835732</v>
      </c>
      <c r="P71" s="1">
        <f t="shared" si="20"/>
        <v>133.17357789318498</v>
      </c>
      <c r="Q71" s="1">
        <f t="shared" si="21"/>
        <v>150.94618975374033</v>
      </c>
      <c r="R71" s="1">
        <f t="shared" si="22"/>
        <v>156.43484716340976</v>
      </c>
      <c r="S71" s="1">
        <f t="shared" si="30"/>
        <v>602.53523128340942</v>
      </c>
      <c r="T71" s="1">
        <f t="shared" si="23"/>
        <v>615.95055056116041</v>
      </c>
      <c r="U71" s="1">
        <f t="shared" si="24"/>
        <v>634.50722284097958</v>
      </c>
      <c r="V71" s="1">
        <f t="shared" si="25"/>
        <v>639.89967709726193</v>
      </c>
      <c r="W71" s="1">
        <f t="shared" si="26"/>
        <v>73120.486448585609</v>
      </c>
      <c r="X71" s="1">
        <f t="shared" si="27"/>
        <v>82028.338623506876</v>
      </c>
      <c r="Y71" s="1">
        <f t="shared" si="28"/>
        <v>95776.447659073296</v>
      </c>
      <c r="Z71" s="1">
        <f t="shared" si="29"/>
        <v>100102.60818662542</v>
      </c>
    </row>
    <row r="72" spans="1:26" x14ac:dyDescent="0.2">
      <c r="A72" t="s">
        <v>9</v>
      </c>
      <c r="B72" t="s">
        <v>64</v>
      </c>
      <c r="C72" t="s">
        <v>82</v>
      </c>
      <c r="D72">
        <v>217</v>
      </c>
      <c r="E72">
        <v>6.4</v>
      </c>
      <c r="F72">
        <v>3.9</v>
      </c>
      <c r="G72">
        <v>15.1</v>
      </c>
      <c r="H72">
        <v>16</v>
      </c>
      <c r="I72" s="1">
        <v>16.552114079999999</v>
      </c>
      <c r="J72" s="1">
        <v>16.806722689075631</v>
      </c>
      <c r="K72" s="1">
        <f t="shared" si="31"/>
        <v>179.07863523625218</v>
      </c>
      <c r="L72" s="1">
        <f t="shared" si="16"/>
        <v>201.06192982974676</v>
      </c>
      <c r="M72" s="1">
        <f t="shared" si="17"/>
        <v>215.17748301975746</v>
      </c>
      <c r="N72" s="1">
        <f t="shared" si="18"/>
        <v>221.84822071815503</v>
      </c>
      <c r="O72" s="1">
        <f t="shared" si="19"/>
        <v>122.12633409346874</v>
      </c>
      <c r="P72" s="1">
        <f t="shared" si="20"/>
        <v>136.41359725504529</v>
      </c>
      <c r="Q72" s="1">
        <f t="shared" si="21"/>
        <v>145.55038466598995</v>
      </c>
      <c r="R72" s="1">
        <f t="shared" si="22"/>
        <v>149.85886987612508</v>
      </c>
      <c r="S72" s="1">
        <f t="shared" si="30"/>
        <v>603.4408139554597</v>
      </c>
      <c r="T72" s="1">
        <f t="shared" si="23"/>
        <v>619.46881314928874</v>
      </c>
      <c r="U72" s="1">
        <f t="shared" si="24"/>
        <v>629.05811669877664</v>
      </c>
      <c r="V72" s="1">
        <f t="shared" si="25"/>
        <v>633.42126124907077</v>
      </c>
      <c r="W72" s="1">
        <f t="shared" si="26"/>
        <v>73696.01445075919</v>
      </c>
      <c r="X72" s="1">
        <f t="shared" si="27"/>
        <v>84503.96918900797</v>
      </c>
      <c r="Y72" s="1">
        <f t="shared" si="28"/>
        <v>91559.650862770141</v>
      </c>
      <c r="Z72" s="1">
        <f t="shared" si="29"/>
        <v>94923.794366295522</v>
      </c>
    </row>
    <row r="73" spans="1:26" x14ac:dyDescent="0.2">
      <c r="A73" t="s">
        <v>9</v>
      </c>
      <c r="B73" t="s">
        <v>64</v>
      </c>
      <c r="C73" t="s">
        <v>83</v>
      </c>
      <c r="D73">
        <v>218</v>
      </c>
      <c r="E73">
        <v>8</v>
      </c>
      <c r="F73">
        <v>2.75</v>
      </c>
      <c r="G73">
        <v>4.8</v>
      </c>
      <c r="H73">
        <v>4.5999999999999996</v>
      </c>
      <c r="I73" s="1"/>
      <c r="J73" s="1"/>
      <c r="K73" s="1">
        <f t="shared" si="31"/>
        <v>18.095573684677209</v>
      </c>
      <c r="L73" s="1">
        <f t="shared" si="16"/>
        <v>16.619025137490002</v>
      </c>
      <c r="M73" s="1" t="str">
        <f t="shared" si="17"/>
        <v/>
      </c>
      <c r="N73" s="1" t="str">
        <f t="shared" si="18"/>
        <v/>
      </c>
      <c r="O73" s="1">
        <f t="shared" si="19"/>
        <v>13.665841497678084</v>
      </c>
      <c r="P73" s="1">
        <f t="shared" si="20"/>
        <v>12.598376731697416</v>
      </c>
      <c r="Q73" s="1" t="str">
        <f t="shared" si="21"/>
        <v/>
      </c>
      <c r="R73" s="1" t="str">
        <f t="shared" si="22"/>
        <v/>
      </c>
      <c r="S73" s="1">
        <f t="shared" si="30"/>
        <v>359.13683506359951</v>
      </c>
      <c r="T73" s="1">
        <f t="shared" si="23"/>
        <v>352.28217170250559</v>
      </c>
      <c r="U73" s="1" t="str">
        <f t="shared" si="24"/>
        <v/>
      </c>
      <c r="V73" s="1" t="str">
        <f t="shared" si="25"/>
        <v/>
      </c>
      <c r="W73" s="1">
        <f t="shared" si="26"/>
        <v>4907.9070639569081</v>
      </c>
      <c r="X73" s="1">
        <f t="shared" si="27"/>
        <v>4438.1835149686804</v>
      </c>
      <c r="Y73" s="1" t="str">
        <f t="shared" si="28"/>
        <v/>
      </c>
      <c r="Z73" s="1" t="str">
        <f t="shared" si="29"/>
        <v/>
      </c>
    </row>
    <row r="74" spans="1:26" x14ac:dyDescent="0.2">
      <c r="A74" t="s">
        <v>9</v>
      </c>
      <c r="B74" t="s">
        <v>64</v>
      </c>
      <c r="C74" t="s">
        <v>84</v>
      </c>
      <c r="D74">
        <v>219</v>
      </c>
      <c r="E74">
        <v>8.4</v>
      </c>
      <c r="F74">
        <v>3.8</v>
      </c>
      <c r="G74">
        <v>5.0999999999999996</v>
      </c>
      <c r="I74" s="1"/>
      <c r="J74" s="1"/>
      <c r="K74" s="1">
        <f t="shared" si="31"/>
        <v>20.428206229967628</v>
      </c>
      <c r="L74" s="1" t="str">
        <f t="shared" si="16"/>
        <v/>
      </c>
      <c r="M74" s="1" t="str">
        <f t="shared" si="17"/>
        <v/>
      </c>
      <c r="N74" s="1" t="str">
        <f t="shared" si="18"/>
        <v/>
      </c>
      <c r="O74" s="1">
        <f t="shared" si="19"/>
        <v>15.344437803475637</v>
      </c>
      <c r="P74" s="1" t="str">
        <f t="shared" si="20"/>
        <v/>
      </c>
      <c r="Q74" s="1" t="str">
        <f t="shared" si="21"/>
        <v/>
      </c>
      <c r="R74" s="1" t="str">
        <f t="shared" si="22"/>
        <v/>
      </c>
      <c r="S74" s="1">
        <f t="shared" si="30"/>
        <v>369.1319989447544</v>
      </c>
      <c r="T74" s="1" t="str">
        <f t="shared" si="23"/>
        <v/>
      </c>
      <c r="U74" s="1" t="str">
        <f t="shared" si="24"/>
        <v/>
      </c>
      <c r="V74" s="1" t="str">
        <f t="shared" si="25"/>
        <v/>
      </c>
      <c r="W74" s="1">
        <f t="shared" si="26"/>
        <v>5664.1229990804186</v>
      </c>
      <c r="X74" s="1" t="str">
        <f t="shared" si="27"/>
        <v/>
      </c>
      <c r="Y74" s="1" t="str">
        <f t="shared" si="28"/>
        <v/>
      </c>
      <c r="Z74" s="1" t="str">
        <f t="shared" si="29"/>
        <v/>
      </c>
    </row>
    <row r="75" spans="1:26" x14ac:dyDescent="0.2">
      <c r="A75" t="s">
        <v>9</v>
      </c>
      <c r="B75" t="s">
        <v>64</v>
      </c>
      <c r="C75" t="s">
        <v>85</v>
      </c>
      <c r="D75">
        <v>221</v>
      </c>
      <c r="E75">
        <v>10</v>
      </c>
      <c r="F75">
        <v>3.3</v>
      </c>
      <c r="G75">
        <v>15.5</v>
      </c>
      <c r="H75">
        <v>16</v>
      </c>
      <c r="I75" s="1">
        <v>16.647607050000001</v>
      </c>
      <c r="J75" s="1">
        <v>16.743060860707921</v>
      </c>
      <c r="K75" s="1">
        <f t="shared" si="31"/>
        <v>188.69190875623696</v>
      </c>
      <c r="L75" s="1">
        <f t="shared" si="16"/>
        <v>201.06192982974676</v>
      </c>
      <c r="M75" s="1">
        <f t="shared" si="17"/>
        <v>217.66746221258484</v>
      </c>
      <c r="N75" s="1">
        <f t="shared" si="18"/>
        <v>220.1707354633561</v>
      </c>
      <c r="O75" s="1">
        <f t="shared" si="19"/>
        <v>128.38321579222128</v>
      </c>
      <c r="P75" s="1">
        <f t="shared" si="20"/>
        <v>136.41359725504529</v>
      </c>
      <c r="Q75" s="1">
        <f t="shared" si="21"/>
        <v>147.1592939545092</v>
      </c>
      <c r="R75" s="1">
        <f t="shared" si="22"/>
        <v>148.7759678675834</v>
      </c>
      <c r="S75" s="1">
        <f t="shared" si="30"/>
        <v>610.62715211352054</v>
      </c>
      <c r="T75" s="1">
        <f t="shared" si="23"/>
        <v>619.46881314928874</v>
      </c>
      <c r="U75" s="1">
        <f t="shared" si="24"/>
        <v>630.6988239413721</v>
      </c>
      <c r="V75" s="1">
        <f t="shared" si="25"/>
        <v>632.33371968888798</v>
      </c>
      <c r="W75" s="1">
        <f t="shared" si="26"/>
        <v>78394.277438379635</v>
      </c>
      <c r="X75" s="1">
        <f t="shared" si="27"/>
        <v>84503.96918900797</v>
      </c>
      <c r="Y75" s="1">
        <f t="shared" si="28"/>
        <v>92813.193629151618</v>
      </c>
      <c r="Z75" s="1">
        <f t="shared" si="29"/>
        <v>94076.061162023485</v>
      </c>
    </row>
    <row r="76" spans="1:26" x14ac:dyDescent="0.2">
      <c r="A76" t="s">
        <v>9</v>
      </c>
      <c r="B76" t="s">
        <v>64</v>
      </c>
      <c r="C76" t="s">
        <v>86</v>
      </c>
      <c r="D76">
        <v>222</v>
      </c>
      <c r="E76">
        <v>0.1</v>
      </c>
      <c r="F76">
        <v>5.35</v>
      </c>
      <c r="G76">
        <v>10.9</v>
      </c>
      <c r="H76">
        <v>11.85</v>
      </c>
      <c r="I76" s="1">
        <v>12.54140952</v>
      </c>
      <c r="J76" s="1">
        <v>12.891520244461422</v>
      </c>
      <c r="K76" s="1">
        <f t="shared" si="31"/>
        <v>93.313155793250829</v>
      </c>
      <c r="L76" s="1">
        <f t="shared" si="16"/>
        <v>110.28757359967817</v>
      </c>
      <c r="M76" s="1">
        <f t="shared" si="17"/>
        <v>123.53288381493267</v>
      </c>
      <c r="N76" s="1">
        <f t="shared" si="18"/>
        <v>130.52633724781688</v>
      </c>
      <c r="O76" s="1">
        <f t="shared" si="19"/>
        <v>65.509820918558958</v>
      </c>
      <c r="P76" s="1">
        <f t="shared" si="20"/>
        <v>76.852879148827526</v>
      </c>
      <c r="Q76" s="1">
        <f t="shared" si="21"/>
        <v>85.649384851393208</v>
      </c>
      <c r="R76" s="1">
        <f t="shared" si="22"/>
        <v>90.276679457825622</v>
      </c>
      <c r="S76" s="1">
        <f t="shared" si="30"/>
        <v>520.64372328505794</v>
      </c>
      <c r="T76" s="1">
        <f t="shared" si="23"/>
        <v>540.72143726269962</v>
      </c>
      <c r="U76" s="1">
        <f t="shared" si="24"/>
        <v>554.78555620737893</v>
      </c>
      <c r="V76" s="1">
        <f t="shared" si="25"/>
        <v>561.74553750904136</v>
      </c>
      <c r="W76" s="1">
        <f t="shared" si="26"/>
        <v>34107.277074775913</v>
      </c>
      <c r="X76" s="1">
        <f t="shared" si="27"/>
        <v>41555.999271130582</v>
      </c>
      <c r="Y76" s="1">
        <f t="shared" si="28"/>
        <v>47517.041613600035</v>
      </c>
      <c r="Z76" s="1">
        <f t="shared" si="29"/>
        <v>50712.521826567689</v>
      </c>
    </row>
    <row r="77" spans="1:26" x14ac:dyDescent="0.2">
      <c r="A77" t="s">
        <v>9</v>
      </c>
      <c r="B77" t="s">
        <v>64</v>
      </c>
      <c r="C77" t="s">
        <v>87</v>
      </c>
      <c r="D77">
        <v>224</v>
      </c>
      <c r="E77">
        <v>0.9</v>
      </c>
      <c r="F77">
        <v>6</v>
      </c>
      <c r="G77">
        <v>6.95</v>
      </c>
      <c r="H77">
        <v>7.05</v>
      </c>
      <c r="I77" s="1">
        <v>7.0983104619999997</v>
      </c>
      <c r="J77" s="1">
        <v>7.1301247771836005</v>
      </c>
      <c r="K77" s="1">
        <f t="shared" si="31"/>
        <v>37.936694787505246</v>
      </c>
      <c r="L77" s="1">
        <f t="shared" si="16"/>
        <v>39.036252216261673</v>
      </c>
      <c r="M77" s="1">
        <f t="shared" si="17"/>
        <v>39.57308082621568</v>
      </c>
      <c r="N77" s="1">
        <f t="shared" si="18"/>
        <v>39.928605381779967</v>
      </c>
      <c r="O77" s="1">
        <f t="shared" si="19"/>
        <v>27.721538945979809</v>
      </c>
      <c r="P77" s="1">
        <f t="shared" si="20"/>
        <v>28.488775130191701</v>
      </c>
      <c r="Q77" s="1">
        <f t="shared" si="21"/>
        <v>28.863006105444921</v>
      </c>
      <c r="R77" s="1">
        <f t="shared" si="22"/>
        <v>29.110722894255041</v>
      </c>
      <c r="S77" s="1">
        <f t="shared" si="30"/>
        <v>424.66321006124952</v>
      </c>
      <c r="T77" s="1">
        <f t="shared" si="23"/>
        <v>427.41912504535156</v>
      </c>
      <c r="U77" s="1">
        <f t="shared" si="24"/>
        <v>428.74285778099295</v>
      </c>
      <c r="V77" s="1">
        <f t="shared" si="25"/>
        <v>429.61189674424463</v>
      </c>
      <c r="W77" s="1">
        <f t="shared" si="26"/>
        <v>11772.317716637734</v>
      </c>
      <c r="X77" s="1">
        <f t="shared" si="27"/>
        <v>12176.647339760309</v>
      </c>
      <c r="Y77" s="1">
        <f t="shared" si="28"/>
        <v>12374.807721798703</v>
      </c>
      <c r="Z77" s="1">
        <f t="shared" si="29"/>
        <v>12506.312878197015</v>
      </c>
    </row>
    <row r="78" spans="1:26" x14ac:dyDescent="0.2">
      <c r="A78" t="s">
        <v>9</v>
      </c>
      <c r="B78" t="s">
        <v>64</v>
      </c>
      <c r="C78" t="s">
        <v>88</v>
      </c>
      <c r="D78">
        <v>224</v>
      </c>
      <c r="E78">
        <v>0.8</v>
      </c>
      <c r="F78">
        <v>6.2</v>
      </c>
      <c r="G78">
        <v>8</v>
      </c>
      <c r="H78">
        <v>8.6</v>
      </c>
      <c r="I78" s="1">
        <v>9.0081697789999993</v>
      </c>
      <c r="J78" s="1">
        <v>9.1991341991341997</v>
      </c>
      <c r="K78" s="1">
        <f t="shared" si="31"/>
        <v>50.26548245743669</v>
      </c>
      <c r="L78" s="1">
        <f t="shared" si="16"/>
        <v>58.088048164875268</v>
      </c>
      <c r="M78" s="1">
        <f t="shared" si="17"/>
        <v>63.732801186415955</v>
      </c>
      <c r="N78" s="1">
        <f t="shared" si="18"/>
        <v>66.463589167961672</v>
      </c>
      <c r="O78" s="1">
        <f t="shared" si="19"/>
        <v>36.273489766839525</v>
      </c>
      <c r="P78" s="1">
        <f t="shared" si="20"/>
        <v>41.649607687057433</v>
      </c>
      <c r="Q78" s="1">
        <f t="shared" si="21"/>
        <v>45.508743652758469</v>
      </c>
      <c r="R78" s="1">
        <f t="shared" si="22"/>
        <v>47.370154880951446</v>
      </c>
      <c r="S78" s="1">
        <f t="shared" si="30"/>
        <v>452.59845268750126</v>
      </c>
      <c r="T78" s="1">
        <f t="shared" si="23"/>
        <v>467.66494500311575</v>
      </c>
      <c r="U78" s="1">
        <f t="shared" si="24"/>
        <v>477.58794321442264</v>
      </c>
      <c r="V78" s="1">
        <f t="shared" si="25"/>
        <v>482.14596854847235</v>
      </c>
      <c r="W78" s="1">
        <f t="shared" si="26"/>
        <v>16417.325342047479</v>
      </c>
      <c r="X78" s="1">
        <f t="shared" si="27"/>
        <v>19478.061488369061</v>
      </c>
      <c r="Y78" s="1">
        <f t="shared" si="28"/>
        <v>21734.427279393327</v>
      </c>
      <c r="Z78" s="1">
        <f t="shared" si="29"/>
        <v>22839.329205367481</v>
      </c>
    </row>
    <row r="79" spans="1:26" x14ac:dyDescent="0.2">
      <c r="A79" t="s">
        <v>9</v>
      </c>
      <c r="B79" t="s">
        <v>64</v>
      </c>
      <c r="C79" t="s">
        <v>89</v>
      </c>
      <c r="D79">
        <v>226</v>
      </c>
      <c r="E79">
        <v>4.9000000000000004</v>
      </c>
      <c r="F79">
        <v>6</v>
      </c>
      <c r="G79">
        <v>10.8</v>
      </c>
      <c r="H79">
        <v>10.8</v>
      </c>
      <c r="I79" s="1">
        <v>10.82253613</v>
      </c>
      <c r="J79" s="1">
        <v>10.758848994143111</v>
      </c>
      <c r="K79" s="1">
        <f t="shared" si="31"/>
        <v>91.608841778678382</v>
      </c>
      <c r="L79" s="1">
        <f t="shared" si="16"/>
        <v>91.608841778678382</v>
      </c>
      <c r="M79" s="1">
        <f t="shared" si="17"/>
        <v>91.991557102884485</v>
      </c>
      <c r="N79" s="1">
        <f t="shared" si="18"/>
        <v>90.912061408563261</v>
      </c>
      <c r="O79" s="1">
        <f t="shared" si="19"/>
        <v>64.366096407413934</v>
      </c>
      <c r="P79" s="1">
        <f t="shared" si="20"/>
        <v>64.366096407413934</v>
      </c>
      <c r="Q79" s="1">
        <f t="shared" si="21"/>
        <v>64.623009365591471</v>
      </c>
      <c r="R79" s="1">
        <f t="shared" si="22"/>
        <v>63.898231939066029</v>
      </c>
      <c r="S79" s="1">
        <f t="shared" si="30"/>
        <v>518.47544767019986</v>
      </c>
      <c r="T79" s="1">
        <f t="shared" si="23"/>
        <v>518.47544767019986</v>
      </c>
      <c r="U79" s="1">
        <f t="shared" si="24"/>
        <v>518.96504884094691</v>
      </c>
      <c r="V79" s="1">
        <f t="shared" si="25"/>
        <v>517.57999070934454</v>
      </c>
      <c r="W79" s="1">
        <f t="shared" si="26"/>
        <v>33372.240649617182</v>
      </c>
      <c r="X79" s="1">
        <f t="shared" si="27"/>
        <v>33372.240649617182</v>
      </c>
      <c r="Y79" s="1">
        <f t="shared" si="28"/>
        <v>33537.08321166315</v>
      </c>
      <c r="Z79" s="1">
        <f t="shared" si="29"/>
        <v>33072.446293365341</v>
      </c>
    </row>
    <row r="80" spans="1:26" x14ac:dyDescent="0.2">
      <c r="A80" t="s">
        <v>9</v>
      </c>
      <c r="B80" t="s">
        <v>64</v>
      </c>
      <c r="C80" t="s">
        <v>90</v>
      </c>
      <c r="D80">
        <v>226</v>
      </c>
      <c r="E80">
        <v>4.9000000000000004</v>
      </c>
      <c r="F80">
        <v>5.75</v>
      </c>
      <c r="G80">
        <v>11.5</v>
      </c>
      <c r="H80">
        <v>11.55</v>
      </c>
      <c r="I80" s="1">
        <v>11.777465790000001</v>
      </c>
      <c r="J80" s="1">
        <v>11.841100076394195</v>
      </c>
      <c r="K80" s="1">
        <f t="shared" si="31"/>
        <v>103.86890710931253</v>
      </c>
      <c r="L80" s="1">
        <f t="shared" si="16"/>
        <v>104.77407849262809</v>
      </c>
      <c r="M80" s="1">
        <f t="shared" si="17"/>
        <v>108.94155856859766</v>
      </c>
      <c r="N80" s="1">
        <f t="shared" si="18"/>
        <v>110.12197319738996</v>
      </c>
      <c r="O80" s="1">
        <f t="shared" si="19"/>
        <v>72.573479826672354</v>
      </c>
      <c r="P80" s="1">
        <f t="shared" si="20"/>
        <v>73.177664813384411</v>
      </c>
      <c r="Q80" s="1">
        <f t="shared" si="21"/>
        <v>75.956415708153429</v>
      </c>
      <c r="R80" s="1">
        <f t="shared" si="22"/>
        <v>76.742613520715494</v>
      </c>
      <c r="S80" s="1">
        <f t="shared" si="30"/>
        <v>533.43057017325964</v>
      </c>
      <c r="T80" s="1">
        <f t="shared" si="23"/>
        <v>534.47948617423549</v>
      </c>
      <c r="U80" s="1">
        <f t="shared" si="24"/>
        <v>539.22025455602545</v>
      </c>
      <c r="V80" s="1">
        <f t="shared" si="25"/>
        <v>540.53751377165429</v>
      </c>
      <c r="W80" s="1">
        <f t="shared" si="26"/>
        <v>38712.912723399393</v>
      </c>
      <c r="X80" s="1">
        <f t="shared" si="27"/>
        <v>39111.960688888132</v>
      </c>
      <c r="Y80" s="1">
        <f t="shared" si="28"/>
        <v>40957.237813313783</v>
      </c>
      <c r="Z80" s="1">
        <f t="shared" si="29"/>
        <v>41482.261512826495</v>
      </c>
    </row>
    <row r="81" spans="1:26" x14ac:dyDescent="0.2">
      <c r="A81" t="s">
        <v>9</v>
      </c>
      <c r="B81" t="s">
        <v>64</v>
      </c>
      <c r="C81" t="s">
        <v>91</v>
      </c>
      <c r="D81">
        <v>227</v>
      </c>
      <c r="E81">
        <v>6.3</v>
      </c>
      <c r="F81">
        <v>5.6</v>
      </c>
      <c r="G81">
        <v>6.45</v>
      </c>
      <c r="H81">
        <v>6.5</v>
      </c>
      <c r="I81" s="1">
        <v>6.4935216779999996</v>
      </c>
      <c r="J81" s="1">
        <v>6.3980137509549282</v>
      </c>
      <c r="K81" s="1">
        <f t="shared" si="31"/>
        <v>32.674527092742345</v>
      </c>
      <c r="L81" s="1">
        <f t="shared" si="16"/>
        <v>33.183072403542191</v>
      </c>
      <c r="M81" s="1">
        <f t="shared" si="17"/>
        <v>33.116960557038411</v>
      </c>
      <c r="N81" s="1">
        <f t="shared" si="18"/>
        <v>32.14994391799452</v>
      </c>
      <c r="O81" s="1">
        <f t="shared" si="19"/>
        <v>24.035490499000129</v>
      </c>
      <c r="P81" s="1">
        <f t="shared" si="20"/>
        <v>24.392808101669175</v>
      </c>
      <c r="Q81" s="1">
        <f t="shared" si="21"/>
        <v>24.346370001060013</v>
      </c>
      <c r="R81" s="1">
        <f t="shared" si="22"/>
        <v>23.666644809921618</v>
      </c>
      <c r="S81" s="1">
        <f t="shared" si="30"/>
        <v>410.54669240750513</v>
      </c>
      <c r="T81" s="1">
        <f t="shared" si="23"/>
        <v>411.98469891431574</v>
      </c>
      <c r="U81" s="1">
        <f t="shared" si="24"/>
        <v>411.79872366477252</v>
      </c>
      <c r="V81" s="1">
        <f t="shared" si="25"/>
        <v>409.04507815526279</v>
      </c>
      <c r="W81" s="1">
        <f t="shared" si="26"/>
        <v>9867.6911247565185</v>
      </c>
      <c r="X81" s="1">
        <f t="shared" si="27"/>
        <v>10049.463701440856</v>
      </c>
      <c r="Y81" s="1">
        <f t="shared" si="28"/>
        <v>10025.80409230682</v>
      </c>
      <c r="Z81" s="1">
        <f t="shared" si="29"/>
        <v>9680.7245759472316</v>
      </c>
    </row>
    <row r="82" spans="1:26" x14ac:dyDescent="0.2">
      <c r="A82" t="s">
        <v>9</v>
      </c>
      <c r="B82" t="s">
        <v>64</v>
      </c>
      <c r="C82" t="s">
        <v>92</v>
      </c>
      <c r="D82">
        <v>227</v>
      </c>
      <c r="E82">
        <v>6.9</v>
      </c>
      <c r="F82">
        <v>5.6</v>
      </c>
      <c r="G82">
        <v>6.9</v>
      </c>
      <c r="H82">
        <v>6.8</v>
      </c>
      <c r="I82" s="1">
        <v>6.8436625529999997</v>
      </c>
      <c r="J82" s="1">
        <v>6.8436465495289029</v>
      </c>
      <c r="K82" s="1">
        <f t="shared" si="31"/>
        <v>37.392806559352515</v>
      </c>
      <c r="L82" s="1">
        <f t="shared" si="16"/>
        <v>36.316811075498002</v>
      </c>
      <c r="M82" s="1">
        <f t="shared" si="17"/>
        <v>36.784686222635692</v>
      </c>
      <c r="N82" s="1">
        <f t="shared" si="18"/>
        <v>36.784514185522546</v>
      </c>
      <c r="O82" s="1">
        <f t="shared" si="19"/>
        <v>27.341666837716438</v>
      </c>
      <c r="P82" s="1">
        <f t="shared" si="20"/>
        <v>26.589422617349939</v>
      </c>
      <c r="Q82" s="1">
        <f t="shared" si="21"/>
        <v>26.916641166430352</v>
      </c>
      <c r="R82" s="1">
        <f t="shared" si="22"/>
        <v>26.916520882754419</v>
      </c>
      <c r="S82" s="1">
        <f t="shared" si="30"/>
        <v>423.27711365480377</v>
      </c>
      <c r="T82" s="1">
        <f t="shared" si="23"/>
        <v>420.48833708307558</v>
      </c>
      <c r="U82" s="1">
        <f t="shared" si="24"/>
        <v>421.70872943550899</v>
      </c>
      <c r="V82" s="1">
        <f t="shared" si="25"/>
        <v>421.70828291142345</v>
      </c>
      <c r="W82" s="1">
        <f t="shared" si="26"/>
        <v>11573.101821579879</v>
      </c>
      <c r="X82" s="1">
        <f t="shared" si="27"/>
        <v>11180.542100368595</v>
      </c>
      <c r="Y82" s="1">
        <f t="shared" si="28"/>
        <v>11350.982546966861</v>
      </c>
      <c r="Z82" s="1">
        <f t="shared" si="29"/>
        <v>11350.919803415838</v>
      </c>
    </row>
    <row r="83" spans="1:26" x14ac:dyDescent="0.2">
      <c r="A83" t="s">
        <v>9</v>
      </c>
      <c r="B83" t="s">
        <v>64</v>
      </c>
      <c r="C83" t="s">
        <v>93</v>
      </c>
      <c r="D83">
        <v>231</v>
      </c>
      <c r="E83">
        <v>0.5</v>
      </c>
      <c r="F83">
        <v>7.45</v>
      </c>
      <c r="G83">
        <v>8.6</v>
      </c>
      <c r="H83">
        <v>8.8000000000000007</v>
      </c>
      <c r="I83" s="1">
        <v>8.8171838470000008</v>
      </c>
      <c r="J83" s="1">
        <v>8.8808250572956453</v>
      </c>
      <c r="K83" s="1">
        <f t="shared" si="31"/>
        <v>58.088048164875268</v>
      </c>
      <c r="L83" s="1">
        <f t="shared" si="16"/>
        <v>60.821233773498406</v>
      </c>
      <c r="M83" s="1">
        <f t="shared" si="17"/>
        <v>61.05899813845982</v>
      </c>
      <c r="N83" s="1">
        <f t="shared" si="18"/>
        <v>61.943609923531852</v>
      </c>
      <c r="O83" s="1">
        <f t="shared" si="19"/>
        <v>41.649607687057433</v>
      </c>
      <c r="P83" s="1">
        <f t="shared" si="20"/>
        <v>43.520187835766073</v>
      </c>
      <c r="Q83" s="1">
        <f t="shared" si="21"/>
        <v>43.682733453942376</v>
      </c>
      <c r="R83" s="1">
        <f t="shared" si="22"/>
        <v>44.287244480307216</v>
      </c>
      <c r="S83" s="1">
        <f t="shared" si="30"/>
        <v>467.66494500311575</v>
      </c>
      <c r="T83" s="1">
        <f t="shared" si="23"/>
        <v>472.55860164523386</v>
      </c>
      <c r="U83" s="1">
        <f t="shared" si="24"/>
        <v>472.97620882879556</v>
      </c>
      <c r="V83" s="1">
        <f t="shared" si="25"/>
        <v>474.51897084065257</v>
      </c>
      <c r="W83" s="1">
        <f t="shared" si="26"/>
        <v>19478.061488369061</v>
      </c>
      <c r="X83" s="1">
        <f t="shared" si="27"/>
        <v>20565.839107007534</v>
      </c>
      <c r="Y83" s="1">
        <f t="shared" si="28"/>
        <v>20660.893660324462</v>
      </c>
      <c r="Z83" s="1">
        <f t="shared" si="29"/>
        <v>21015.13767216375</v>
      </c>
    </row>
    <row r="84" spans="1:26" x14ac:dyDescent="0.2">
      <c r="A84" t="s">
        <v>9</v>
      </c>
      <c r="B84" t="s">
        <v>64</v>
      </c>
      <c r="C84" t="s">
        <v>94</v>
      </c>
      <c r="D84">
        <v>232</v>
      </c>
      <c r="E84">
        <v>1.5</v>
      </c>
      <c r="F84">
        <v>6.75</v>
      </c>
      <c r="G84">
        <v>6.7</v>
      </c>
      <c r="H84">
        <v>6.9</v>
      </c>
      <c r="I84" s="1">
        <v>7.0028174959999996</v>
      </c>
      <c r="J84" s="1">
        <v>7.0346320346320352</v>
      </c>
      <c r="K84" s="1">
        <f t="shared" si="31"/>
        <v>35.256523554911453</v>
      </c>
      <c r="L84" s="1">
        <f t="shared" si="16"/>
        <v>37.392806559352515</v>
      </c>
      <c r="M84" s="1">
        <f t="shared" si="17"/>
        <v>38.515496227761325</v>
      </c>
      <c r="N84" s="1">
        <f t="shared" si="18"/>
        <v>38.866251105140222</v>
      </c>
      <c r="O84" s="1">
        <f t="shared" si="19"/>
        <v>25.847189245831025</v>
      </c>
      <c r="P84" s="1">
        <f t="shared" si="20"/>
        <v>27.341666837716438</v>
      </c>
      <c r="Q84" s="1">
        <f t="shared" si="21"/>
        <v>28.12552973470725</v>
      </c>
      <c r="R84" s="1">
        <f t="shared" si="22"/>
        <v>28.370217295942339</v>
      </c>
      <c r="S84" s="1">
        <f t="shared" si="30"/>
        <v>417.67702748709519</v>
      </c>
      <c r="T84" s="1">
        <f t="shared" si="23"/>
        <v>423.27711365480377</v>
      </c>
      <c r="U84" s="1">
        <f t="shared" si="24"/>
        <v>426.12149918806944</v>
      </c>
      <c r="V84" s="1">
        <f t="shared" si="25"/>
        <v>426.99699442483876</v>
      </c>
      <c r="W84" s="1">
        <f t="shared" si="26"/>
        <v>10795.777173095115</v>
      </c>
      <c r="X84" s="1">
        <f t="shared" si="27"/>
        <v>11573.101821579879</v>
      </c>
      <c r="Y84" s="1">
        <f t="shared" si="28"/>
        <v>11984.892896012077</v>
      </c>
      <c r="Z84" s="1">
        <f t="shared" si="29"/>
        <v>12113.997516546955</v>
      </c>
    </row>
    <row r="85" spans="1:26" x14ac:dyDescent="0.2">
      <c r="A85" t="s">
        <v>9</v>
      </c>
      <c r="B85" t="s">
        <v>64</v>
      </c>
      <c r="C85" t="s">
        <v>95</v>
      </c>
      <c r="D85">
        <v>234</v>
      </c>
      <c r="E85">
        <v>3.2</v>
      </c>
      <c r="F85">
        <v>8.3000000000000007</v>
      </c>
      <c r="G85">
        <v>7.5</v>
      </c>
      <c r="H85">
        <v>7.5</v>
      </c>
      <c r="I85" s="1">
        <v>7.8304232000000003</v>
      </c>
      <c r="J85" s="1">
        <v>7.7667430608607075</v>
      </c>
      <c r="K85" s="1">
        <f t="shared" si="31"/>
        <v>44.178646691106465</v>
      </c>
      <c r="L85" s="1">
        <f t="shared" si="16"/>
        <v>44.178646691106465</v>
      </c>
      <c r="M85" s="1">
        <f t="shared" si="17"/>
        <v>48.157102679254308</v>
      </c>
      <c r="N85" s="1">
        <f t="shared" si="18"/>
        <v>47.377021883164296</v>
      </c>
      <c r="O85" s="1">
        <f t="shared" si="19"/>
        <v>32.064645956794713</v>
      </c>
      <c r="P85" s="1">
        <f t="shared" si="20"/>
        <v>32.064645956794713</v>
      </c>
      <c r="Q85" s="1">
        <f t="shared" si="21"/>
        <v>34.818331642755375</v>
      </c>
      <c r="R85" s="1">
        <f t="shared" si="22"/>
        <v>34.279224264484213</v>
      </c>
      <c r="S85" s="1">
        <f t="shared" si="30"/>
        <v>439.56353650482652</v>
      </c>
      <c r="T85" s="1">
        <f t="shared" si="23"/>
        <v>439.56353650482652</v>
      </c>
      <c r="U85" s="1">
        <f t="shared" si="24"/>
        <v>448.22891883158985</v>
      </c>
      <c r="V85" s="1">
        <f t="shared" si="25"/>
        <v>446.5746946395858</v>
      </c>
      <c r="W85" s="1">
        <f t="shared" si="26"/>
        <v>14094.449173543871</v>
      </c>
      <c r="X85" s="1">
        <f t="shared" si="27"/>
        <v>14094.449173543871</v>
      </c>
      <c r="Y85" s="1">
        <f t="shared" si="28"/>
        <v>15606.583147751975</v>
      </c>
      <c r="Z85" s="1">
        <f t="shared" si="29"/>
        <v>15308.234108393917</v>
      </c>
    </row>
    <row r="86" spans="1:26" x14ac:dyDescent="0.2">
      <c r="A86" t="s">
        <v>9</v>
      </c>
      <c r="B86" t="s">
        <v>64</v>
      </c>
      <c r="C86" t="s">
        <v>96</v>
      </c>
      <c r="D86">
        <v>236</v>
      </c>
      <c r="E86">
        <v>5.7</v>
      </c>
      <c r="F86">
        <v>7.8</v>
      </c>
      <c r="G86">
        <v>3.4</v>
      </c>
      <c r="I86" s="1"/>
      <c r="J86" s="1"/>
      <c r="K86" s="1">
        <f t="shared" si="31"/>
        <v>9.0792027688745005</v>
      </c>
      <c r="L86" s="1" t="str">
        <f t="shared" si="16"/>
        <v/>
      </c>
      <c r="M86" s="1" t="str">
        <f t="shared" si="17"/>
        <v/>
      </c>
      <c r="N86" s="1" t="str">
        <f t="shared" si="18"/>
        <v/>
      </c>
      <c r="O86" s="1">
        <f t="shared" si="19"/>
        <v>7.0703446622946036</v>
      </c>
      <c r="P86" s="1" t="str">
        <f t="shared" si="20"/>
        <v/>
      </c>
      <c r="Q86" s="1" t="str">
        <f t="shared" si="21"/>
        <v/>
      </c>
      <c r="R86" s="1" t="str">
        <f t="shared" si="22"/>
        <v/>
      </c>
      <c r="S86" s="1">
        <f t="shared" si="30"/>
        <v>307.21864716549692</v>
      </c>
      <c r="T86" s="1" t="str">
        <f t="shared" si="23"/>
        <v/>
      </c>
      <c r="U86" s="1" t="str">
        <f t="shared" si="24"/>
        <v/>
      </c>
      <c r="V86" s="1" t="str">
        <f t="shared" si="25"/>
        <v/>
      </c>
      <c r="W86" s="1">
        <f t="shared" si="26"/>
        <v>2172.1417221439401</v>
      </c>
      <c r="X86" s="1" t="str">
        <f t="shared" si="27"/>
        <v/>
      </c>
      <c r="Y86" s="1" t="str">
        <f t="shared" si="28"/>
        <v/>
      </c>
      <c r="Z86" s="1" t="str">
        <f t="shared" si="29"/>
        <v/>
      </c>
    </row>
    <row r="87" spans="1:26" x14ac:dyDescent="0.2">
      <c r="A87" t="s">
        <v>9</v>
      </c>
      <c r="B87" t="s">
        <v>64</v>
      </c>
      <c r="C87" t="s">
        <v>97</v>
      </c>
      <c r="D87">
        <v>237</v>
      </c>
      <c r="E87">
        <v>6.1</v>
      </c>
      <c r="F87">
        <v>6.4</v>
      </c>
      <c r="G87">
        <v>9.9499999999999993</v>
      </c>
      <c r="H87">
        <v>10.15</v>
      </c>
      <c r="I87" s="1">
        <v>10.504226239999999</v>
      </c>
      <c r="J87" s="1">
        <v>10.567863509039981</v>
      </c>
      <c r="K87" s="1">
        <f t="shared" si="31"/>
        <v>77.756381671755861</v>
      </c>
      <c r="L87" s="1">
        <f t="shared" si="16"/>
        <v>80.913682288613629</v>
      </c>
      <c r="M87" s="1">
        <f t="shared" si="17"/>
        <v>86.659866446462985</v>
      </c>
      <c r="N87" s="1">
        <f t="shared" si="18"/>
        <v>87.713062013737968</v>
      </c>
      <c r="O87" s="1">
        <f t="shared" si="19"/>
        <v>55.033138619700757</v>
      </c>
      <c r="P87" s="1">
        <f t="shared" si="20"/>
        <v>57.166418112864044</v>
      </c>
      <c r="Q87" s="1">
        <f t="shared" si="21"/>
        <v>61.039519571299337</v>
      </c>
      <c r="R87" s="1">
        <f t="shared" si="22"/>
        <v>61.748143553600613</v>
      </c>
      <c r="S87" s="1">
        <f t="shared" si="30"/>
        <v>499.58364202483892</v>
      </c>
      <c r="T87" s="1">
        <f t="shared" si="23"/>
        <v>504.10585624318048</v>
      </c>
      <c r="U87" s="1">
        <f t="shared" si="24"/>
        <v>511.99717924925272</v>
      </c>
      <c r="V87" s="1">
        <f t="shared" si="25"/>
        <v>513.39935754563305</v>
      </c>
      <c r="W87" s="1">
        <f t="shared" si="26"/>
        <v>27493.655823687921</v>
      </c>
      <c r="X87" s="1">
        <f t="shared" si="27"/>
        <v>28817.92615114099</v>
      </c>
      <c r="Y87" s="1">
        <f t="shared" si="28"/>
        <v>31252.061843234816</v>
      </c>
      <c r="Z87" s="1">
        <f t="shared" si="29"/>
        <v>31701.457230054079</v>
      </c>
    </row>
    <row r="88" spans="1:26" x14ac:dyDescent="0.2">
      <c r="A88" t="s">
        <v>9</v>
      </c>
      <c r="B88" t="s">
        <v>64</v>
      </c>
      <c r="C88" t="s">
        <v>98</v>
      </c>
      <c r="D88">
        <v>237</v>
      </c>
      <c r="E88">
        <v>6.5</v>
      </c>
      <c r="F88">
        <v>6.4</v>
      </c>
      <c r="G88">
        <v>10.7</v>
      </c>
      <c r="H88">
        <v>11.4</v>
      </c>
      <c r="I88" s="1">
        <v>11.61831085</v>
      </c>
      <c r="J88" s="1">
        <v>11.713776419658771</v>
      </c>
      <c r="K88" s="1">
        <f t="shared" si="31"/>
        <v>89.920235727373836</v>
      </c>
      <c r="L88" s="1">
        <f t="shared" si="16"/>
        <v>102.07034531513239</v>
      </c>
      <c r="M88" s="1">
        <f t="shared" si="17"/>
        <v>106.01708654541123</v>
      </c>
      <c r="N88" s="1">
        <f t="shared" si="18"/>
        <v>107.76649105592651</v>
      </c>
      <c r="O88" s="1">
        <f t="shared" si="19"/>
        <v>63.231978923576726</v>
      </c>
      <c r="P88" s="1">
        <f t="shared" si="20"/>
        <v>71.372275886315819</v>
      </c>
      <c r="Q88" s="1">
        <f t="shared" si="21"/>
        <v>74.00697146057955</v>
      </c>
      <c r="R88" s="1">
        <f t="shared" si="22"/>
        <v>75.173402662011483</v>
      </c>
      <c r="S88" s="1">
        <f t="shared" si="30"/>
        <v>516.29615804652371</v>
      </c>
      <c r="T88" s="1">
        <f t="shared" si="23"/>
        <v>531.32522580356408</v>
      </c>
      <c r="U88" s="1">
        <f t="shared" si="24"/>
        <v>535.90852481647528</v>
      </c>
      <c r="V88" s="1">
        <f t="shared" si="25"/>
        <v>537.89794967036062</v>
      </c>
      <c r="W88" s="1">
        <f t="shared" si="26"/>
        <v>32646.427783921426</v>
      </c>
      <c r="X88" s="1">
        <f t="shared" si="27"/>
        <v>37921.890601411025</v>
      </c>
      <c r="Y88" s="1">
        <f t="shared" si="28"/>
        <v>39660.966901574175</v>
      </c>
      <c r="Z88" s="1">
        <f t="shared" si="29"/>
        <v>40435.619161640403</v>
      </c>
    </row>
    <row r="89" spans="1:26" x14ac:dyDescent="0.2">
      <c r="A89" t="s">
        <v>9</v>
      </c>
      <c r="B89" t="s">
        <v>64</v>
      </c>
      <c r="C89" t="s">
        <v>99</v>
      </c>
      <c r="D89">
        <v>239</v>
      </c>
      <c r="E89">
        <v>7.5</v>
      </c>
      <c r="F89">
        <v>7.9</v>
      </c>
      <c r="G89">
        <v>6.8</v>
      </c>
      <c r="H89">
        <v>7.15</v>
      </c>
      <c r="I89" s="1">
        <v>7.1301414510000001</v>
      </c>
      <c r="J89" s="1"/>
      <c r="K89" s="1">
        <f t="shared" si="31"/>
        <v>36.316811075498002</v>
      </c>
      <c r="L89" s="1">
        <f t="shared" si="16"/>
        <v>40.151517608286049</v>
      </c>
      <c r="M89" s="1">
        <f t="shared" si="17"/>
        <v>39.928792128305297</v>
      </c>
      <c r="N89" s="1" t="str">
        <f t="shared" si="18"/>
        <v/>
      </c>
      <c r="O89" s="1">
        <f t="shared" si="19"/>
        <v>26.589422617349939</v>
      </c>
      <c r="P89" s="1">
        <f t="shared" si="20"/>
        <v>29.265990045350218</v>
      </c>
      <c r="Q89" s="1">
        <f t="shared" si="21"/>
        <v>29.110852986684712</v>
      </c>
      <c r="R89" s="1" t="str">
        <f t="shared" si="22"/>
        <v/>
      </c>
      <c r="S89" s="1">
        <f t="shared" si="30"/>
        <v>420.48833708307558</v>
      </c>
      <c r="T89" s="1">
        <f t="shared" si="23"/>
        <v>430.15373133103532</v>
      </c>
      <c r="U89" s="1">
        <f t="shared" si="24"/>
        <v>429.61235164884067</v>
      </c>
      <c r="V89" s="1" t="str">
        <f t="shared" si="25"/>
        <v/>
      </c>
      <c r="W89" s="1">
        <f t="shared" si="26"/>
        <v>11180.542100368595</v>
      </c>
      <c r="X89" s="1">
        <f t="shared" si="27"/>
        <v>12588.874819104332</v>
      </c>
      <c r="Y89" s="1">
        <f t="shared" si="28"/>
        <v>12506.382010113297</v>
      </c>
      <c r="Z89" s="1" t="str">
        <f t="shared" si="29"/>
        <v/>
      </c>
    </row>
    <row r="90" spans="1:26" x14ac:dyDescent="0.2">
      <c r="A90" t="s">
        <v>9</v>
      </c>
      <c r="B90" t="s">
        <v>64</v>
      </c>
      <c r="C90" t="s">
        <v>100</v>
      </c>
      <c r="D90">
        <v>239</v>
      </c>
      <c r="E90">
        <v>7.7</v>
      </c>
      <c r="F90">
        <v>7.5</v>
      </c>
      <c r="G90">
        <v>6.4</v>
      </c>
      <c r="H90">
        <v>6.65</v>
      </c>
      <c r="I90" s="1">
        <v>6.9073245300000004</v>
      </c>
      <c r="J90" s="1">
        <v>6.9073083778966131</v>
      </c>
      <c r="K90" s="1">
        <f t="shared" si="31"/>
        <v>32.169908772759484</v>
      </c>
      <c r="L90" s="1">
        <f t="shared" si="16"/>
        <v>34.732270280843657</v>
      </c>
      <c r="M90" s="1">
        <f t="shared" si="17"/>
        <v>37.472235574228705</v>
      </c>
      <c r="N90" s="1">
        <f t="shared" si="18"/>
        <v>37.472060324111865</v>
      </c>
      <c r="O90" s="1">
        <f t="shared" si="19"/>
        <v>23.680687403299686</v>
      </c>
      <c r="P90" s="1">
        <f t="shared" si="20"/>
        <v>25.479830747813754</v>
      </c>
      <c r="Q90" s="1">
        <f t="shared" si="21"/>
        <v>27.397158314204614</v>
      </c>
      <c r="R90" s="1">
        <f t="shared" si="22"/>
        <v>27.397035885016788</v>
      </c>
      <c r="S90" s="1">
        <f t="shared" si="30"/>
        <v>409.10257304399357</v>
      </c>
      <c r="T90" s="1">
        <f t="shared" si="23"/>
        <v>416.26276029781332</v>
      </c>
      <c r="U90" s="1">
        <f t="shared" si="24"/>
        <v>423.48050655718407</v>
      </c>
      <c r="V90" s="1">
        <f t="shared" si="25"/>
        <v>423.48005816364662</v>
      </c>
      <c r="W90" s="1">
        <f t="shared" si="26"/>
        <v>9687.8301481403887</v>
      </c>
      <c r="X90" s="1">
        <f t="shared" si="27"/>
        <v>10606.304679006051</v>
      </c>
      <c r="Y90" s="1">
        <f t="shared" si="28"/>
        <v>11602.162481126737</v>
      </c>
      <c r="Z90" s="1">
        <f t="shared" si="29"/>
        <v>11602.098350098422</v>
      </c>
    </row>
    <row r="91" spans="1:26" x14ac:dyDescent="0.2">
      <c r="A91" t="s">
        <v>9</v>
      </c>
      <c r="B91" t="s">
        <v>64</v>
      </c>
      <c r="C91" t="s">
        <v>101</v>
      </c>
      <c r="D91">
        <v>242</v>
      </c>
      <c r="E91">
        <v>2</v>
      </c>
      <c r="F91">
        <v>8.8000000000000007</v>
      </c>
      <c r="G91">
        <v>6.1</v>
      </c>
      <c r="H91">
        <v>6.3</v>
      </c>
      <c r="I91" s="1">
        <v>6.3980287120000003</v>
      </c>
      <c r="J91" s="1">
        <v>6.5571683218742045</v>
      </c>
      <c r="K91" s="1">
        <f t="shared" si="31"/>
        <v>29.224665660019046</v>
      </c>
      <c r="L91" s="1">
        <f t="shared" si="16"/>
        <v>31.17245310524472</v>
      </c>
      <c r="M91" s="1">
        <f t="shared" si="17"/>
        <v>32.150094276321688</v>
      </c>
      <c r="N91" s="1">
        <f t="shared" si="18"/>
        <v>33.769337890250618</v>
      </c>
      <c r="O91" s="1">
        <f t="shared" si="19"/>
        <v>21.604772094399777</v>
      </c>
      <c r="P91" s="1">
        <f t="shared" si="20"/>
        <v>22.97863171647597</v>
      </c>
      <c r="Q91" s="1">
        <f t="shared" si="21"/>
        <v>23.66675056825656</v>
      </c>
      <c r="R91" s="1">
        <f t="shared" si="22"/>
        <v>24.804431931109466</v>
      </c>
      <c r="S91" s="1">
        <f t="shared" si="30"/>
        <v>400.30523355352545</v>
      </c>
      <c r="T91" s="1">
        <f t="shared" si="23"/>
        <v>406.19569806315428</v>
      </c>
      <c r="U91" s="1">
        <f t="shared" si="24"/>
        <v>409.04551126113671</v>
      </c>
      <c r="V91" s="1">
        <f t="shared" si="25"/>
        <v>413.62147019103605</v>
      </c>
      <c r="W91" s="1">
        <f t="shared" si="26"/>
        <v>8648.503339119392</v>
      </c>
      <c r="X91" s="1">
        <f t="shared" si="27"/>
        <v>9333.8213506100947</v>
      </c>
      <c r="Y91" s="1">
        <f t="shared" si="28"/>
        <v>9680.7780860823023</v>
      </c>
      <c r="Z91" s="1">
        <f t="shared" si="29"/>
        <v>10259.645602598977</v>
      </c>
    </row>
    <row r="92" spans="1:26" x14ac:dyDescent="0.2">
      <c r="A92" t="s">
        <v>9</v>
      </c>
      <c r="B92" t="s">
        <v>64</v>
      </c>
      <c r="C92" t="s">
        <v>102</v>
      </c>
      <c r="D92">
        <v>242</v>
      </c>
      <c r="E92">
        <v>2.1</v>
      </c>
      <c r="F92">
        <v>8.9</v>
      </c>
      <c r="G92">
        <v>4.9000000000000004</v>
      </c>
      <c r="H92">
        <v>5.2</v>
      </c>
      <c r="I92" s="1">
        <v>5.1884511450000002</v>
      </c>
      <c r="J92" s="1">
        <v>5.1884390119684243</v>
      </c>
      <c r="K92" s="1">
        <f t="shared" si="31"/>
        <v>18.857409903172737</v>
      </c>
      <c r="L92" s="1">
        <f t="shared" si="16"/>
        <v>21.237166338267002</v>
      </c>
      <c r="M92" s="1">
        <f t="shared" si="17"/>
        <v>21.142938416707164</v>
      </c>
      <c r="N92" s="1">
        <f t="shared" si="18"/>
        <v>21.142839532615437</v>
      </c>
      <c r="O92" s="1">
        <f t="shared" si="19"/>
        <v>14.215072649299996</v>
      </c>
      <c r="P92" s="1">
        <f t="shared" si="20"/>
        <v>15.924535170375815</v>
      </c>
      <c r="Q92" s="1">
        <f t="shared" si="21"/>
        <v>15.857016569003935</v>
      </c>
      <c r="R92" s="1">
        <f t="shared" si="22"/>
        <v>15.85694570702108</v>
      </c>
      <c r="S92" s="1">
        <f t="shared" si="30"/>
        <v>362.50558652453105</v>
      </c>
      <c r="T92" s="1">
        <f t="shared" si="23"/>
        <v>372.39190584898773</v>
      </c>
      <c r="U92" s="1">
        <f t="shared" si="24"/>
        <v>372.017186295165</v>
      </c>
      <c r="V92" s="1">
        <f t="shared" si="25"/>
        <v>372.01679238127423</v>
      </c>
      <c r="W92" s="1">
        <f t="shared" si="26"/>
        <v>5153.0432482233145</v>
      </c>
      <c r="X92" s="1">
        <f t="shared" si="27"/>
        <v>5930.1680018554844</v>
      </c>
      <c r="Y92" s="1">
        <f t="shared" si="28"/>
        <v>5899.0826870366554</v>
      </c>
      <c r="Z92" s="1">
        <f t="shared" si="29"/>
        <v>5899.050078889999</v>
      </c>
    </row>
    <row r="93" spans="1:26" x14ac:dyDescent="0.2">
      <c r="A93" t="s">
        <v>9</v>
      </c>
      <c r="B93" t="s">
        <v>64</v>
      </c>
      <c r="C93" t="s">
        <v>103</v>
      </c>
      <c r="D93">
        <v>243</v>
      </c>
      <c r="E93">
        <v>2.8</v>
      </c>
      <c r="F93">
        <v>8.9</v>
      </c>
      <c r="G93">
        <v>7.8</v>
      </c>
      <c r="H93">
        <v>8.1999999999999993</v>
      </c>
      <c r="I93" s="1">
        <v>8.5625359379999999</v>
      </c>
      <c r="J93" s="1">
        <v>8.6580086580086579</v>
      </c>
      <c r="K93" s="1">
        <f t="shared" si="31"/>
        <v>47.783624261100748</v>
      </c>
      <c r="L93" s="1">
        <f t="shared" si="16"/>
        <v>52.810172506844417</v>
      </c>
      <c r="M93" s="1">
        <f t="shared" si="17"/>
        <v>57.583054180736802</v>
      </c>
      <c r="N93" s="1">
        <f t="shared" si="18"/>
        <v>58.874321200685756</v>
      </c>
      <c r="O93" s="1">
        <f t="shared" si="19"/>
        <v>34.560272680086022</v>
      </c>
      <c r="P93" s="1">
        <f t="shared" si="20"/>
        <v>38.026175352903586</v>
      </c>
      <c r="Q93" s="1">
        <f t="shared" si="21"/>
        <v>41.303568501699559</v>
      </c>
      <c r="R93" s="1">
        <f t="shared" si="22"/>
        <v>42.188122928616785</v>
      </c>
      <c r="S93" s="1">
        <f t="shared" si="30"/>
        <v>447.43953488875883</v>
      </c>
      <c r="T93" s="1">
        <f t="shared" si="23"/>
        <v>457.68726778480328</v>
      </c>
      <c r="U93" s="1">
        <f t="shared" si="24"/>
        <v>466.74136157582979</v>
      </c>
      <c r="V93" s="1">
        <f t="shared" si="25"/>
        <v>469.09067129963813</v>
      </c>
      <c r="W93" s="1">
        <f t="shared" si="26"/>
        <v>15463.632333606369</v>
      </c>
      <c r="X93" s="1">
        <f t="shared" si="27"/>
        <v>17404.096301576268</v>
      </c>
      <c r="Y93" s="1">
        <f t="shared" si="28"/>
        <v>19278.083800423807</v>
      </c>
      <c r="Z93" s="1">
        <f t="shared" si="29"/>
        <v>19790.054905456502</v>
      </c>
    </row>
    <row r="94" spans="1:26" x14ac:dyDescent="0.2">
      <c r="A94" t="s">
        <v>9</v>
      </c>
      <c r="B94" t="s">
        <v>64</v>
      </c>
      <c r="C94" t="s">
        <v>104</v>
      </c>
      <c r="D94">
        <v>247</v>
      </c>
      <c r="E94">
        <v>4.5</v>
      </c>
      <c r="F94">
        <v>10</v>
      </c>
      <c r="G94">
        <v>12.1</v>
      </c>
      <c r="H94">
        <v>13</v>
      </c>
      <c r="I94" s="1">
        <v>13.305353240000001</v>
      </c>
      <c r="J94" s="1">
        <v>13.623631270690094</v>
      </c>
      <c r="K94" s="1">
        <f t="shared" si="31"/>
        <v>114.9901451030204</v>
      </c>
      <c r="L94" s="1">
        <f t="shared" si="16"/>
        <v>132.73228961416876</v>
      </c>
      <c r="M94" s="1">
        <f t="shared" si="17"/>
        <v>139.0409413320584</v>
      </c>
      <c r="N94" s="1">
        <f t="shared" si="18"/>
        <v>145.77251371683636</v>
      </c>
      <c r="O94" s="1">
        <f t="shared" si="19"/>
        <v>79.981071368580629</v>
      </c>
      <c r="P94" s="1">
        <f t="shared" si="20"/>
        <v>91.733955615779891</v>
      </c>
      <c r="Q94" s="1">
        <f t="shared" si="21"/>
        <v>95.895635651988044</v>
      </c>
      <c r="R94" s="1">
        <f t="shared" si="22"/>
        <v>100.32705629745011</v>
      </c>
      <c r="S94" s="1">
        <f t="shared" si="30"/>
        <v>545.85731477392744</v>
      </c>
      <c r="T94" s="1">
        <f t="shared" si="23"/>
        <v>563.88100966030106</v>
      </c>
      <c r="U94" s="1">
        <f t="shared" si="24"/>
        <v>569.8401908244407</v>
      </c>
      <c r="V94" s="1">
        <f t="shared" si="25"/>
        <v>575.97248248913661</v>
      </c>
      <c r="W94" s="1">
        <f t="shared" si="26"/>
        <v>43658.252849995275</v>
      </c>
      <c r="X94" s="1">
        <f t="shared" si="27"/>
        <v>51727.035512759212</v>
      </c>
      <c r="Y94" s="1">
        <f t="shared" si="28"/>
        <v>54645.187319159908</v>
      </c>
      <c r="Z94" s="1">
        <f t="shared" si="29"/>
        <v>57785.62367646971</v>
      </c>
    </row>
    <row r="95" spans="1:26" x14ac:dyDescent="0.2">
      <c r="A95" t="s">
        <v>9</v>
      </c>
      <c r="B95" t="s">
        <v>64</v>
      </c>
      <c r="C95" t="s">
        <v>105</v>
      </c>
      <c r="D95">
        <v>247</v>
      </c>
      <c r="E95">
        <v>4.3</v>
      </c>
      <c r="F95">
        <v>9.4499999999999993</v>
      </c>
      <c r="G95">
        <v>9.1</v>
      </c>
      <c r="H95">
        <v>9.4</v>
      </c>
      <c r="I95" s="1">
        <v>9.4856346079999998</v>
      </c>
      <c r="J95" s="1">
        <v>9.5811051693404643</v>
      </c>
      <c r="K95" s="1">
        <f t="shared" si="31"/>
        <v>65.038821910942687</v>
      </c>
      <c r="L95" s="1">
        <f t="shared" si="16"/>
        <v>69.397781717798537</v>
      </c>
      <c r="M95" s="1">
        <f t="shared" si="17"/>
        <v>70.667977827536632</v>
      </c>
      <c r="N95" s="1">
        <f t="shared" si="18"/>
        <v>72.097647803624184</v>
      </c>
      <c r="O95" s="1">
        <f t="shared" si="19"/>
        <v>46.399411831351308</v>
      </c>
      <c r="P95" s="1">
        <f t="shared" si="20"/>
        <v>49.366427854120246</v>
      </c>
      <c r="Q95" s="1">
        <f t="shared" si="21"/>
        <v>50.229429851827362</v>
      </c>
      <c r="R95" s="1">
        <f t="shared" si="22"/>
        <v>51.199957475196491</v>
      </c>
      <c r="S95" s="1">
        <f t="shared" si="30"/>
        <v>479.78632034798875</v>
      </c>
      <c r="T95" s="1">
        <f t="shared" si="23"/>
        <v>486.88479362831197</v>
      </c>
      <c r="U95" s="1">
        <f t="shared" si="24"/>
        <v>488.88822893202757</v>
      </c>
      <c r="V95" s="1">
        <f t="shared" si="25"/>
        <v>491.11014523483772</v>
      </c>
      <c r="W95" s="1">
        <f t="shared" si="26"/>
        <v>22261.803068874979</v>
      </c>
      <c r="X95" s="1">
        <f t="shared" si="27"/>
        <v>24035.763037920289</v>
      </c>
      <c r="Y95" s="1">
        <f t="shared" si="28"/>
        <v>24556.577000525394</v>
      </c>
      <c r="Z95" s="1">
        <f t="shared" si="29"/>
        <v>25144.818551661265</v>
      </c>
    </row>
    <row r="96" spans="1:26" x14ac:dyDescent="0.2">
      <c r="A96" t="s">
        <v>9</v>
      </c>
      <c r="B96" t="s">
        <v>64</v>
      </c>
      <c r="C96" t="s">
        <v>106</v>
      </c>
      <c r="D96">
        <v>249</v>
      </c>
      <c r="E96">
        <v>5.8</v>
      </c>
      <c r="F96">
        <v>9.6</v>
      </c>
      <c r="G96">
        <v>10.35</v>
      </c>
      <c r="H96">
        <v>10.75</v>
      </c>
      <c r="I96" s="1">
        <v>11.10901503</v>
      </c>
      <c r="J96" s="1">
        <v>11.140819964349376</v>
      </c>
      <c r="K96" s="1">
        <f t="shared" si="31"/>
        <v>84.133814758543139</v>
      </c>
      <c r="L96" s="1">
        <f t="shared" si="16"/>
        <v>90.762575257617613</v>
      </c>
      <c r="M96" s="1">
        <f t="shared" si="17"/>
        <v>96.92615615582028</v>
      </c>
      <c r="N96" s="1">
        <f t="shared" si="18"/>
        <v>97.481946732861246</v>
      </c>
      <c r="O96" s="1">
        <f t="shared" si="19"/>
        <v>59.33833869119109</v>
      </c>
      <c r="P96" s="1">
        <f t="shared" si="20"/>
        <v>63.797836291646099</v>
      </c>
      <c r="Q96" s="1">
        <f t="shared" si="21"/>
        <v>67.931367770266348</v>
      </c>
      <c r="R96" s="1">
        <f t="shared" si="22"/>
        <v>68.303515982476512</v>
      </c>
      <c r="S96" s="1">
        <f t="shared" si="30"/>
        <v>508.57956869654254</v>
      </c>
      <c r="T96" s="1">
        <f t="shared" si="23"/>
        <v>517.38718950035525</v>
      </c>
      <c r="U96" s="1">
        <f t="shared" si="24"/>
        <v>525.14085846508635</v>
      </c>
      <c r="V96" s="1">
        <f t="shared" si="25"/>
        <v>525.82109719824359</v>
      </c>
      <c r="W96" s="1">
        <f t="shared" si="26"/>
        <v>30178.266698735326</v>
      </c>
      <c r="X96" s="1">
        <f t="shared" si="27"/>
        <v>33008.183215138539</v>
      </c>
      <c r="Y96" s="1">
        <f t="shared" si="28"/>
        <v>35673.536787585166</v>
      </c>
      <c r="Z96" s="1">
        <f t="shared" si="29"/>
        <v>35915.429716403567</v>
      </c>
    </row>
    <row r="97" spans="1:30" x14ac:dyDescent="0.2">
      <c r="A97" t="s">
        <v>9</v>
      </c>
      <c r="B97" t="s">
        <v>64</v>
      </c>
      <c r="C97" t="s">
        <v>107</v>
      </c>
      <c r="D97">
        <v>249</v>
      </c>
      <c r="E97">
        <v>5.9</v>
      </c>
      <c r="F97">
        <v>9.4</v>
      </c>
      <c r="G97">
        <v>3.2</v>
      </c>
      <c r="I97" s="1"/>
      <c r="J97" s="1"/>
      <c r="K97" s="1">
        <f t="shared" si="31"/>
        <v>8.0424771931898711</v>
      </c>
      <c r="L97" s="1" t="str">
        <f t="shared" si="16"/>
        <v/>
      </c>
      <c r="M97" s="1" t="str">
        <f t="shared" si="17"/>
        <v/>
      </c>
      <c r="N97" s="1" t="str">
        <f t="shared" si="18"/>
        <v/>
      </c>
      <c r="O97" s="1">
        <f t="shared" si="19"/>
        <v>6.296888209679901</v>
      </c>
      <c r="P97" s="1" t="str">
        <f t="shared" si="20"/>
        <v/>
      </c>
      <c r="Q97" s="1" t="str">
        <f t="shared" si="21"/>
        <v/>
      </c>
      <c r="R97" s="1" t="str">
        <f t="shared" si="22"/>
        <v/>
      </c>
      <c r="S97" s="1">
        <f t="shared" si="30"/>
        <v>298.8999407554752</v>
      </c>
      <c r="T97" s="1" t="str">
        <f t="shared" si="23"/>
        <v/>
      </c>
      <c r="U97" s="1" t="str">
        <f t="shared" si="24"/>
        <v/>
      </c>
      <c r="V97" s="1" t="str">
        <f t="shared" si="25"/>
        <v/>
      </c>
      <c r="W97" s="1">
        <f t="shared" si="26"/>
        <v>1882.1395128171728</v>
      </c>
      <c r="X97" s="1" t="str">
        <f t="shared" si="27"/>
        <v/>
      </c>
      <c r="Y97" s="1" t="str">
        <f t="shared" si="28"/>
        <v/>
      </c>
      <c r="Z97" s="1" t="str">
        <f t="shared" si="29"/>
        <v/>
      </c>
    </row>
    <row r="98" spans="1:30" x14ac:dyDescent="0.2">
      <c r="A98" t="s">
        <v>9</v>
      </c>
      <c r="B98" t="s">
        <v>64</v>
      </c>
      <c r="C98" t="s">
        <v>108</v>
      </c>
      <c r="D98">
        <v>250</v>
      </c>
      <c r="E98">
        <v>7.1</v>
      </c>
      <c r="F98">
        <v>9.8000000000000007</v>
      </c>
      <c r="G98">
        <v>4.0999999999999996</v>
      </c>
      <c r="H98">
        <v>4.2</v>
      </c>
      <c r="I98" s="1">
        <v>4.2016904979999996</v>
      </c>
      <c r="J98" s="1">
        <v>4.2335115864527628</v>
      </c>
      <c r="K98" s="1">
        <f t="shared" si="31"/>
        <v>13.202543126711104</v>
      </c>
      <c r="L98" s="1">
        <f t="shared" si="16"/>
        <v>13.854423602330987</v>
      </c>
      <c r="M98" s="1">
        <f t="shared" si="17"/>
        <v>13.865578644634077</v>
      </c>
      <c r="N98" s="1">
        <f t="shared" si="18"/>
        <v>14.076393108225163</v>
      </c>
      <c r="O98" s="1">
        <f t="shared" si="19"/>
        <v>10.111470632628446</v>
      </c>
      <c r="P98" s="1">
        <f t="shared" si="20"/>
        <v>10.587996001171144</v>
      </c>
      <c r="Q98" s="1">
        <f t="shared" si="21"/>
        <v>10.596141532928531</v>
      </c>
      <c r="R98" s="1">
        <f t="shared" si="22"/>
        <v>10.750025961340963</v>
      </c>
      <c r="S98" s="1">
        <f t="shared" si="30"/>
        <v>334.39705892708167</v>
      </c>
      <c r="T98" s="1">
        <f t="shared" si="23"/>
        <v>338.06576834343633</v>
      </c>
      <c r="U98" s="1">
        <f t="shared" si="24"/>
        <v>338.12737464929126</v>
      </c>
      <c r="V98" s="1">
        <f t="shared" si="25"/>
        <v>339.28449997898485</v>
      </c>
      <c r="W98" s="1">
        <f t="shared" si="26"/>
        <v>3381.2460409785103</v>
      </c>
      <c r="X98" s="1">
        <f t="shared" si="27"/>
        <v>3579.439003353154</v>
      </c>
      <c r="Y98" s="1">
        <f t="shared" si="28"/>
        <v>3582.8455179414409</v>
      </c>
      <c r="Z98" s="1">
        <f t="shared" si="29"/>
        <v>3647.3171830546748</v>
      </c>
    </row>
    <row r="99" spans="1:30" x14ac:dyDescent="0.2">
      <c r="I99" s="1"/>
      <c r="J99" s="1"/>
      <c r="K99" s="1"/>
      <c r="L99" s="1"/>
    </row>
    <row r="100" spans="1:30" x14ac:dyDescent="0.2">
      <c r="I100" s="1"/>
      <c r="J100" s="1"/>
      <c r="K100" s="1"/>
      <c r="L100" s="1"/>
    </row>
    <row r="101" spans="1:30" ht="32" x14ac:dyDescent="0.2">
      <c r="G101" t="s">
        <v>131</v>
      </c>
      <c r="H101" t="s">
        <v>131</v>
      </c>
      <c r="I101" t="s">
        <v>131</v>
      </c>
      <c r="J101" t="s">
        <v>131</v>
      </c>
      <c r="K101" s="1" t="s">
        <v>132</v>
      </c>
      <c r="L101" s="1" t="s">
        <v>132</v>
      </c>
      <c r="M101" s="1" t="s">
        <v>132</v>
      </c>
      <c r="N101" s="1" t="s">
        <v>132</v>
      </c>
      <c r="O101" s="1" t="s">
        <v>132</v>
      </c>
      <c r="P101" s="1" t="s">
        <v>132</v>
      </c>
      <c r="Q101" s="1" t="s">
        <v>132</v>
      </c>
      <c r="R101" s="1" t="s">
        <v>132</v>
      </c>
      <c r="S101" s="1" t="s">
        <v>133</v>
      </c>
      <c r="T101" s="12" t="s">
        <v>133</v>
      </c>
      <c r="U101" s="12" t="s">
        <v>133</v>
      </c>
      <c r="V101" s="12" t="s">
        <v>133</v>
      </c>
      <c r="W101" s="12" t="s">
        <v>134</v>
      </c>
      <c r="X101" s="12" t="s">
        <v>134</v>
      </c>
      <c r="Y101" s="12" t="s">
        <v>134</v>
      </c>
      <c r="Z101" s="12" t="s">
        <v>134</v>
      </c>
      <c r="AA101" s="12" t="s">
        <v>139</v>
      </c>
      <c r="AB101" s="12" t="s">
        <v>140</v>
      </c>
      <c r="AC101" s="12" t="s">
        <v>141</v>
      </c>
      <c r="AD101" s="12" t="s">
        <v>142</v>
      </c>
    </row>
    <row r="102" spans="1:30" x14ac:dyDescent="0.2">
      <c r="G102" s="7" t="s">
        <v>6</v>
      </c>
      <c r="H102" s="7" t="s">
        <v>7</v>
      </c>
      <c r="I102" s="7" t="s">
        <v>8</v>
      </c>
      <c r="J102" s="7" t="s">
        <v>109</v>
      </c>
      <c r="K102" s="8" t="s">
        <v>110</v>
      </c>
      <c r="L102" s="8" t="s">
        <v>111</v>
      </c>
      <c r="M102" s="8" t="s">
        <v>113</v>
      </c>
      <c r="N102" s="8" t="s">
        <v>114</v>
      </c>
      <c r="O102" s="9" t="s">
        <v>115</v>
      </c>
      <c r="P102" s="9" t="s">
        <v>116</v>
      </c>
      <c r="Q102" s="9" t="s">
        <v>117</v>
      </c>
      <c r="R102" s="9" t="s">
        <v>118</v>
      </c>
      <c r="S102" s="7" t="s">
        <v>120</v>
      </c>
      <c r="T102" s="7" t="s">
        <v>121</v>
      </c>
      <c r="U102" s="7" t="s">
        <v>125</v>
      </c>
      <c r="V102" s="7" t="s">
        <v>126</v>
      </c>
      <c r="W102" s="9" t="s">
        <v>127</v>
      </c>
      <c r="X102" s="9" t="s">
        <v>128</v>
      </c>
      <c r="Y102" s="9" t="s">
        <v>129</v>
      </c>
      <c r="Z102" s="9" t="s">
        <v>130</v>
      </c>
      <c r="AA102" s="9" t="s">
        <v>135</v>
      </c>
      <c r="AB102" s="9" t="s">
        <v>138</v>
      </c>
      <c r="AC102" s="9" t="s">
        <v>136</v>
      </c>
      <c r="AD102" s="9" t="s">
        <v>137</v>
      </c>
    </row>
    <row r="103" spans="1:30" x14ac:dyDescent="0.2">
      <c r="F103" s="2" t="s">
        <v>10</v>
      </c>
      <c r="G103" s="6">
        <f>AVERAGE(G2:G53)</f>
        <v>7.7225490196078423</v>
      </c>
      <c r="H103" s="6">
        <f t="shared" ref="H103:J103" si="32">AVERAGE(H2:H53)</f>
        <v>8.2483846149574465</v>
      </c>
      <c r="I103" s="6">
        <f t="shared" si="32"/>
        <v>8.6749602810638287</v>
      </c>
      <c r="J103" s="6">
        <f t="shared" si="32"/>
        <v>8.8723368135132841</v>
      </c>
      <c r="K103" s="1">
        <f t="shared" ref="K103:R103" si="33">SUM(K2:K53)*(100/(100*100))</f>
        <v>26.570510741587785</v>
      </c>
      <c r="L103" s="1">
        <f t="shared" si="33"/>
        <v>27.710906597712107</v>
      </c>
      <c r="M103" s="1">
        <f t="shared" si="33"/>
        <v>31.072893835120404</v>
      </c>
      <c r="N103" s="1">
        <f t="shared" si="33"/>
        <v>31.124696442792754</v>
      </c>
      <c r="O103" s="1">
        <f t="shared" si="33"/>
        <v>18.975091664412361</v>
      </c>
      <c r="P103" s="1">
        <f t="shared" si="33"/>
        <v>19.694135671941336</v>
      </c>
      <c r="Q103" s="1">
        <f t="shared" si="33"/>
        <v>21.946174302701845</v>
      </c>
      <c r="R103" s="1">
        <f t="shared" si="33"/>
        <v>21.939441943810767</v>
      </c>
      <c r="S103" s="1">
        <f>AVERAGE(S2:S53)/100</f>
        <v>4.3944915472463517</v>
      </c>
      <c r="T103" s="1">
        <f>AVERAGE(T2:T53)/100</f>
        <v>4.532166071918529</v>
      </c>
      <c r="U103" s="1">
        <f>AVERAGE(U2:U53)/100</f>
        <v>4.629015751776473</v>
      </c>
      <c r="V103" s="1">
        <f>AVERAGE(V2:V53)/100</f>
        <v>4.6756618135737034</v>
      </c>
      <c r="W103" s="1">
        <f>SUM(W2:W53)*(100/(1000*1000))</f>
        <v>91.287615975358861</v>
      </c>
      <c r="X103" s="1">
        <f>SUM(X2:X53)*(100/(1000*1000))</f>
        <v>97.04283124140369</v>
      </c>
      <c r="Y103" s="1">
        <f>SUM(Y2:Y53)*(100/(1000*1000))</f>
        <v>111.73963187861932</v>
      </c>
      <c r="Z103" s="1">
        <f>SUM(Z2:Z53)*(100/(1000*1000))</f>
        <v>112.81646867517681</v>
      </c>
      <c r="AA103" s="10">
        <f>Z103/10000</f>
        <v>1.128164686751768E-2</v>
      </c>
      <c r="AB103" s="11">
        <f>AA103*700</f>
        <v>7.8971528072623762</v>
      </c>
      <c r="AC103">
        <f>AB103*0.7</f>
        <v>5.5280069650836632</v>
      </c>
      <c r="AD103">
        <f>AC103*1000*1000/18</f>
        <v>307111.49806020351</v>
      </c>
    </row>
    <row r="104" spans="1:30" x14ac:dyDescent="0.2">
      <c r="F104" s="2" t="s">
        <v>64</v>
      </c>
      <c r="G104" s="6">
        <f>AVERAGE(G55:G98)</f>
        <v>8.5034090909090914</v>
      </c>
      <c r="H104" s="6">
        <f t="shared" ref="H104:J104" si="34">AVERAGE(H55:H98)</f>
        <v>9.5324324324324312</v>
      </c>
      <c r="I104" s="6">
        <f t="shared" si="34"/>
        <v>10.02488900382353</v>
      </c>
      <c r="J104" s="6">
        <f t="shared" si="34"/>
        <v>10.188786258304974</v>
      </c>
      <c r="K104" s="1">
        <f t="shared" ref="K104:R104" si="35">SUM(K55:K98)*(100/(100*100))</f>
        <v>28.320809818627183</v>
      </c>
      <c r="L104" s="1">
        <f t="shared" si="35"/>
        <v>29.154097635037797</v>
      </c>
      <c r="M104" s="1">
        <f t="shared" si="35"/>
        <v>29.564542652353566</v>
      </c>
      <c r="N104" s="1">
        <f t="shared" si="35"/>
        <v>29.675533801516995</v>
      </c>
      <c r="O104" s="1">
        <f t="shared" si="35"/>
        <v>20.013335862700519</v>
      </c>
      <c r="P104" s="1">
        <f t="shared" si="35"/>
        <v>20.457798182835145</v>
      </c>
      <c r="Q104" s="1">
        <f t="shared" si="35"/>
        <v>20.657823997921884</v>
      </c>
      <c r="R104" s="1">
        <f t="shared" si="35"/>
        <v>20.70309084010939</v>
      </c>
      <c r="S104" s="1">
        <f>AVERAGE(S55:S98)/100</f>
        <v>4.5735596833363727</v>
      </c>
      <c r="T104" s="1">
        <f>AVERAGE(T55:T98)/100</f>
        <v>4.835258019533387</v>
      </c>
      <c r="U104" s="1">
        <f>AVERAGE(U55:U98)/100</f>
        <v>4.9487726448384688</v>
      </c>
      <c r="V104" s="1">
        <f>AVERAGE(V55:V98)/100</f>
        <v>4.9839926216813772</v>
      </c>
      <c r="W104" s="1">
        <f>SUM(W55:W98)*(100/(1000*1000))</f>
        <v>101.58202911711487</v>
      </c>
      <c r="X104" s="1">
        <f>SUM(X55:X98)*(100/(1000*1000))</f>
        <v>107.48093391891497</v>
      </c>
      <c r="Y104" s="1">
        <f>SUM(Y55:Y98)*(100/(1000*1000))</f>
        <v>110.90390111020946</v>
      </c>
      <c r="Z104" s="1">
        <f>SUM(Z55:Z98)*(100/(1000*1000))</f>
        <v>112.03030773550748</v>
      </c>
      <c r="AA104" s="10">
        <f t="shared" ref="AA104:AA105" si="36">Z104/10000</f>
        <v>1.1203030773550747E-2</v>
      </c>
      <c r="AB104" s="11">
        <f t="shared" ref="AB104:AB105" si="37">AA104*700</f>
        <v>7.8421215414855228</v>
      </c>
      <c r="AC104">
        <f t="shared" ref="AC104:AC105" si="38">AB104*0.7</f>
        <v>5.4894850790398655</v>
      </c>
      <c r="AD104">
        <f t="shared" ref="AD104:AD105" si="39">AC104*1000*1000/18</f>
        <v>304971.39327999257</v>
      </c>
    </row>
    <row r="105" spans="1:30" x14ac:dyDescent="0.2">
      <c r="F105" s="2" t="s">
        <v>112</v>
      </c>
      <c r="G105" s="6">
        <f>AVERAGE(G2:G98)</f>
        <v>8.0842105263157897</v>
      </c>
      <c r="H105" s="6">
        <f t="shared" ref="H105:J105" si="40">AVERAGE(H2:H98)</f>
        <v>8.8139771059880925</v>
      </c>
      <c r="I105" s="6">
        <f t="shared" si="40"/>
        <v>9.24159702888889</v>
      </c>
      <c r="J105" s="6">
        <f t="shared" si="40"/>
        <v>9.4292961940020756</v>
      </c>
      <c r="K105" s="1">
        <f t="shared" ref="K105:R105" si="41">SUM(K103:K104)/2</f>
        <v>27.445660280107482</v>
      </c>
      <c r="L105" s="1">
        <f t="shared" si="41"/>
        <v>28.432502116374952</v>
      </c>
      <c r="M105" s="1">
        <f t="shared" si="41"/>
        <v>30.318718243736985</v>
      </c>
      <c r="N105" s="1">
        <f t="shared" si="41"/>
        <v>30.400115122154872</v>
      </c>
      <c r="O105" s="1">
        <f t="shared" si="41"/>
        <v>19.494213763556438</v>
      </c>
      <c r="P105" s="1">
        <f t="shared" si="41"/>
        <v>20.07596692738824</v>
      </c>
      <c r="Q105" s="1">
        <f t="shared" si="41"/>
        <v>21.301999150311865</v>
      </c>
      <c r="R105" s="1">
        <f t="shared" si="41"/>
        <v>21.32126639196008</v>
      </c>
      <c r="S105" s="1">
        <f>AVERAGE(S103:S104)</f>
        <v>4.4840256152913618</v>
      </c>
      <c r="T105" s="1">
        <f>AVERAGE(T103:T104)</f>
        <v>4.683712045725958</v>
      </c>
      <c r="U105" s="1">
        <f>AVERAGE(U103:U104)</f>
        <v>4.7888941983074709</v>
      </c>
      <c r="V105" s="1">
        <f>AVERAGE(V103:V104)</f>
        <v>4.8298272176275407</v>
      </c>
      <c r="W105" s="1">
        <f>SUM(W103:W104)/2</f>
        <v>96.434822546236859</v>
      </c>
      <c r="X105" s="1">
        <f>SUM(X103:X104)/2</f>
        <v>102.26188258015932</v>
      </c>
      <c r="Y105" s="1">
        <f>SUM(Y103:Y104)/2</f>
        <v>111.32176649441439</v>
      </c>
      <c r="Z105" s="1">
        <f>SUM(Z103:Z104)/2</f>
        <v>112.42338820534215</v>
      </c>
      <c r="AA105" s="10">
        <f t="shared" si="36"/>
        <v>1.1242338820534215E-2</v>
      </c>
      <c r="AB105" s="11">
        <f t="shared" si="37"/>
        <v>7.8696371743739499</v>
      </c>
      <c r="AC105">
        <f t="shared" si="38"/>
        <v>5.5087460220617643</v>
      </c>
      <c r="AD105">
        <f t="shared" si="39"/>
        <v>306041.44567009801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DBH Mind 2003-2018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LIMOUSIN</dc:creator>
  <cp:lastModifiedBy>Utilisateur de Microsoft Office</cp:lastModifiedBy>
  <dcterms:created xsi:type="dcterms:W3CDTF">2019-07-22T12:43:51Z</dcterms:created>
  <dcterms:modified xsi:type="dcterms:W3CDTF">2022-01-26T09:34:47Z</dcterms:modified>
</cp:coreProperties>
</file>