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stdocs\Roberto Salomon\TDR probes\"/>
    </mc:Choice>
  </mc:AlternateContent>
  <bookViews>
    <workbookView xWindow="285" yWindow="30" windowWidth="19620" windowHeight="9270"/>
  </bookViews>
  <sheets>
    <sheet name="VWC" sheetId="1" r:id="rId1"/>
    <sheet name="dimesnsions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T3" i="1" l="1"/>
  <c r="W4" i="1"/>
  <c r="R3" i="1" l="1"/>
  <c r="Q3" i="1"/>
  <c r="P3" i="1"/>
  <c r="V3" i="1" l="1"/>
  <c r="T9" i="1"/>
  <c r="V9" i="1" s="1"/>
  <c r="T17" i="1"/>
  <c r="X17" i="1" s="1"/>
  <c r="P4" i="1"/>
  <c r="T4" i="1" s="1"/>
  <c r="Q4" i="1"/>
  <c r="R4" i="1"/>
  <c r="P5" i="1"/>
  <c r="T5" i="1" s="1"/>
  <c r="X5" i="1" s="1"/>
  <c r="Q5" i="1"/>
  <c r="P6" i="1"/>
  <c r="T6" i="1" s="1"/>
  <c r="V6" i="1" s="1"/>
  <c r="Q6" i="1"/>
  <c r="R6" i="1"/>
  <c r="P7" i="1"/>
  <c r="T7" i="1" s="1"/>
  <c r="W7" i="1" s="1"/>
  <c r="Q7" i="1"/>
  <c r="R7" i="1"/>
  <c r="P8" i="1"/>
  <c r="T8" i="1" s="1"/>
  <c r="X8" i="1" s="1"/>
  <c r="Q8" i="1"/>
  <c r="R8" i="1"/>
  <c r="P9" i="1"/>
  <c r="Q9" i="1"/>
  <c r="R9" i="1"/>
  <c r="P10" i="1"/>
  <c r="T10" i="1" s="1"/>
  <c r="W10" i="1" s="1"/>
  <c r="Q10" i="1"/>
  <c r="R10" i="1"/>
  <c r="P11" i="1"/>
  <c r="T11" i="1" s="1"/>
  <c r="X11" i="1" s="1"/>
  <c r="Q11" i="1"/>
  <c r="R11" i="1"/>
  <c r="P12" i="1"/>
  <c r="T12" i="1" s="1"/>
  <c r="V12" i="1" s="1"/>
  <c r="Q12" i="1"/>
  <c r="R12" i="1"/>
  <c r="P13" i="1"/>
  <c r="T13" i="1" s="1"/>
  <c r="W13" i="1" s="1"/>
  <c r="Q13" i="1"/>
  <c r="R13" i="1"/>
  <c r="P14" i="1"/>
  <c r="T14" i="1" s="1"/>
  <c r="X14" i="1" s="1"/>
  <c r="Q14" i="1"/>
  <c r="R14" i="1"/>
  <c r="P15" i="1"/>
  <c r="T15" i="1" s="1"/>
  <c r="V15" i="1" s="1"/>
  <c r="Q15" i="1"/>
  <c r="R15" i="1"/>
  <c r="P16" i="1"/>
  <c r="T16" i="1" s="1"/>
  <c r="W16" i="1" s="1"/>
  <c r="Q16" i="1"/>
  <c r="R16" i="1"/>
  <c r="P17" i="1"/>
  <c r="Q17" i="1"/>
  <c r="R17" i="1"/>
  <c r="P18" i="1"/>
  <c r="T18" i="1" s="1"/>
  <c r="V18" i="1" s="1"/>
  <c r="Q18" i="1"/>
  <c r="R18" i="1"/>
  <c r="P19" i="1"/>
  <c r="T19" i="1" s="1"/>
  <c r="W19" i="1" s="1"/>
  <c r="Q19" i="1"/>
  <c r="R19" i="1"/>
  <c r="P20" i="1"/>
  <c r="T20" i="1" s="1"/>
  <c r="X20" i="1" s="1"/>
  <c r="P21" i="1"/>
  <c r="T21" i="1" s="1"/>
  <c r="V21" i="1" s="1"/>
  <c r="Q21" i="1"/>
  <c r="R21" i="1"/>
  <c r="P22" i="1"/>
  <c r="T22" i="1" s="1"/>
  <c r="W22" i="1" s="1"/>
  <c r="Q22" i="1"/>
  <c r="R22" i="1"/>
  <c r="P23" i="1"/>
  <c r="T23" i="1" s="1"/>
  <c r="X23" i="1" s="1"/>
  <c r="Q23" i="1"/>
  <c r="R23" i="1"/>
  <c r="P24" i="1"/>
  <c r="T24" i="1" s="1"/>
  <c r="V24" i="1" s="1"/>
  <c r="Q24" i="1"/>
  <c r="P25" i="1"/>
  <c r="T25" i="1" s="1"/>
  <c r="W25" i="1" s="1"/>
  <c r="Q25" i="1"/>
  <c r="R25" i="1"/>
  <c r="P26" i="1"/>
  <c r="T26" i="1" s="1"/>
  <c r="X26" i="1" s="1"/>
  <c r="Q26" i="1"/>
  <c r="R26" i="1"/>
  <c r="P27" i="1"/>
  <c r="T27" i="1" s="1"/>
  <c r="V27" i="1" s="1"/>
  <c r="Q27" i="1"/>
  <c r="R27" i="1"/>
  <c r="P28" i="1"/>
  <c r="T28" i="1" s="1"/>
  <c r="W28" i="1" s="1"/>
  <c r="Q28" i="1"/>
  <c r="R28" i="1"/>
  <c r="P29" i="1"/>
  <c r="T29" i="1" s="1"/>
  <c r="X29" i="1" s="1"/>
  <c r="Q29" i="1"/>
  <c r="R29" i="1"/>
  <c r="W32" i="1" l="1"/>
  <c r="W31" i="1"/>
  <c r="X32" i="1"/>
  <c r="X31" i="1"/>
  <c r="V32" i="1"/>
  <c r="V31" i="1"/>
</calcChain>
</file>

<file path=xl/comments1.xml><?xml version="1.0" encoding="utf-8"?>
<comments xmlns="http://schemas.openxmlformats.org/spreadsheetml/2006/main">
  <authors>
    <author>Roberto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Roberto:</t>
        </r>
        <r>
          <rPr>
            <sz val="9"/>
            <color indexed="81"/>
            <rFont val="Tahoma"/>
            <charset val="1"/>
          </rPr>
          <t xml:space="preserve">
samples collected 18th April, to oven 19th April (overnight in fridge), and weighted 14th May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Roberto:</t>
        </r>
        <r>
          <rPr>
            <sz val="9"/>
            <color indexed="81"/>
            <rFont val="Tahoma"/>
            <charset val="1"/>
          </rPr>
          <t xml:space="preserve">
measured 19th may (afeter one night in the fridge)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Roberto:</t>
        </r>
        <r>
          <rPr>
            <sz val="9"/>
            <color indexed="81"/>
            <rFont val="Tahoma"/>
            <charset val="1"/>
          </rPr>
          <t xml:space="preserve">
arquimedes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Roberto:</t>
        </r>
        <r>
          <rPr>
            <sz val="9"/>
            <color indexed="81"/>
            <rFont val="Tahoma"/>
            <charset val="1"/>
          </rPr>
          <t xml:space="preserve">
measured 19th may (afeter one night in the fridge)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Roberto:</t>
        </r>
        <r>
          <rPr>
            <sz val="9"/>
            <color indexed="81"/>
            <rFont val="Tahoma"/>
            <charset val="1"/>
          </rPr>
          <t xml:space="preserve">
3 subsamples per slice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Roberto:</t>
        </r>
        <r>
          <rPr>
            <sz val="9"/>
            <color indexed="81"/>
            <rFont val="Tahoma"/>
            <charset val="1"/>
          </rPr>
          <t xml:space="preserve">
3 subsamples per slice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Roberto:</t>
        </r>
        <r>
          <rPr>
            <sz val="9"/>
            <color indexed="81"/>
            <rFont val="Tahoma"/>
            <charset val="1"/>
          </rPr>
          <t xml:space="preserve">
3 subsamples per slice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Roberto:</t>
        </r>
        <r>
          <rPr>
            <sz val="9"/>
            <color indexed="81"/>
            <rFont val="Tahoma"/>
            <charset val="1"/>
          </rPr>
          <t xml:space="preserve">
3 subsamples per slice</t>
        </r>
      </text>
    </comment>
  </commentList>
</comments>
</file>

<file path=xl/comments2.xml><?xml version="1.0" encoding="utf-8"?>
<comments xmlns="http://schemas.openxmlformats.org/spreadsheetml/2006/main">
  <authors>
    <author>Roberto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Roberto:</t>
        </r>
        <r>
          <rPr>
            <sz val="9"/>
            <color indexed="81"/>
            <rFont val="Tahoma"/>
            <charset val="1"/>
          </rPr>
          <t xml:space="preserve">
not clear distinction between sapwood - heartwood
consider these data with caution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Roberto:</t>
        </r>
        <r>
          <rPr>
            <sz val="9"/>
            <color indexed="81"/>
            <rFont val="Tahoma"/>
            <charset val="1"/>
          </rPr>
          <t xml:space="preserve">
most reliable (sapwood more clearly visible)</t>
        </r>
      </text>
    </comment>
  </commentList>
</comments>
</file>

<file path=xl/sharedStrings.xml><?xml version="1.0" encoding="utf-8"?>
<sst xmlns="http://schemas.openxmlformats.org/spreadsheetml/2006/main" count="98" uniqueCount="30">
  <si>
    <t>OT</t>
  </si>
  <si>
    <t>S</t>
  </si>
  <si>
    <t>H</t>
  </si>
  <si>
    <t>Tree 1</t>
  </si>
  <si>
    <t>Tree 3</t>
  </si>
  <si>
    <t>Tree 2</t>
  </si>
  <si>
    <t>Slice A</t>
  </si>
  <si>
    <t>Slice B</t>
  </si>
  <si>
    <t>Slice C</t>
  </si>
  <si>
    <t>NA</t>
  </si>
  <si>
    <t>DRY weight (g DM)</t>
  </si>
  <si>
    <t>Fresh weight (g)</t>
  </si>
  <si>
    <t>Fresh volume (g water = cm3)</t>
  </si>
  <si>
    <t>Tree</t>
  </si>
  <si>
    <t>Slice</t>
  </si>
  <si>
    <t>A</t>
  </si>
  <si>
    <t>B</t>
  </si>
  <si>
    <t>C</t>
  </si>
  <si>
    <t>bark thickness (mm)</t>
  </si>
  <si>
    <t>sapwood thickness  (mm)</t>
  </si>
  <si>
    <t>Total Diameter (mm)</t>
  </si>
  <si>
    <t>radio1</t>
  </si>
  <si>
    <t>radio2</t>
  </si>
  <si>
    <t>mean VWC</t>
  </si>
  <si>
    <t xml:space="preserve">VWC = (FW -DW) /FV  ; g cm^3 </t>
  </si>
  <si>
    <t>mean OT</t>
  </si>
  <si>
    <t>mean SW</t>
  </si>
  <si>
    <t>mean HW</t>
  </si>
  <si>
    <t>mean</t>
  </si>
  <si>
    <t>std.dev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</si>
</sst>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164" fontId="0" fillId="0" borderId="1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4"/>
  <sheetViews>
    <sheetView tabSelected="1" workbookViewId="0">
      <selection activeCell="W7" sqref="W7"/>
    </sheetView>
  </sheetViews>
  <sheetFormatPr baseColWidth="10" defaultColWidth="11.5703125" defaultRowHeight="15" x14ac:dyDescent="0.25"/>
  <cols>
    <col min="1" max="6" width="11.5703125" style="1"/>
    <col min="7" max="7" width="3" style="1" customWidth="1"/>
    <col min="8" max="10" width="11.5703125" style="1"/>
    <col min="11" max="11" width="2.7109375" style="1" customWidth="1"/>
    <col min="12" max="14" width="11.5703125" style="1"/>
    <col min="15" max="15" width="2.28515625" style="1" customWidth="1"/>
    <col min="16" max="18" width="11.5703125" style="1"/>
    <col min="19" max="19" width="2.7109375" style="1" customWidth="1"/>
    <col min="20" max="16384" width="11.5703125" style="1"/>
  </cols>
  <sheetData>
    <row r="1" spans="1:24" x14ac:dyDescent="0.25">
      <c r="A1" s="3"/>
      <c r="B1" s="4"/>
      <c r="C1" s="5"/>
      <c r="D1" s="41" t="s">
        <v>10</v>
      </c>
      <c r="E1" s="42"/>
      <c r="F1" s="43"/>
      <c r="H1" s="41" t="s">
        <v>11</v>
      </c>
      <c r="I1" s="42"/>
      <c r="J1" s="43"/>
      <c r="L1" s="41" t="s">
        <v>12</v>
      </c>
      <c r="M1" s="42"/>
      <c r="N1" s="43"/>
      <c r="P1" s="41" t="s">
        <v>24</v>
      </c>
      <c r="Q1" s="42"/>
      <c r="R1" s="43"/>
      <c r="T1" s="1" t="s">
        <v>23</v>
      </c>
      <c r="V1" s="1" t="s">
        <v>25</v>
      </c>
      <c r="W1" s="1" t="s">
        <v>26</v>
      </c>
      <c r="X1" s="1" t="s">
        <v>27</v>
      </c>
    </row>
    <row r="2" spans="1:24" x14ac:dyDescent="0.25">
      <c r="A2" s="6"/>
      <c r="B2" s="7"/>
      <c r="C2" s="8"/>
      <c r="D2" s="9">
        <v>1</v>
      </c>
      <c r="E2" s="10">
        <v>2</v>
      </c>
      <c r="F2" s="11">
        <v>3</v>
      </c>
      <c r="H2" s="9">
        <v>1</v>
      </c>
      <c r="I2" s="10">
        <v>2</v>
      </c>
      <c r="J2" s="11">
        <v>3</v>
      </c>
      <c r="L2" s="9">
        <v>1</v>
      </c>
      <c r="M2" s="10">
        <v>2</v>
      </c>
      <c r="N2" s="11">
        <v>3</v>
      </c>
      <c r="P2" s="9">
        <v>1</v>
      </c>
      <c r="Q2" s="10">
        <v>2</v>
      </c>
      <c r="R2" s="11">
        <v>3</v>
      </c>
    </row>
    <row r="3" spans="1:24" x14ac:dyDescent="0.25">
      <c r="A3" s="6" t="s">
        <v>3</v>
      </c>
      <c r="B3" s="7" t="s">
        <v>6</v>
      </c>
      <c r="C3" s="29" t="s">
        <v>0</v>
      </c>
      <c r="D3" s="7">
        <v>1.8480000000000001</v>
      </c>
      <c r="E3" s="7">
        <v>1.139</v>
      </c>
      <c r="F3" s="8">
        <v>1.2909999999999999</v>
      </c>
      <c r="H3" s="6">
        <v>2.61</v>
      </c>
      <c r="I3" s="7">
        <v>1.64</v>
      </c>
      <c r="J3" s="8">
        <v>1.77</v>
      </c>
      <c r="L3" s="6">
        <v>2.4500000000000002</v>
      </c>
      <c r="M3" s="7">
        <v>1.53</v>
      </c>
      <c r="N3" s="8">
        <v>1.67</v>
      </c>
      <c r="P3" s="22">
        <f>(H3-D3)/L3</f>
        <v>0.31102040816326521</v>
      </c>
      <c r="Q3" s="22">
        <f>(I3-E3)/M3</f>
        <v>0.32745098039215681</v>
      </c>
      <c r="R3" s="23">
        <f>(J3-F3)/N3</f>
        <v>0.28682634730538931</v>
      </c>
      <c r="T3" s="40">
        <f>AVERAGE(P3:R3)</f>
        <v>0.30843257862027046</v>
      </c>
      <c r="V3" s="28">
        <f>T3</f>
        <v>0.30843257862027046</v>
      </c>
      <c r="W3" s="28"/>
      <c r="X3" s="28"/>
    </row>
    <row r="4" spans="1:24" x14ac:dyDescent="0.25">
      <c r="A4" s="6"/>
      <c r="B4" s="7"/>
      <c r="C4" s="31" t="s">
        <v>1</v>
      </c>
      <c r="D4" s="7">
        <v>9.7129999999999992</v>
      </c>
      <c r="E4" s="7">
        <v>10.738</v>
      </c>
      <c r="F4" s="8">
        <v>6.7779999999999996</v>
      </c>
      <c r="H4" s="6">
        <v>15.56</v>
      </c>
      <c r="I4" s="7">
        <v>15.97</v>
      </c>
      <c r="J4" s="8">
        <v>10.16</v>
      </c>
      <c r="L4" s="6">
        <v>11.98</v>
      </c>
      <c r="M4" s="7">
        <v>13.04</v>
      </c>
      <c r="N4" s="8">
        <v>8.34</v>
      </c>
      <c r="P4" s="24">
        <f t="shared" ref="P4:P29" si="0">(H4-D4)/L4</f>
        <v>0.48806343906510863</v>
      </c>
      <c r="Q4" s="24">
        <f t="shared" ref="Q4:Q29" si="1">(I4-E4)/M4</f>
        <v>0.4012269938650308</v>
      </c>
      <c r="R4" s="25">
        <f t="shared" ref="R4:R29" si="2">(J4-F4)/N4</f>
        <v>0.40551558752997607</v>
      </c>
      <c r="T4" s="31">
        <f t="shared" ref="T4:T29" si="3">AVERAGE(P4:R4)</f>
        <v>0.43160200682003852</v>
      </c>
      <c r="V4" s="28"/>
      <c r="W4" s="28">
        <f>T4</f>
        <v>0.43160200682003852</v>
      </c>
      <c r="X4" s="28"/>
    </row>
    <row r="5" spans="1:24" x14ac:dyDescent="0.25">
      <c r="A5" s="6"/>
      <c r="B5" s="7"/>
      <c r="C5" s="32" t="s">
        <v>2</v>
      </c>
      <c r="D5" s="7">
        <v>7.1459999999999999</v>
      </c>
      <c r="E5" s="7">
        <v>3.9220000000000002</v>
      </c>
      <c r="F5" s="8" t="s">
        <v>9</v>
      </c>
      <c r="H5" s="6">
        <v>10.35</v>
      </c>
      <c r="I5" s="7">
        <v>5.64</v>
      </c>
      <c r="J5" s="11" t="s">
        <v>9</v>
      </c>
      <c r="L5" s="6">
        <v>8.9</v>
      </c>
      <c r="M5" s="7">
        <v>4.83</v>
      </c>
      <c r="N5" s="8" t="s">
        <v>9</v>
      </c>
      <c r="P5" s="24">
        <f t="shared" si="0"/>
        <v>0.35999999999999993</v>
      </c>
      <c r="Q5" s="24">
        <f t="shared" si="1"/>
        <v>0.35569358178053823</v>
      </c>
      <c r="R5" s="25" t="s">
        <v>9</v>
      </c>
      <c r="T5" s="32">
        <f t="shared" si="3"/>
        <v>0.35784679089026905</v>
      </c>
      <c r="V5" s="28"/>
      <c r="W5" s="28"/>
      <c r="X5" s="28">
        <f>T5</f>
        <v>0.35784679089026905</v>
      </c>
    </row>
    <row r="6" spans="1:24" x14ac:dyDescent="0.25">
      <c r="A6" s="6"/>
      <c r="B6" s="7" t="s">
        <v>7</v>
      </c>
      <c r="C6" s="29" t="s">
        <v>0</v>
      </c>
      <c r="D6" s="7">
        <v>1.161</v>
      </c>
      <c r="E6" s="7">
        <v>1.3460000000000001</v>
      </c>
      <c r="F6" s="8">
        <v>1.052</v>
      </c>
      <c r="H6" s="6">
        <v>1.62</v>
      </c>
      <c r="I6" s="7">
        <v>1.99</v>
      </c>
      <c r="J6" s="8">
        <v>1.71</v>
      </c>
      <c r="L6" s="6">
        <v>1.63</v>
      </c>
      <c r="M6" s="7">
        <v>1.92</v>
      </c>
      <c r="N6" s="8">
        <v>1.7</v>
      </c>
      <c r="P6" s="24">
        <f t="shared" si="0"/>
        <v>0.28159509202453992</v>
      </c>
      <c r="Q6" s="24">
        <f t="shared" si="1"/>
        <v>0.33541666666666664</v>
      </c>
      <c r="R6" s="25">
        <f t="shared" si="2"/>
        <v>0.38705882352941173</v>
      </c>
      <c r="T6" s="29">
        <f t="shared" si="3"/>
        <v>0.33469019407353939</v>
      </c>
      <c r="V6" s="28">
        <f>T6</f>
        <v>0.33469019407353939</v>
      </c>
      <c r="W6" s="28"/>
      <c r="X6" s="28"/>
    </row>
    <row r="7" spans="1:24" x14ac:dyDescent="0.25">
      <c r="A7" s="6"/>
      <c r="B7" s="7"/>
      <c r="C7" s="31" t="s">
        <v>1</v>
      </c>
      <c r="D7" s="7">
        <v>3.7069999999999999</v>
      </c>
      <c r="E7" s="7">
        <v>7.1130000000000004</v>
      </c>
      <c r="F7" s="8">
        <v>5.0890000000000004</v>
      </c>
      <c r="H7" s="6">
        <v>5.61</v>
      </c>
      <c r="I7" s="7">
        <v>10.51</v>
      </c>
      <c r="J7" s="8">
        <v>7.49</v>
      </c>
      <c r="L7" s="6">
        <v>4.68</v>
      </c>
      <c r="M7" s="7">
        <v>8.75</v>
      </c>
      <c r="N7" s="8">
        <v>6.21</v>
      </c>
      <c r="P7" s="24">
        <f t="shared" si="0"/>
        <v>0.40662393162393173</v>
      </c>
      <c r="Q7" s="24">
        <f t="shared" si="1"/>
        <v>0.38822857142857137</v>
      </c>
      <c r="R7" s="25">
        <f t="shared" si="2"/>
        <v>0.386634460547504</v>
      </c>
      <c r="T7" s="31">
        <f t="shared" si="3"/>
        <v>0.39382898786666903</v>
      </c>
      <c r="V7" s="28"/>
      <c r="W7" s="28">
        <f t="shared" ref="W7" si="4">T7</f>
        <v>0.39382898786666903</v>
      </c>
      <c r="X7" s="28"/>
    </row>
    <row r="8" spans="1:24" x14ac:dyDescent="0.25">
      <c r="A8" s="6"/>
      <c r="B8" s="7"/>
      <c r="C8" s="32" t="s">
        <v>2</v>
      </c>
      <c r="D8" s="7">
        <v>3.4390000000000001</v>
      </c>
      <c r="E8" s="7">
        <v>4.9630000000000001</v>
      </c>
      <c r="F8" s="8">
        <v>3.694</v>
      </c>
      <c r="H8" s="6">
        <v>4.95</v>
      </c>
      <c r="I8" s="7">
        <v>7.2</v>
      </c>
      <c r="J8" s="8">
        <v>5.23</v>
      </c>
      <c r="L8" s="6">
        <v>4.26</v>
      </c>
      <c r="M8" s="7">
        <v>6.13</v>
      </c>
      <c r="N8" s="8">
        <v>4.37</v>
      </c>
      <c r="P8" s="24">
        <f t="shared" si="0"/>
        <v>0.35469483568075122</v>
      </c>
      <c r="Q8" s="24">
        <f t="shared" si="1"/>
        <v>0.36492659053833609</v>
      </c>
      <c r="R8" s="25">
        <f t="shared" si="2"/>
        <v>0.35148741418764312</v>
      </c>
      <c r="T8" s="32">
        <f t="shared" si="3"/>
        <v>0.35703628013557681</v>
      </c>
      <c r="V8" s="28"/>
      <c r="W8" s="28"/>
      <c r="X8" s="28">
        <f t="shared" ref="X8" si="5">T8</f>
        <v>0.35703628013557681</v>
      </c>
    </row>
    <row r="9" spans="1:24" x14ac:dyDescent="0.25">
      <c r="A9" s="6"/>
      <c r="B9" s="7" t="s">
        <v>8</v>
      </c>
      <c r="C9" s="29" t="s">
        <v>0</v>
      </c>
      <c r="D9" s="7">
        <v>1.7450000000000001</v>
      </c>
      <c r="E9" s="7">
        <v>1.4219999999999999</v>
      </c>
      <c r="F9" s="8">
        <v>1.1339999999999999</v>
      </c>
      <c r="H9" s="6">
        <v>2.46</v>
      </c>
      <c r="I9" s="7">
        <v>1.98</v>
      </c>
      <c r="J9" s="8">
        <v>1.61</v>
      </c>
      <c r="L9" s="6">
        <v>2.61</v>
      </c>
      <c r="M9" s="7">
        <v>1.98</v>
      </c>
      <c r="N9" s="8">
        <v>1.64</v>
      </c>
      <c r="P9" s="24">
        <f t="shared" si="0"/>
        <v>0.27394636015325668</v>
      </c>
      <c r="Q9" s="24">
        <f t="shared" si="1"/>
        <v>0.28181818181818186</v>
      </c>
      <c r="R9" s="25">
        <f t="shared" si="2"/>
        <v>0.29024390243902454</v>
      </c>
      <c r="T9" s="29">
        <f t="shared" si="3"/>
        <v>0.28200281480348771</v>
      </c>
      <c r="V9" s="28">
        <f t="shared" ref="V9" si="6">T9</f>
        <v>0.28200281480348771</v>
      </c>
      <c r="W9" s="28"/>
      <c r="X9" s="28"/>
    </row>
    <row r="10" spans="1:24" x14ac:dyDescent="0.25">
      <c r="A10" s="6"/>
      <c r="B10" s="7"/>
      <c r="C10" s="31" t="s">
        <v>1</v>
      </c>
      <c r="D10" s="7">
        <v>5.6310000000000002</v>
      </c>
      <c r="E10" s="7">
        <v>5.43</v>
      </c>
      <c r="F10" s="8">
        <v>4.8920000000000003</v>
      </c>
      <c r="H10" s="6">
        <v>8.3800000000000008</v>
      </c>
      <c r="I10" s="7">
        <v>8.0299999999999994</v>
      </c>
      <c r="J10" s="8">
        <v>7.26</v>
      </c>
      <c r="L10" s="6">
        <v>7.18</v>
      </c>
      <c r="M10" s="7">
        <v>6.8</v>
      </c>
      <c r="N10" s="8">
        <v>5.81</v>
      </c>
      <c r="P10" s="24">
        <f t="shared" si="0"/>
        <v>0.38286908077994436</v>
      </c>
      <c r="Q10" s="24">
        <f t="shared" si="1"/>
        <v>0.38235294117647056</v>
      </c>
      <c r="R10" s="25">
        <f t="shared" si="2"/>
        <v>0.40757314974182435</v>
      </c>
      <c r="T10" s="31">
        <f t="shared" si="3"/>
        <v>0.39093172389941316</v>
      </c>
      <c r="V10" s="28"/>
      <c r="W10" s="28">
        <f t="shared" ref="W10" si="7">T10</f>
        <v>0.39093172389941316</v>
      </c>
      <c r="X10" s="28"/>
    </row>
    <row r="11" spans="1:24" x14ac:dyDescent="0.25">
      <c r="A11" s="6"/>
      <c r="B11" s="7"/>
      <c r="C11" s="32" t="s">
        <v>2</v>
      </c>
      <c r="D11" s="7">
        <v>8.6489999999999991</v>
      </c>
      <c r="E11" s="7">
        <v>5.0170000000000003</v>
      </c>
      <c r="F11" s="8">
        <v>4.3520000000000003</v>
      </c>
      <c r="H11" s="6">
        <v>11.96</v>
      </c>
      <c r="I11" s="7">
        <v>7.38</v>
      </c>
      <c r="J11" s="8">
        <v>6.24</v>
      </c>
      <c r="L11" s="6">
        <v>9.06</v>
      </c>
      <c r="M11" s="7">
        <v>6.08</v>
      </c>
      <c r="N11" s="8">
        <v>5.17</v>
      </c>
      <c r="P11" s="24">
        <f t="shared" si="0"/>
        <v>0.36545253863134675</v>
      </c>
      <c r="Q11" s="24">
        <f t="shared" si="1"/>
        <v>0.38865131578947359</v>
      </c>
      <c r="R11" s="25">
        <f t="shared" si="2"/>
        <v>0.36518375241779494</v>
      </c>
      <c r="T11" s="32">
        <f t="shared" si="3"/>
        <v>0.37309586894620511</v>
      </c>
      <c r="V11" s="28"/>
      <c r="W11" s="28"/>
      <c r="X11" s="28">
        <f t="shared" ref="X11" si="8">T11</f>
        <v>0.37309586894620511</v>
      </c>
    </row>
    <row r="12" spans="1:24" x14ac:dyDescent="0.25">
      <c r="A12" s="3" t="s">
        <v>5</v>
      </c>
      <c r="B12" s="4" t="s">
        <v>6</v>
      </c>
      <c r="C12" s="30" t="s">
        <v>0</v>
      </c>
      <c r="D12" s="4">
        <v>3.2629999999999999</v>
      </c>
      <c r="E12" s="4">
        <v>1.6990000000000001</v>
      </c>
      <c r="F12" s="5">
        <v>1.397</v>
      </c>
      <c r="H12" s="3">
        <v>4.55</v>
      </c>
      <c r="I12" s="4">
        <v>2.2799999999999998</v>
      </c>
      <c r="J12" s="5">
        <v>2.02</v>
      </c>
      <c r="L12" s="3">
        <v>4.7300000000000004</v>
      </c>
      <c r="M12" s="4">
        <v>2.15</v>
      </c>
      <c r="N12" s="5">
        <v>2.0099999999999998</v>
      </c>
      <c r="P12" s="22">
        <f t="shared" si="0"/>
        <v>0.27209302325581392</v>
      </c>
      <c r="Q12" s="22">
        <f t="shared" si="1"/>
        <v>0.27023255813953478</v>
      </c>
      <c r="R12" s="23">
        <f t="shared" si="2"/>
        <v>0.30995024875621896</v>
      </c>
      <c r="T12" s="30">
        <f t="shared" si="3"/>
        <v>0.28409194338385585</v>
      </c>
      <c r="V12" s="28">
        <f t="shared" ref="V12" si="9">T12</f>
        <v>0.28409194338385585</v>
      </c>
      <c r="W12" s="28"/>
      <c r="X12" s="28"/>
    </row>
    <row r="13" spans="1:24" x14ac:dyDescent="0.25">
      <c r="A13" s="6"/>
      <c r="B13" s="7"/>
      <c r="C13" s="31" t="s">
        <v>1</v>
      </c>
      <c r="D13" s="7">
        <v>9.9930000000000003</v>
      </c>
      <c r="E13" s="7">
        <v>5.6479999999999997</v>
      </c>
      <c r="F13" s="8">
        <v>4.8650000000000002</v>
      </c>
      <c r="H13" s="6">
        <v>15.02</v>
      </c>
      <c r="I13" s="7">
        <v>8.4</v>
      </c>
      <c r="J13" s="8">
        <v>7.31</v>
      </c>
      <c r="L13" s="6">
        <v>12.56</v>
      </c>
      <c r="M13" s="7">
        <v>6.99</v>
      </c>
      <c r="N13" s="8">
        <v>6.02</v>
      </c>
      <c r="P13" s="24">
        <f t="shared" si="0"/>
        <v>0.40023885350318461</v>
      </c>
      <c r="Q13" s="24">
        <f t="shared" si="1"/>
        <v>0.39370529327610881</v>
      </c>
      <c r="R13" s="25">
        <f t="shared" si="2"/>
        <v>0.40614617940199327</v>
      </c>
      <c r="T13" s="31">
        <f t="shared" si="3"/>
        <v>0.4000301087270956</v>
      </c>
      <c r="V13" s="28"/>
      <c r="W13" s="28">
        <f t="shared" ref="W13" si="10">T13</f>
        <v>0.4000301087270956</v>
      </c>
      <c r="X13" s="28"/>
    </row>
    <row r="14" spans="1:24" x14ac:dyDescent="0.25">
      <c r="A14" s="6"/>
      <c r="B14" s="7"/>
      <c r="C14" s="32" t="s">
        <v>2</v>
      </c>
      <c r="D14" s="7">
        <v>6.6890000000000001</v>
      </c>
      <c r="E14" s="7">
        <v>7.1349999999999998</v>
      </c>
      <c r="F14" s="8">
        <v>5.8769999999999998</v>
      </c>
      <c r="H14" s="6">
        <v>9.89</v>
      </c>
      <c r="I14" s="7">
        <v>10.42</v>
      </c>
      <c r="J14" s="8">
        <v>8.7899999999999991</v>
      </c>
      <c r="L14" s="6">
        <v>8.1</v>
      </c>
      <c r="M14" s="7">
        <v>8.33</v>
      </c>
      <c r="N14" s="8">
        <v>7.35</v>
      </c>
      <c r="P14" s="24">
        <f t="shared" si="0"/>
        <v>0.39518518518518525</v>
      </c>
      <c r="Q14" s="24">
        <f t="shared" si="1"/>
        <v>0.39435774309723892</v>
      </c>
      <c r="R14" s="25">
        <f t="shared" si="2"/>
        <v>0.39632653061224482</v>
      </c>
      <c r="T14" s="32">
        <f t="shared" si="3"/>
        <v>0.39528981963155635</v>
      </c>
      <c r="V14" s="28"/>
      <c r="W14" s="28"/>
      <c r="X14" s="28">
        <f t="shared" ref="X14" si="11">T14</f>
        <v>0.39528981963155635</v>
      </c>
    </row>
    <row r="15" spans="1:24" x14ac:dyDescent="0.25">
      <c r="A15" s="6"/>
      <c r="B15" s="7" t="s">
        <v>7</v>
      </c>
      <c r="C15" s="29" t="s">
        <v>0</v>
      </c>
      <c r="D15" s="7">
        <v>0.85499999999999998</v>
      </c>
      <c r="E15" s="7">
        <v>1.1859999999999999</v>
      </c>
      <c r="F15" s="8">
        <v>1.2669999999999999</v>
      </c>
      <c r="H15" s="6">
        <v>1.31</v>
      </c>
      <c r="I15" s="7">
        <v>1.73</v>
      </c>
      <c r="J15" s="8">
        <v>2.0099999999999998</v>
      </c>
      <c r="L15" s="6">
        <v>1.27</v>
      </c>
      <c r="M15" s="7">
        <v>1.67</v>
      </c>
      <c r="N15" s="8">
        <v>2.0299999999999998</v>
      </c>
      <c r="P15" s="24">
        <f t="shared" si="0"/>
        <v>0.3582677165354331</v>
      </c>
      <c r="Q15" s="24">
        <f t="shared" si="1"/>
        <v>0.32574850299401203</v>
      </c>
      <c r="R15" s="25">
        <f t="shared" si="2"/>
        <v>0.36600985221674875</v>
      </c>
      <c r="T15" s="29">
        <f t="shared" si="3"/>
        <v>0.35000869058206457</v>
      </c>
      <c r="V15" s="28">
        <f t="shared" ref="V15" si="12">T15</f>
        <v>0.35000869058206457</v>
      </c>
      <c r="W15" s="28"/>
      <c r="X15" s="28"/>
    </row>
    <row r="16" spans="1:24" x14ac:dyDescent="0.25">
      <c r="A16" s="6"/>
      <c r="B16" s="7"/>
      <c r="C16" s="31" t="s">
        <v>1</v>
      </c>
      <c r="D16" s="7">
        <v>5.3719999999999999</v>
      </c>
      <c r="E16" s="7">
        <v>4.1920000000000002</v>
      </c>
      <c r="F16" s="8">
        <v>5.3490000000000002</v>
      </c>
      <c r="H16" s="6">
        <v>8</v>
      </c>
      <c r="I16" s="7">
        <v>6.33</v>
      </c>
      <c r="J16" s="8">
        <v>7.99</v>
      </c>
      <c r="L16" s="6">
        <v>6.76</v>
      </c>
      <c r="M16" s="7">
        <v>5.36</v>
      </c>
      <c r="N16" s="8">
        <v>6.9</v>
      </c>
      <c r="P16" s="24">
        <f t="shared" si="0"/>
        <v>0.3887573964497042</v>
      </c>
      <c r="Q16" s="24">
        <f t="shared" si="1"/>
        <v>0.39888059701492534</v>
      </c>
      <c r="R16" s="25">
        <f t="shared" si="2"/>
        <v>0.38275362318840578</v>
      </c>
      <c r="T16" s="31">
        <f t="shared" si="3"/>
        <v>0.39013053888434507</v>
      </c>
      <c r="V16" s="28"/>
      <c r="W16" s="28">
        <f t="shared" ref="W16" si="13">T16</f>
        <v>0.39013053888434507</v>
      </c>
      <c r="X16" s="28"/>
    </row>
    <row r="17" spans="1:24" x14ac:dyDescent="0.25">
      <c r="A17" s="6"/>
      <c r="B17" s="7"/>
      <c r="C17" s="32" t="s">
        <v>2</v>
      </c>
      <c r="D17" s="7">
        <v>7.8209999999999997</v>
      </c>
      <c r="E17" s="7">
        <v>5.9569999999999999</v>
      </c>
      <c r="F17" s="8">
        <v>6.5629999999999997</v>
      </c>
      <c r="H17" s="6">
        <v>11.07</v>
      </c>
      <c r="I17" s="7">
        <v>8.52</v>
      </c>
      <c r="J17" s="8">
        <v>9.52</v>
      </c>
      <c r="L17" s="6">
        <v>8.66</v>
      </c>
      <c r="M17" s="7">
        <v>6.95</v>
      </c>
      <c r="N17" s="8">
        <v>7.61</v>
      </c>
      <c r="P17" s="24">
        <f t="shared" si="0"/>
        <v>0.37517321016166288</v>
      </c>
      <c r="Q17" s="24">
        <f t="shared" si="1"/>
        <v>0.36877697841726614</v>
      </c>
      <c r="R17" s="25">
        <f t="shared" si="2"/>
        <v>0.38856767411300919</v>
      </c>
      <c r="T17" s="32">
        <f t="shared" si="3"/>
        <v>0.37750595423064609</v>
      </c>
      <c r="V17" s="28"/>
      <c r="W17" s="28"/>
      <c r="X17" s="28">
        <f t="shared" ref="X17" si="14">T17</f>
        <v>0.37750595423064609</v>
      </c>
    </row>
    <row r="18" spans="1:24" x14ac:dyDescent="0.25">
      <c r="A18" s="6"/>
      <c r="B18" s="7" t="s">
        <v>8</v>
      </c>
      <c r="C18" s="29" t="s">
        <v>0</v>
      </c>
      <c r="D18" s="7">
        <v>1.002</v>
      </c>
      <c r="E18" s="7">
        <v>0.58299999999999996</v>
      </c>
      <c r="F18" s="8">
        <v>0.68899999999999995</v>
      </c>
      <c r="H18" s="6">
        <v>1.47</v>
      </c>
      <c r="I18" s="7">
        <v>0.86</v>
      </c>
      <c r="J18" s="8">
        <v>0.95</v>
      </c>
      <c r="L18" s="6">
        <v>1.39</v>
      </c>
      <c r="M18" s="7">
        <v>0.82</v>
      </c>
      <c r="N18" s="8">
        <v>0.95</v>
      </c>
      <c r="P18" s="24">
        <f t="shared" si="0"/>
        <v>0.33669064748201438</v>
      </c>
      <c r="Q18" s="24">
        <f t="shared" si="1"/>
        <v>0.33780487804878051</v>
      </c>
      <c r="R18" s="25">
        <f t="shared" si="2"/>
        <v>0.27473684210526317</v>
      </c>
      <c r="T18" s="29">
        <f t="shared" si="3"/>
        <v>0.31641078921201937</v>
      </c>
      <c r="V18" s="28">
        <f t="shared" ref="V18" si="15">T18</f>
        <v>0.31641078921201937</v>
      </c>
      <c r="W18" s="28"/>
      <c r="X18" s="28"/>
    </row>
    <row r="19" spans="1:24" x14ac:dyDescent="0.25">
      <c r="A19" s="6"/>
      <c r="B19" s="7"/>
      <c r="C19" s="31" t="s">
        <v>1</v>
      </c>
      <c r="D19" s="7">
        <v>5.335</v>
      </c>
      <c r="E19" s="7">
        <v>3.468</v>
      </c>
      <c r="F19" s="8">
        <v>2.4590000000000001</v>
      </c>
      <c r="H19" s="6">
        <v>7.9</v>
      </c>
      <c r="I19" s="7">
        <v>5.12</v>
      </c>
      <c r="J19" s="8">
        <v>3.66</v>
      </c>
      <c r="L19" s="6">
        <v>6.63</v>
      </c>
      <c r="M19" s="7">
        <v>4.3099999999999996</v>
      </c>
      <c r="N19" s="8">
        <v>3.13</v>
      </c>
      <c r="P19" s="24">
        <f t="shared" si="0"/>
        <v>0.38687782805429871</v>
      </c>
      <c r="Q19" s="24">
        <f t="shared" si="1"/>
        <v>0.38329466357308589</v>
      </c>
      <c r="R19" s="25">
        <f t="shared" si="2"/>
        <v>0.38370607028753995</v>
      </c>
      <c r="T19" s="31">
        <f t="shared" si="3"/>
        <v>0.38462618730497483</v>
      </c>
      <c r="V19" s="28"/>
      <c r="W19" s="28">
        <f t="shared" ref="W19" si="16">T19</f>
        <v>0.38462618730497483</v>
      </c>
      <c r="X19" s="28"/>
    </row>
    <row r="20" spans="1:24" x14ac:dyDescent="0.25">
      <c r="A20" s="9"/>
      <c r="B20" s="10"/>
      <c r="C20" s="33" t="s">
        <v>2</v>
      </c>
      <c r="D20" s="10">
        <v>4.83</v>
      </c>
      <c r="E20" s="10" t="s">
        <v>9</v>
      </c>
      <c r="F20" s="11" t="s">
        <v>9</v>
      </c>
      <c r="H20" s="9">
        <v>7.23</v>
      </c>
      <c r="I20" s="10" t="s">
        <v>9</v>
      </c>
      <c r="J20" s="11" t="s">
        <v>9</v>
      </c>
      <c r="L20" s="9">
        <v>6.25</v>
      </c>
      <c r="M20" s="10" t="s">
        <v>9</v>
      </c>
      <c r="N20" s="10" t="s">
        <v>9</v>
      </c>
      <c r="P20" s="26">
        <f t="shared" si="0"/>
        <v>0.38400000000000006</v>
      </c>
      <c r="Q20" s="26" t="s">
        <v>9</v>
      </c>
      <c r="R20" s="27" t="s">
        <v>9</v>
      </c>
      <c r="T20" s="33">
        <f t="shared" si="3"/>
        <v>0.38400000000000006</v>
      </c>
      <c r="V20" s="28"/>
      <c r="W20" s="28"/>
      <c r="X20" s="28">
        <f t="shared" ref="X20" si="17">T20</f>
        <v>0.38400000000000006</v>
      </c>
    </row>
    <row r="21" spans="1:24" x14ac:dyDescent="0.25">
      <c r="A21" s="6" t="s">
        <v>4</v>
      </c>
      <c r="B21" s="7" t="s">
        <v>6</v>
      </c>
      <c r="C21" s="29" t="s">
        <v>0</v>
      </c>
      <c r="D21" s="7">
        <v>1.4910000000000001</v>
      </c>
      <c r="E21" s="7">
        <v>1.39</v>
      </c>
      <c r="F21" s="8">
        <v>0.99099999999999999</v>
      </c>
      <c r="H21" s="6">
        <v>2.02</v>
      </c>
      <c r="I21" s="7">
        <v>1.94</v>
      </c>
      <c r="J21" s="8">
        <v>1.38</v>
      </c>
      <c r="L21" s="6">
        <v>2</v>
      </c>
      <c r="M21" s="7">
        <v>1.86</v>
      </c>
      <c r="N21" s="8">
        <v>1.38</v>
      </c>
      <c r="P21" s="24">
        <f t="shared" si="0"/>
        <v>0.26449999999999996</v>
      </c>
      <c r="Q21" s="24">
        <f t="shared" si="1"/>
        <v>0.29569892473118281</v>
      </c>
      <c r="R21" s="25">
        <f t="shared" si="2"/>
        <v>0.28188405797101446</v>
      </c>
      <c r="T21" s="29">
        <f t="shared" si="3"/>
        <v>0.28069432756739904</v>
      </c>
      <c r="V21" s="28">
        <f t="shared" ref="V21" si="18">T21</f>
        <v>0.28069432756739904</v>
      </c>
      <c r="W21" s="28"/>
      <c r="X21" s="28"/>
    </row>
    <row r="22" spans="1:24" x14ac:dyDescent="0.25">
      <c r="A22" s="6"/>
      <c r="B22" s="7"/>
      <c r="C22" s="31" t="s">
        <v>1</v>
      </c>
      <c r="D22" s="7">
        <v>15.346</v>
      </c>
      <c r="E22" s="7">
        <v>9.593</v>
      </c>
      <c r="F22" s="8">
        <v>10.638</v>
      </c>
      <c r="H22" s="6">
        <v>23.19</v>
      </c>
      <c r="I22" s="7">
        <v>14.33</v>
      </c>
      <c r="J22" s="8">
        <v>15.83</v>
      </c>
      <c r="L22" s="6">
        <v>19.100000000000001</v>
      </c>
      <c r="M22" s="7">
        <v>11.82</v>
      </c>
      <c r="N22" s="8">
        <v>13.07</v>
      </c>
      <c r="P22" s="24">
        <f t="shared" si="0"/>
        <v>0.41068062827225132</v>
      </c>
      <c r="Q22" s="24">
        <f t="shared" si="1"/>
        <v>0.40076142131979697</v>
      </c>
      <c r="R22" s="25">
        <f t="shared" si="2"/>
        <v>0.39724560061208875</v>
      </c>
      <c r="T22" s="31">
        <f t="shared" si="3"/>
        <v>0.402895883401379</v>
      </c>
      <c r="V22" s="28"/>
      <c r="W22" s="28">
        <f t="shared" ref="W22" si="19">T22</f>
        <v>0.402895883401379</v>
      </c>
      <c r="X22" s="28"/>
    </row>
    <row r="23" spans="1:24" x14ac:dyDescent="0.25">
      <c r="A23" s="6"/>
      <c r="B23" s="7"/>
      <c r="C23" s="32" t="s">
        <v>2</v>
      </c>
      <c r="D23" s="7">
        <v>10.061</v>
      </c>
      <c r="E23" s="7">
        <v>5.1689999999999996</v>
      </c>
      <c r="F23" s="8">
        <v>6.2779999999999996</v>
      </c>
      <c r="H23" s="6">
        <v>15.42</v>
      </c>
      <c r="I23" s="7">
        <v>7.9</v>
      </c>
      <c r="J23" s="8">
        <v>9.57</v>
      </c>
      <c r="L23" s="6">
        <v>13.06</v>
      </c>
      <c r="M23" s="7">
        <v>6.72</v>
      </c>
      <c r="N23" s="8">
        <v>8.0399999999999991</v>
      </c>
      <c r="P23" s="24">
        <f t="shared" si="0"/>
        <v>0.41033690658499233</v>
      </c>
      <c r="Q23" s="24">
        <f t="shared" si="1"/>
        <v>0.40639880952380963</v>
      </c>
      <c r="R23" s="25">
        <f t="shared" si="2"/>
        <v>0.40945273631840812</v>
      </c>
      <c r="T23" s="32">
        <f t="shared" si="3"/>
        <v>0.4087294841424034</v>
      </c>
      <c r="V23" s="28"/>
      <c r="W23" s="28"/>
      <c r="X23" s="28">
        <f t="shared" ref="X23" si="20">T23</f>
        <v>0.4087294841424034</v>
      </c>
    </row>
    <row r="24" spans="1:24" x14ac:dyDescent="0.25">
      <c r="A24" s="6"/>
      <c r="B24" s="7" t="s">
        <v>7</v>
      </c>
      <c r="C24" s="29" t="s">
        <v>0</v>
      </c>
      <c r="D24" s="7">
        <v>1.476</v>
      </c>
      <c r="E24" s="7">
        <v>1.2050000000000001</v>
      </c>
      <c r="F24" s="8" t="s">
        <v>9</v>
      </c>
      <c r="H24" s="6">
        <v>2</v>
      </c>
      <c r="I24" s="7">
        <v>1.65</v>
      </c>
      <c r="J24" s="11" t="s">
        <v>9</v>
      </c>
      <c r="L24" s="6">
        <v>1.98</v>
      </c>
      <c r="M24" s="7">
        <v>1.66</v>
      </c>
      <c r="N24" s="8" t="s">
        <v>9</v>
      </c>
      <c r="P24" s="24">
        <f t="shared" si="0"/>
        <v>0.26464646464646469</v>
      </c>
      <c r="Q24" s="24">
        <f t="shared" si="1"/>
        <v>0.2680722891566264</v>
      </c>
      <c r="R24" s="25" t="s">
        <v>9</v>
      </c>
      <c r="T24" s="29">
        <f t="shared" si="3"/>
        <v>0.26635937690154554</v>
      </c>
      <c r="V24" s="28">
        <f t="shared" ref="V24" si="21">T24</f>
        <v>0.26635937690154554</v>
      </c>
      <c r="W24" s="28"/>
      <c r="X24" s="28"/>
    </row>
    <row r="25" spans="1:24" x14ac:dyDescent="0.25">
      <c r="A25" s="6"/>
      <c r="B25" s="7"/>
      <c r="C25" s="31" t="s">
        <v>1</v>
      </c>
      <c r="D25" s="7">
        <v>8.3409999999999993</v>
      </c>
      <c r="E25" s="7">
        <v>4.7190000000000003</v>
      </c>
      <c r="F25" s="8">
        <v>5.7210000000000001</v>
      </c>
      <c r="H25" s="6">
        <v>12.62</v>
      </c>
      <c r="I25" s="7">
        <v>6.83</v>
      </c>
      <c r="J25" s="8">
        <v>8.48</v>
      </c>
      <c r="L25" s="6">
        <v>10.35</v>
      </c>
      <c r="M25" s="7">
        <v>5.68</v>
      </c>
      <c r="N25" s="8">
        <v>7</v>
      </c>
      <c r="P25" s="24">
        <f t="shared" si="0"/>
        <v>0.41342995169082125</v>
      </c>
      <c r="Q25" s="24">
        <f t="shared" si="1"/>
        <v>0.37165492957746477</v>
      </c>
      <c r="R25" s="25">
        <f t="shared" si="2"/>
        <v>0.39414285714285718</v>
      </c>
      <c r="T25" s="31">
        <f t="shared" si="3"/>
        <v>0.3930759128037144</v>
      </c>
      <c r="V25" s="28"/>
      <c r="W25" s="28">
        <f t="shared" ref="W25" si="22">T25</f>
        <v>0.3930759128037144</v>
      </c>
      <c r="X25" s="28"/>
    </row>
    <row r="26" spans="1:24" x14ac:dyDescent="0.25">
      <c r="A26" s="6"/>
      <c r="B26" s="7"/>
      <c r="C26" s="32" t="s">
        <v>2</v>
      </c>
      <c r="D26" s="7">
        <v>5.8929999999999998</v>
      </c>
      <c r="E26" s="7">
        <v>5.75</v>
      </c>
      <c r="F26" s="8">
        <v>5.2119999999999997</v>
      </c>
      <c r="H26" s="6">
        <v>8.86</v>
      </c>
      <c r="I26" s="7">
        <v>8.77</v>
      </c>
      <c r="J26" s="8">
        <v>7.9</v>
      </c>
      <c r="L26" s="6">
        <v>7.53</v>
      </c>
      <c r="M26" s="7">
        <v>7.28</v>
      </c>
      <c r="N26" s="8">
        <v>6.29</v>
      </c>
      <c r="P26" s="24">
        <f t="shared" si="0"/>
        <v>0.39402390438247004</v>
      </c>
      <c r="Q26" s="24">
        <f t="shared" si="1"/>
        <v>0.41483516483516475</v>
      </c>
      <c r="R26" s="25">
        <f t="shared" si="2"/>
        <v>0.42734499205087451</v>
      </c>
      <c r="T26" s="32">
        <f t="shared" si="3"/>
        <v>0.41206802042283641</v>
      </c>
      <c r="V26" s="28"/>
      <c r="W26" s="28"/>
      <c r="X26" s="28">
        <f t="shared" ref="X26" si="23">T26</f>
        <v>0.41206802042283641</v>
      </c>
    </row>
    <row r="27" spans="1:24" x14ac:dyDescent="0.25">
      <c r="A27" s="6"/>
      <c r="B27" s="7" t="s">
        <v>8</v>
      </c>
      <c r="C27" s="29" t="s">
        <v>0</v>
      </c>
      <c r="D27" s="7">
        <v>1.754</v>
      </c>
      <c r="E27" s="7">
        <v>1.044</v>
      </c>
      <c r="F27" s="8">
        <v>1.6160000000000001</v>
      </c>
      <c r="H27" s="6">
        <v>2.46</v>
      </c>
      <c r="I27" s="7">
        <v>1.48</v>
      </c>
      <c r="J27" s="8">
        <v>2.27</v>
      </c>
      <c r="L27" s="6">
        <v>2.4900000000000002</v>
      </c>
      <c r="M27" s="7">
        <v>1.45</v>
      </c>
      <c r="N27" s="8">
        <v>2.31</v>
      </c>
      <c r="P27" s="24">
        <f t="shared" si="0"/>
        <v>0.2835341365461847</v>
      </c>
      <c r="Q27" s="24">
        <f t="shared" si="1"/>
        <v>0.30068965517241375</v>
      </c>
      <c r="R27" s="25">
        <f t="shared" si="2"/>
        <v>0.2831168831168831</v>
      </c>
      <c r="T27" s="29">
        <f t="shared" si="3"/>
        <v>0.28911355827849383</v>
      </c>
      <c r="V27" s="28">
        <f t="shared" ref="V27" si="24">T27</f>
        <v>0.28911355827849383</v>
      </c>
      <c r="W27" s="28"/>
      <c r="X27" s="28"/>
    </row>
    <row r="28" spans="1:24" x14ac:dyDescent="0.25">
      <c r="A28" s="6"/>
      <c r="B28" s="7"/>
      <c r="C28" s="31" t="s">
        <v>1</v>
      </c>
      <c r="D28" s="7">
        <v>4.702</v>
      </c>
      <c r="E28" s="7">
        <v>7.7949999999999999</v>
      </c>
      <c r="F28" s="8">
        <v>6.7270000000000003</v>
      </c>
      <c r="H28" s="6">
        <v>6.96</v>
      </c>
      <c r="I28" s="7">
        <v>11.55</v>
      </c>
      <c r="J28" s="8">
        <v>10</v>
      </c>
      <c r="L28" s="6">
        <v>5.89</v>
      </c>
      <c r="M28" s="7">
        <v>9.75</v>
      </c>
      <c r="N28" s="8">
        <v>8.4700000000000006</v>
      </c>
      <c r="P28" s="24">
        <f t="shared" si="0"/>
        <v>0.38336162988115452</v>
      </c>
      <c r="Q28" s="24">
        <f t="shared" si="1"/>
        <v>0.38512820512820523</v>
      </c>
      <c r="R28" s="25">
        <f t="shared" si="2"/>
        <v>0.38642266824084998</v>
      </c>
      <c r="T28" s="31">
        <f t="shared" si="3"/>
        <v>0.38497083441673657</v>
      </c>
      <c r="V28" s="28"/>
      <c r="W28" s="28">
        <f t="shared" ref="W28" si="25">T28</f>
        <v>0.38497083441673657</v>
      </c>
      <c r="X28" s="28"/>
    </row>
    <row r="29" spans="1:24" x14ac:dyDescent="0.25">
      <c r="A29" s="9"/>
      <c r="B29" s="10"/>
      <c r="C29" s="33" t="s">
        <v>2</v>
      </c>
      <c r="D29" s="10">
        <v>2.399</v>
      </c>
      <c r="E29" s="10">
        <v>4.0359999999999996</v>
      </c>
      <c r="F29" s="11">
        <v>1.18</v>
      </c>
      <c r="H29" s="9">
        <v>3.59</v>
      </c>
      <c r="I29" s="10">
        <v>6.06</v>
      </c>
      <c r="J29" s="11">
        <v>1.75</v>
      </c>
      <c r="L29" s="9">
        <v>3.06</v>
      </c>
      <c r="M29" s="10">
        <v>5.12</v>
      </c>
      <c r="N29" s="11">
        <v>1.46</v>
      </c>
      <c r="P29" s="26">
        <f t="shared" si="0"/>
        <v>0.38921568627450975</v>
      </c>
      <c r="Q29" s="26">
        <f t="shared" si="1"/>
        <v>0.39531250000000001</v>
      </c>
      <c r="R29" s="27">
        <f t="shared" si="2"/>
        <v>0.39041095890410965</v>
      </c>
      <c r="T29" s="33">
        <f t="shared" si="3"/>
        <v>0.39164638172620642</v>
      </c>
      <c r="V29" s="28"/>
      <c r="W29" s="28"/>
      <c r="X29" s="28">
        <f t="shared" ref="X29" si="26">T29</f>
        <v>0.39164638172620642</v>
      </c>
    </row>
    <row r="30" spans="1:24" x14ac:dyDescent="0.25">
      <c r="V30" s="28"/>
      <c r="W30" s="28"/>
      <c r="X30" s="28"/>
    </row>
    <row r="31" spans="1:24" x14ac:dyDescent="0.25">
      <c r="U31" s="34" t="s">
        <v>28</v>
      </c>
      <c r="V31" s="39">
        <f>AVERAGE(V3:V29)</f>
        <v>0.30131158593585283</v>
      </c>
      <c r="W31" s="35">
        <f t="shared" ref="W31:X31" si="27">AVERAGE(W3:W29)</f>
        <v>0.39689913156937412</v>
      </c>
      <c r="X31" s="36">
        <f t="shared" si="27"/>
        <v>0.38413540001396668</v>
      </c>
    </row>
    <row r="32" spans="1:24" x14ac:dyDescent="0.25">
      <c r="U32" s="9" t="s">
        <v>29</v>
      </c>
      <c r="V32" s="26">
        <f>_xlfn.STDEV.S(V3:V29)</f>
        <v>2.7904074139181827E-2</v>
      </c>
      <c r="W32" s="37">
        <f t="shared" ref="W32:X32" si="28">_xlfn.STDEV.S(W3:W29)</f>
        <v>1.4354570789296374E-2</v>
      </c>
      <c r="X32" s="38">
        <f t="shared" si="28"/>
        <v>1.986588966956062E-2</v>
      </c>
    </row>
    <row r="33" spans="1:1" x14ac:dyDescent="0.25">
      <c r="A33" s="2"/>
    </row>
    <row r="34" spans="1:1" x14ac:dyDescent="0.25">
      <c r="A34" s="2"/>
    </row>
  </sheetData>
  <mergeCells count="4">
    <mergeCell ref="D1:F1"/>
    <mergeCell ref="H1:J1"/>
    <mergeCell ref="L1:N1"/>
    <mergeCell ref="P1:R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G32" sqref="G32"/>
    </sheetView>
  </sheetViews>
  <sheetFormatPr baseColWidth="10" defaultColWidth="9.7109375" defaultRowHeight="15" x14ac:dyDescent="0.25"/>
  <cols>
    <col min="6" max="6" width="11.42578125" customWidth="1"/>
    <col min="7" max="7" width="11.85546875" customWidth="1"/>
    <col min="8" max="8" width="19" customWidth="1"/>
  </cols>
  <sheetData>
    <row r="1" spans="1:8" x14ac:dyDescent="0.25">
      <c r="A1" s="12" t="s">
        <v>13</v>
      </c>
      <c r="B1" s="13" t="s">
        <v>14</v>
      </c>
      <c r="C1" s="14"/>
      <c r="D1" s="42" t="s">
        <v>18</v>
      </c>
      <c r="E1" s="42"/>
      <c r="F1" s="42" t="s">
        <v>19</v>
      </c>
      <c r="G1" s="42"/>
      <c r="H1" s="14" t="s">
        <v>20</v>
      </c>
    </row>
    <row r="2" spans="1:8" x14ac:dyDescent="0.25">
      <c r="A2" s="12">
        <v>1</v>
      </c>
      <c r="B2" s="13" t="s">
        <v>15</v>
      </c>
      <c r="C2" s="14" t="s">
        <v>21</v>
      </c>
      <c r="D2" s="13">
        <v>3.8</v>
      </c>
      <c r="E2" s="13">
        <v>4.9000000000000004</v>
      </c>
      <c r="F2" s="13">
        <v>14.3</v>
      </c>
      <c r="G2" s="13">
        <v>15</v>
      </c>
      <c r="H2" s="14">
        <v>117</v>
      </c>
    </row>
    <row r="3" spans="1:8" x14ac:dyDescent="0.25">
      <c r="A3" s="15"/>
      <c r="B3" s="16"/>
      <c r="C3" s="17" t="s">
        <v>22</v>
      </c>
      <c r="D3" s="16">
        <v>4.4000000000000004</v>
      </c>
      <c r="E3" s="16">
        <v>2.2999999999999998</v>
      </c>
      <c r="F3" s="16">
        <v>13.7</v>
      </c>
      <c r="G3" s="16">
        <v>14.7</v>
      </c>
      <c r="H3" s="17">
        <v>107.98</v>
      </c>
    </row>
    <row r="4" spans="1:8" x14ac:dyDescent="0.25">
      <c r="A4" s="15"/>
      <c r="B4" s="16" t="s">
        <v>16</v>
      </c>
      <c r="C4" s="17" t="s">
        <v>21</v>
      </c>
      <c r="D4" s="16">
        <v>3.8</v>
      </c>
      <c r="E4" s="16">
        <v>3.8</v>
      </c>
      <c r="F4" s="16">
        <v>17.149999999999999</v>
      </c>
      <c r="G4" s="16">
        <v>11.31</v>
      </c>
      <c r="H4" s="17">
        <v>95.5</v>
      </c>
    </row>
    <row r="5" spans="1:8" x14ac:dyDescent="0.25">
      <c r="A5" s="15"/>
      <c r="B5" s="16"/>
      <c r="C5" s="17" t="s">
        <v>22</v>
      </c>
      <c r="D5" s="16">
        <v>4.07</v>
      </c>
      <c r="E5" s="16">
        <v>4.07</v>
      </c>
      <c r="F5" s="16">
        <v>10.25</v>
      </c>
      <c r="G5" s="16">
        <v>11.31</v>
      </c>
      <c r="H5" s="17">
        <v>85.8</v>
      </c>
    </row>
    <row r="6" spans="1:8" x14ac:dyDescent="0.25">
      <c r="A6" s="15"/>
      <c r="B6" s="16" t="s">
        <v>17</v>
      </c>
      <c r="C6" s="17" t="s">
        <v>21</v>
      </c>
      <c r="D6" s="16">
        <v>3.2</v>
      </c>
      <c r="E6" s="16">
        <v>3.3</v>
      </c>
      <c r="F6" s="16">
        <v>7.05</v>
      </c>
      <c r="G6" s="16">
        <v>7.5</v>
      </c>
      <c r="H6" s="17">
        <v>73.72</v>
      </c>
    </row>
    <row r="7" spans="1:8" x14ac:dyDescent="0.25">
      <c r="A7" s="15"/>
      <c r="B7" s="16"/>
      <c r="C7" s="17" t="s">
        <v>22</v>
      </c>
      <c r="D7" s="16">
        <v>3.16</v>
      </c>
      <c r="E7" s="16">
        <v>3.2</v>
      </c>
      <c r="F7" s="16">
        <v>8.82</v>
      </c>
      <c r="G7" s="16">
        <v>8.02</v>
      </c>
      <c r="H7" s="17">
        <v>76.27</v>
      </c>
    </row>
    <row r="8" spans="1:8" x14ac:dyDescent="0.25">
      <c r="A8" s="12">
        <v>2</v>
      </c>
      <c r="B8" s="13" t="s">
        <v>15</v>
      </c>
      <c r="C8" s="14" t="s">
        <v>21</v>
      </c>
      <c r="D8" s="13">
        <v>4.18</v>
      </c>
      <c r="E8" s="13">
        <v>4.3099999999999996</v>
      </c>
      <c r="F8" s="13">
        <v>20.239999999999998</v>
      </c>
      <c r="G8" s="13">
        <v>21.81</v>
      </c>
      <c r="H8" s="14">
        <v>103.34</v>
      </c>
    </row>
    <row r="9" spans="1:8" x14ac:dyDescent="0.25">
      <c r="A9" s="15"/>
      <c r="B9" s="16"/>
      <c r="C9" s="17" t="s">
        <v>22</v>
      </c>
      <c r="D9" s="21">
        <v>3.69</v>
      </c>
      <c r="E9" s="21">
        <v>3.31</v>
      </c>
      <c r="F9" s="21">
        <v>20.46</v>
      </c>
      <c r="G9" s="21">
        <v>19.45</v>
      </c>
      <c r="H9" s="17">
        <v>96.53</v>
      </c>
    </row>
    <row r="10" spans="1:8" x14ac:dyDescent="0.25">
      <c r="A10" s="15"/>
      <c r="B10" s="16" t="s">
        <v>16</v>
      </c>
      <c r="C10" s="17" t="s">
        <v>21</v>
      </c>
      <c r="D10" s="21">
        <v>3.55</v>
      </c>
      <c r="E10" s="21">
        <v>3.82</v>
      </c>
      <c r="F10" s="21">
        <v>14.86</v>
      </c>
      <c r="G10" s="21">
        <v>8.41</v>
      </c>
      <c r="H10" s="17">
        <v>91.57</v>
      </c>
    </row>
    <row r="11" spans="1:8" x14ac:dyDescent="0.25">
      <c r="A11" s="15"/>
      <c r="B11" s="16"/>
      <c r="C11" s="17" t="s">
        <v>22</v>
      </c>
      <c r="D11" s="21">
        <v>4.13</v>
      </c>
      <c r="E11" s="21">
        <v>3.03</v>
      </c>
      <c r="F11" s="21">
        <v>25.51</v>
      </c>
      <c r="G11" s="21">
        <v>19.399999999999999</v>
      </c>
      <c r="H11" s="17">
        <v>86.46</v>
      </c>
    </row>
    <row r="12" spans="1:8" x14ac:dyDescent="0.25">
      <c r="A12" s="15"/>
      <c r="B12" s="16" t="s">
        <v>17</v>
      </c>
      <c r="C12" s="17" t="s">
        <v>21</v>
      </c>
      <c r="D12" s="21">
        <v>3.44</v>
      </c>
      <c r="E12" s="21">
        <v>2.6</v>
      </c>
      <c r="F12" s="21">
        <v>19.78</v>
      </c>
      <c r="G12" s="21">
        <v>17.760000000000002</v>
      </c>
      <c r="H12" s="17">
        <v>60.38</v>
      </c>
    </row>
    <row r="13" spans="1:8" x14ac:dyDescent="0.25">
      <c r="A13" s="18"/>
      <c r="B13" s="19"/>
      <c r="C13" s="20" t="s">
        <v>22</v>
      </c>
      <c r="D13" s="19">
        <v>2.97</v>
      </c>
      <c r="E13" s="19">
        <v>3.72</v>
      </c>
      <c r="F13" s="19">
        <v>14.2</v>
      </c>
      <c r="G13" s="19">
        <v>13.1</v>
      </c>
      <c r="H13" s="20">
        <v>63.24</v>
      </c>
    </row>
    <row r="14" spans="1:8" x14ac:dyDescent="0.25">
      <c r="A14" s="15">
        <v>3</v>
      </c>
      <c r="B14" s="16" t="s">
        <v>15</v>
      </c>
      <c r="C14" s="17" t="s">
        <v>21</v>
      </c>
      <c r="D14" s="21">
        <v>3.87</v>
      </c>
      <c r="E14" s="21">
        <v>3.66</v>
      </c>
      <c r="F14" s="21">
        <v>23.27</v>
      </c>
      <c r="G14" s="21">
        <v>19.940000000000001</v>
      </c>
      <c r="H14" s="17">
        <v>100.99</v>
      </c>
    </row>
    <row r="15" spans="1:8" x14ac:dyDescent="0.25">
      <c r="A15" s="15"/>
      <c r="B15" s="16"/>
      <c r="C15" s="17" t="s">
        <v>22</v>
      </c>
      <c r="D15" s="21">
        <v>2.95</v>
      </c>
      <c r="E15" s="21">
        <v>2.95</v>
      </c>
      <c r="F15" s="21">
        <v>19.93</v>
      </c>
      <c r="G15" s="21">
        <v>30.35</v>
      </c>
      <c r="H15" s="17">
        <v>100.36</v>
      </c>
    </row>
    <row r="16" spans="1:8" x14ac:dyDescent="0.25">
      <c r="A16" s="15"/>
      <c r="B16" s="16" t="s">
        <v>16</v>
      </c>
      <c r="C16" s="17" t="s">
        <v>21</v>
      </c>
      <c r="D16" s="21">
        <v>2.4</v>
      </c>
      <c r="E16" s="21">
        <v>2.36</v>
      </c>
      <c r="F16" s="21">
        <v>26.37</v>
      </c>
      <c r="G16" s="21">
        <v>12.45</v>
      </c>
      <c r="H16" s="17">
        <v>81.36</v>
      </c>
    </row>
    <row r="17" spans="1:8" x14ac:dyDescent="0.25">
      <c r="A17" s="15"/>
      <c r="B17" s="16"/>
      <c r="C17" s="17" t="s">
        <v>22</v>
      </c>
      <c r="D17" s="21">
        <v>3.29</v>
      </c>
      <c r="E17" s="21">
        <v>2.85</v>
      </c>
      <c r="F17" s="19">
        <v>26.51</v>
      </c>
      <c r="G17" s="21">
        <v>15.62</v>
      </c>
      <c r="H17" s="17">
        <v>79.87</v>
      </c>
    </row>
    <row r="18" spans="1:8" x14ac:dyDescent="0.25">
      <c r="A18" s="15"/>
      <c r="B18" s="16" t="s">
        <v>17</v>
      </c>
      <c r="C18" s="17" t="s">
        <v>21</v>
      </c>
      <c r="D18" s="21">
        <v>3.01</v>
      </c>
      <c r="E18" s="21">
        <v>2.31</v>
      </c>
      <c r="F18" s="21">
        <v>13.94</v>
      </c>
      <c r="G18" s="21">
        <v>13.44</v>
      </c>
      <c r="H18" s="17">
        <v>76.930000000000007</v>
      </c>
    </row>
    <row r="19" spans="1:8" x14ac:dyDescent="0.25">
      <c r="A19" s="18"/>
      <c r="B19" s="19"/>
      <c r="C19" s="20" t="s">
        <v>22</v>
      </c>
      <c r="D19" s="19">
        <v>2.35</v>
      </c>
      <c r="E19" s="19" t="s">
        <v>9</v>
      </c>
      <c r="F19" s="21">
        <v>16.98</v>
      </c>
      <c r="G19" s="19">
        <v>11.52</v>
      </c>
      <c r="H19" s="20">
        <v>76.31</v>
      </c>
    </row>
  </sheetData>
  <mergeCells count="2">
    <mergeCell ref="D1:E1"/>
    <mergeCell ref="F1:G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VWC</vt:lpstr>
      <vt:lpstr>dimesnsions</vt:lpstr>
      <vt:lpstr>Feuil3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Jean-Marc OURCIVAL</dc:creator>
  <cp:lastModifiedBy>Jean-Marc LIMOUSIN</cp:lastModifiedBy>
  <dcterms:created xsi:type="dcterms:W3CDTF">2018-05-14T13:11:37Z</dcterms:created>
  <dcterms:modified xsi:type="dcterms:W3CDTF">2018-05-18T16:01:48Z</dcterms:modified>
</cp:coreProperties>
</file>