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neDrive\MORFBLOCK\MARLOW\Price List\2019\"/>
    </mc:Choice>
  </mc:AlternateContent>
  <xr:revisionPtr revIDLastSave="3" documentId="11_477D9EC1E53B750E661815073A52B8C10256B2D4" xr6:coauthVersionLast="43" xr6:coauthVersionMax="43" xr10:uidLastSave="{38794B6F-C045-4277-9C4D-B9E8846EEC4F}"/>
  <bookViews>
    <workbookView xWindow="3043" yWindow="3043" windowWidth="12226" windowHeight="11031" xr2:uid="{00000000-000D-0000-FFFF-FFFF00000000}"/>
  </bookViews>
  <sheets>
    <sheet name="Price List" sheetId="2" r:id="rId1"/>
    <sheet name="Retail Price" sheetId="9" r:id="rId2"/>
    <sheet name="KG Prices" sheetId="8" r:id="rId3"/>
    <sheet name="Order" sheetId="4" r:id="rId4"/>
    <sheet name="New Quote Discount" sheetId="5" r:id="rId5"/>
    <sheet name="Product List" sheetId="6" r:id="rId6"/>
    <sheet name="Weights" sheetId="7" r:id="rId7"/>
    <sheet name="Accounts" sheetId="3" r:id="rId8"/>
  </sheets>
  <externalReferences>
    <externalReference r:id="rId9"/>
    <externalReference r:id="rId10"/>
    <externalReference r:id="rId11"/>
  </externalReferences>
  <definedNames>
    <definedName name="_xlnm._FilterDatabase" localSheetId="2" hidden="1">'KG Prices'!$A$7:$AB$16</definedName>
    <definedName name="_xlnm._FilterDatabase" localSheetId="0" hidden="1">'Price List'!$A$7:$AB$16</definedName>
    <definedName name="_xlnm._FilterDatabase" localSheetId="5" hidden="1">'Product List'!$J$5:$R$1154</definedName>
    <definedName name="_xlnm._FilterDatabase" localSheetId="1" hidden="1">'Retail Price'!$A$7:$AB$16</definedName>
    <definedName name="_xlnm._FilterDatabase" localSheetId="6" hidden="1">Weights!$A$7:$AB$16</definedName>
    <definedName name="account">Accounts!$C$2:$C$1560</definedName>
    <definedName name="accountnumber">Accounts!$C$2:$D$1560</definedName>
    <definedName name="_xlnm.Print_Area" localSheetId="2">'KG Prices'!$A$1:$AC$75</definedName>
    <definedName name="_xlnm.Print_Area" localSheetId="0">'Price List'!$A$1:$AC$75</definedName>
    <definedName name="_xlnm.Print_Area" localSheetId="1">'Retail Price'!$A$1:$AC$75</definedName>
    <definedName name="_xlnm.Print_Area" localSheetId="6">Weights!$A$1:$AC$75</definedName>
    <definedName name="condensed">'Product List'!$F:$G</definedName>
    <definedName name="coreprices" localSheetId="2">'KG Prices'!$C$9:$AC$16</definedName>
    <definedName name="coreprices" localSheetId="1">'Retail Price'!$C$9:$AC$16</definedName>
    <definedName name="coreprices" localSheetId="6">Weights!$C$9:$AC$16</definedName>
    <definedName name="coreprices">'Price List'!$C$9:$AC$16</definedName>
    <definedName name="currency">Accounts!$E$17:$E$20</definedName>
    <definedName name="customercurrency">Accounts!$B:$C</definedName>
    <definedName name="customerdiscount">Accounts!$E$4:$I$9</definedName>
    <definedName name="customerref">Accounts!$B:$D</definedName>
    <definedName name="customers">Accounts!$C$2:$C$1560</definedName>
    <definedName name="distprice">'[1]Product list'!$B$1:$R$65536</definedName>
    <definedName name="MGPcore" localSheetId="2">'KG Prices'!$C$9:$C$16</definedName>
    <definedName name="MGPcore" localSheetId="1">'Retail Price'!$C$9:$C$16</definedName>
    <definedName name="MGPcore" localSheetId="6">Weights!$C$9:$C$16</definedName>
    <definedName name="MGPcore">'Price List'!$C$9:$C$16</definedName>
    <definedName name="MGPcover" localSheetId="2">'KG Prices'!$C$20:$C$28</definedName>
    <definedName name="MGPcover" localSheetId="1">'Retail Price'!$C$20:$C$28</definedName>
    <definedName name="MGPcover" localSheetId="6">Weights!$C$20:$C$28</definedName>
    <definedName name="MGPcover">'Price List'!$C$20:$C$28</definedName>
    <definedName name="MGPextras" localSheetId="2">'KG Prices'!$C$42:$C$71</definedName>
    <definedName name="MGPextras" localSheetId="1">'Retail Price'!$C$42:$C$71</definedName>
    <definedName name="MGPextras" localSheetId="6">Weights!$C$42:$C$71</definedName>
    <definedName name="MGPextras">'Price List'!$C$42:$C$71</definedName>
    <definedName name="polyprice" localSheetId="2">'KG Prices'!$J$18:$AA$20</definedName>
    <definedName name="polyprice" localSheetId="1">'Retail Price'!$J$18:$AA$20</definedName>
    <definedName name="polyprice" localSheetId="6">Weights!$J$18:$AA$20</definedName>
    <definedName name="polyprice">'Price List'!$J$18:$AA$20</definedName>
    <definedName name="pricefile">'Product List'!$G:$J</definedName>
    <definedName name="product_group_discount">'New Quote Discount'!$A$6:$C$12</definedName>
    <definedName name="productref">Accounts!$1:$2</definedName>
    <definedName name="Retail">'Product List'!$G$5:$R$1166</definedName>
    <definedName name="Standard_MGP_GBP" localSheetId="7">Accounts!$C$2:$C$1246</definedName>
    <definedName name="_xlnm.Print_Titles" localSheetId="2">'KG Prices'!$1:$6</definedName>
    <definedName name="_xlnm.Print_Titles" localSheetId="0">'Price List'!$1:$6</definedName>
    <definedName name="_xlnm.Print_Titles" localSheetId="1">'Retail Price'!$1:$6</definedName>
    <definedName name="_xlnm.Print_Titles" localSheetId="6">Weights!$1:$6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3" l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F2" i="9"/>
  <c r="D107" i="3"/>
  <c r="J107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J1554" i="3"/>
  <c r="J1513" i="3"/>
  <c r="J1511" i="3"/>
  <c r="J1497" i="3"/>
  <c r="J1541" i="3"/>
  <c r="J1499" i="3"/>
  <c r="J1510" i="3"/>
  <c r="J1557" i="3"/>
  <c r="J1506" i="3"/>
  <c r="J1488" i="3"/>
  <c r="J1531" i="3"/>
  <c r="J1480" i="3"/>
  <c r="J1550" i="3"/>
  <c r="J1470" i="3"/>
  <c r="J1529" i="3"/>
  <c r="J1471" i="3"/>
  <c r="J1551" i="3"/>
  <c r="J1500" i="3"/>
  <c r="J1542" i="3"/>
  <c r="J1476" i="3"/>
  <c r="J1516" i="3"/>
  <c r="J1547" i="3"/>
  <c r="J1493" i="3"/>
  <c r="J1491" i="3"/>
  <c r="J1504" i="3"/>
  <c r="J1527" i="3"/>
  <c r="J1512" i="3"/>
  <c r="J1534" i="3"/>
  <c r="J1478" i="3"/>
  <c r="J1556" i="3"/>
  <c r="J1517" i="3"/>
  <c r="J1555" i="3"/>
  <c r="J1518" i="3"/>
  <c r="J1525" i="3"/>
  <c r="J1533" i="3"/>
  <c r="J1543" i="3"/>
  <c r="J1502" i="3"/>
  <c r="J1544" i="3"/>
  <c r="J1495" i="3"/>
  <c r="J1481" i="3"/>
  <c r="J1540" i="3"/>
  <c r="J1535" i="3"/>
  <c r="J1528" i="3"/>
  <c r="J1539" i="3"/>
  <c r="J1545" i="3"/>
  <c r="J1521" i="3"/>
  <c r="J1489" i="3"/>
  <c r="J1503" i="3"/>
  <c r="J1559" i="3"/>
  <c r="J1473" i="3"/>
  <c r="J1501" i="3"/>
  <c r="J1482" i="3"/>
  <c r="J1553" i="3"/>
  <c r="J1523" i="3"/>
  <c r="J1485" i="3"/>
  <c r="J1509" i="3"/>
  <c r="J1526" i="3"/>
  <c r="J1514" i="3"/>
  <c r="J1520" i="3"/>
  <c r="J1507" i="3"/>
  <c r="J1472" i="3"/>
  <c r="J1537" i="3"/>
  <c r="J1486" i="3"/>
  <c r="J1560" i="3"/>
  <c r="J1498" i="3"/>
  <c r="J1492" i="3"/>
  <c r="J1522" i="3"/>
  <c r="J1505" i="3"/>
  <c r="J1536" i="3"/>
  <c r="J1490" i="3"/>
  <c r="J1548" i="3"/>
  <c r="J1532" i="3"/>
  <c r="J1524" i="3"/>
  <c r="J1474" i="3"/>
  <c r="J1479" i="3"/>
  <c r="J1475" i="3"/>
  <c r="J1530" i="3"/>
  <c r="J1552" i="3"/>
  <c r="J1508" i="3"/>
  <c r="J1538" i="3"/>
  <c r="J1558" i="3"/>
  <c r="J1515" i="3"/>
  <c r="J1484" i="3"/>
  <c r="J1496" i="3"/>
  <c r="J1494" i="3"/>
  <c r="J1487" i="3"/>
  <c r="J1477" i="3"/>
  <c r="J1483" i="3"/>
  <c r="J1549" i="3"/>
  <c r="J1519" i="3"/>
  <c r="J1546" i="3"/>
  <c r="G21" i="6"/>
  <c r="G88" i="6"/>
  <c r="G89" i="6"/>
  <c r="G90" i="6"/>
  <c r="G91" i="6"/>
  <c r="G130" i="6"/>
  <c r="G131" i="6"/>
  <c r="G133" i="6"/>
  <c r="G134" i="6"/>
  <c r="G136" i="6"/>
  <c r="G137" i="6"/>
  <c r="G138" i="6"/>
  <c r="G181" i="6"/>
  <c r="G269" i="6"/>
  <c r="G270" i="6"/>
  <c r="G321" i="6"/>
  <c r="G322" i="6"/>
  <c r="G323" i="6"/>
  <c r="G324" i="6"/>
  <c r="G329" i="6"/>
  <c r="G330" i="6"/>
  <c r="G331" i="6"/>
  <c r="G332" i="6"/>
  <c r="G333" i="6"/>
  <c r="G334" i="6"/>
  <c r="G335" i="6"/>
  <c r="G490" i="6"/>
  <c r="G491" i="6"/>
  <c r="G492" i="6"/>
  <c r="G827" i="6"/>
  <c r="G828" i="6"/>
  <c r="G829" i="6"/>
  <c r="G863" i="6"/>
  <c r="G864" i="6"/>
  <c r="G865" i="6"/>
  <c r="G866" i="6"/>
  <c r="G867" i="6"/>
  <c r="G86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91" i="6"/>
  <c r="G992" i="6"/>
  <c r="G1004" i="6"/>
  <c r="G1005" i="6"/>
  <c r="G1006" i="6"/>
  <c r="G1007" i="6"/>
  <c r="G1014" i="6"/>
  <c r="G1015" i="6"/>
  <c r="G1016" i="6"/>
  <c r="G1017" i="6"/>
  <c r="G1018" i="6"/>
  <c r="G1019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81" i="6"/>
  <c r="G1082" i="6"/>
  <c r="G1083" i="6"/>
  <c r="G1084" i="6"/>
  <c r="G1085" i="6"/>
  <c r="G1086" i="6"/>
  <c r="G1087" i="6"/>
  <c r="G1088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M345" i="6"/>
  <c r="M344" i="6"/>
  <c r="M340" i="6"/>
  <c r="M342" i="6"/>
  <c r="M343" i="6"/>
  <c r="M341" i="6"/>
  <c r="M339" i="6"/>
  <c r="M338" i="6"/>
  <c r="M337" i="6"/>
  <c r="M336" i="6"/>
  <c r="M88" i="6"/>
  <c r="M89" i="6"/>
  <c r="M90" i="6"/>
  <c r="M91" i="6"/>
  <c r="M130" i="6"/>
  <c r="M131" i="6"/>
  <c r="M133" i="6"/>
  <c r="M134" i="6"/>
  <c r="M181" i="6"/>
  <c r="C269" i="6"/>
  <c r="M269" i="6"/>
  <c r="C270" i="6"/>
  <c r="M270" i="6"/>
  <c r="M321" i="6"/>
  <c r="M322" i="6"/>
  <c r="M323" i="6"/>
  <c r="M324" i="6"/>
  <c r="M329" i="6"/>
  <c r="M330" i="6"/>
  <c r="M331" i="6"/>
  <c r="M332" i="6"/>
  <c r="M333" i="6"/>
  <c r="M334" i="6"/>
  <c r="M335" i="6"/>
  <c r="M490" i="6"/>
  <c r="M491" i="6"/>
  <c r="M492" i="6"/>
  <c r="M507" i="6"/>
  <c r="M508" i="6"/>
  <c r="M509" i="6"/>
  <c r="M510" i="6"/>
  <c r="M511" i="6"/>
  <c r="M512" i="6"/>
  <c r="M513" i="6"/>
  <c r="M514" i="6"/>
  <c r="M824" i="6"/>
  <c r="M826" i="6"/>
  <c r="M827" i="6"/>
  <c r="M828" i="6"/>
  <c r="M829" i="6"/>
  <c r="M830" i="6"/>
  <c r="M862" i="6"/>
  <c r="M863" i="6"/>
  <c r="M864" i="6"/>
  <c r="M865" i="6"/>
  <c r="M866" i="6"/>
  <c r="M867" i="6"/>
  <c r="M868" i="6"/>
  <c r="M870" i="6"/>
  <c r="M879" i="6"/>
  <c r="M880" i="6"/>
  <c r="M881" i="6"/>
  <c r="M882" i="6"/>
  <c r="M883" i="6"/>
  <c r="M884" i="6"/>
  <c r="M885" i="6"/>
  <c r="M905" i="6"/>
  <c r="M906" i="6"/>
  <c r="M907" i="6"/>
  <c r="M908" i="6"/>
  <c r="M909" i="6"/>
  <c r="M910" i="6"/>
  <c r="M911" i="6"/>
  <c r="M913" i="6"/>
  <c r="M914" i="6"/>
  <c r="M915" i="6"/>
  <c r="M916" i="6"/>
  <c r="M917" i="6"/>
  <c r="M918" i="6"/>
  <c r="M919" i="6"/>
  <c r="M920" i="6"/>
  <c r="M921" i="6"/>
  <c r="M923" i="6"/>
  <c r="M937" i="6"/>
  <c r="M938" i="6"/>
  <c r="M939" i="6"/>
  <c r="M940" i="6"/>
  <c r="M941" i="6"/>
  <c r="M942" i="6"/>
  <c r="M943" i="6"/>
  <c r="M944" i="6"/>
  <c r="M945" i="6"/>
  <c r="M946" i="6"/>
  <c r="M991" i="6"/>
  <c r="M992" i="6"/>
  <c r="M1004" i="6"/>
  <c r="M1005" i="6"/>
  <c r="M1006" i="6"/>
  <c r="M1007" i="6"/>
  <c r="M1008" i="6"/>
  <c r="M1009" i="6"/>
  <c r="M1014" i="6"/>
  <c r="M1015" i="6"/>
  <c r="M1016" i="6"/>
  <c r="M1017" i="6"/>
  <c r="M1018" i="6"/>
  <c r="M1019" i="6"/>
  <c r="M1025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C1045" i="6"/>
  <c r="M1045" i="6"/>
  <c r="C1046" i="6"/>
  <c r="M1046" i="6"/>
  <c r="C1047" i="6"/>
  <c r="M1047" i="6"/>
  <c r="C1081" i="6"/>
  <c r="M1081" i="6"/>
  <c r="C1082" i="6"/>
  <c r="M1082" i="6"/>
  <c r="C1083" i="6"/>
  <c r="M1083" i="6"/>
  <c r="C1084" i="6"/>
  <c r="M1084" i="6"/>
  <c r="C1085" i="6"/>
  <c r="M1085" i="6"/>
  <c r="C1086" i="6"/>
  <c r="M1086" i="6"/>
  <c r="C1087" i="6"/>
  <c r="M1087" i="6"/>
  <c r="C1088" i="6"/>
  <c r="M1088" i="6"/>
  <c r="M1103" i="6"/>
  <c r="M1104" i="6"/>
  <c r="M1105" i="6"/>
  <c r="M1106" i="6"/>
  <c r="M1107" i="6"/>
  <c r="C1108" i="6"/>
  <c r="M1108" i="6"/>
  <c r="C1109" i="6"/>
  <c r="M1109" i="6"/>
  <c r="C1110" i="6"/>
  <c r="M1110" i="6"/>
  <c r="C1111" i="6"/>
  <c r="M1111" i="6"/>
  <c r="C1112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8" i="6"/>
  <c r="M1149" i="6"/>
  <c r="M1150" i="6"/>
  <c r="M1151" i="6"/>
  <c r="M1152" i="6"/>
  <c r="M1153" i="6"/>
  <c r="M1154" i="6"/>
  <c r="R912" i="6"/>
  <c r="H2" i="7"/>
  <c r="H2" i="8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118" i="3"/>
  <c r="D1280" i="3"/>
  <c r="D1274" i="3"/>
  <c r="D1275" i="3"/>
  <c r="D1276" i="3"/>
  <c r="D1277" i="3"/>
  <c r="D1278" i="3"/>
  <c r="D1279" i="3"/>
  <c r="D1281" i="3"/>
  <c r="D1282" i="3"/>
  <c r="D1283" i="3"/>
  <c r="D1284" i="3"/>
  <c r="D1285" i="3"/>
  <c r="D1286" i="3"/>
  <c r="D1287" i="3"/>
  <c r="D1288" i="3"/>
  <c r="D1289" i="3"/>
  <c r="D1252" i="3"/>
  <c r="D1253" i="3"/>
  <c r="D1260" i="3"/>
  <c r="D1261" i="3"/>
  <c r="D1268" i="3"/>
  <c r="D1269" i="3"/>
  <c r="D1247" i="3"/>
  <c r="D1248" i="3"/>
  <c r="D1249" i="3"/>
  <c r="D1250" i="3"/>
  <c r="D1251" i="3"/>
  <c r="D1254" i="3"/>
  <c r="D1255" i="3"/>
  <c r="D1256" i="3"/>
  <c r="D1257" i="3"/>
  <c r="D1258" i="3"/>
  <c r="D1259" i="3"/>
  <c r="D1262" i="3"/>
  <c r="D1263" i="3"/>
  <c r="D1264" i="3"/>
  <c r="D1265" i="3"/>
  <c r="D1266" i="3"/>
  <c r="D1267" i="3"/>
  <c r="D1270" i="3"/>
  <c r="D1271" i="3"/>
  <c r="D1272" i="3"/>
  <c r="D1273" i="3"/>
  <c r="E14" i="4"/>
  <c r="D619" i="3"/>
  <c r="D870" i="3"/>
  <c r="D872" i="3"/>
  <c r="D874" i="3"/>
  <c r="D876" i="3"/>
  <c r="D878" i="3"/>
  <c r="D880" i="3"/>
  <c r="D882" i="3"/>
  <c r="D884" i="3"/>
  <c r="D886" i="3"/>
  <c r="D888" i="3"/>
  <c r="D890" i="3"/>
  <c r="D892" i="3"/>
  <c r="D894" i="3"/>
  <c r="D896" i="3"/>
  <c r="D898" i="3"/>
  <c r="D900" i="3"/>
  <c r="D902" i="3"/>
  <c r="D904" i="3"/>
  <c r="D906" i="3"/>
  <c r="D908" i="3"/>
  <c r="D910" i="3"/>
  <c r="D912" i="3"/>
  <c r="D914" i="3"/>
  <c r="D916" i="3"/>
  <c r="D918" i="3"/>
  <c r="D920" i="3"/>
  <c r="D922" i="3"/>
  <c r="D924" i="3"/>
  <c r="D926" i="3"/>
  <c r="D928" i="3"/>
  <c r="D930" i="3"/>
  <c r="D932" i="3"/>
  <c r="D934" i="3"/>
  <c r="D936" i="3"/>
  <c r="D938" i="3"/>
  <c r="D940" i="3"/>
  <c r="D942" i="3"/>
  <c r="D944" i="3"/>
  <c r="D946" i="3"/>
  <c r="D948" i="3"/>
  <c r="D950" i="3"/>
  <c r="D952" i="3"/>
  <c r="D966" i="3"/>
  <c r="D970" i="3"/>
  <c r="D919" i="3"/>
  <c r="D887" i="3"/>
  <c r="D871" i="3"/>
  <c r="D869" i="3"/>
  <c r="D873" i="3"/>
  <c r="D877" i="3"/>
  <c r="D875" i="3"/>
  <c r="D879" i="3"/>
  <c r="D881" i="3"/>
  <c r="D883" i="3"/>
  <c r="D891" i="3"/>
  <c r="D889" i="3"/>
  <c r="D885" i="3"/>
  <c r="D907" i="3"/>
  <c r="D903" i="3"/>
  <c r="D901" i="3"/>
  <c r="D895" i="3"/>
  <c r="D893" i="3"/>
  <c r="D909" i="3"/>
  <c r="D911" i="3"/>
  <c r="D899" i="3"/>
  <c r="D915" i="3"/>
  <c r="D897" i="3"/>
  <c r="D913" i="3"/>
  <c r="D905" i="3"/>
  <c r="D993" i="3"/>
  <c r="D921" i="3"/>
  <c r="D923" i="3"/>
  <c r="D925" i="3"/>
  <c r="D929" i="3"/>
  <c r="D937" i="3"/>
  <c r="D943" i="3"/>
  <c r="D927" i="3"/>
  <c r="D933" i="3"/>
  <c r="D945" i="3"/>
  <c r="D931" i="3"/>
  <c r="D939" i="3"/>
  <c r="D949" i="3"/>
  <c r="D951" i="3"/>
  <c r="D941" i="3"/>
  <c r="D935" i="3"/>
  <c r="D947" i="3"/>
  <c r="D1007" i="3"/>
  <c r="D1005" i="3"/>
  <c r="D1001" i="3"/>
  <c r="D995" i="3"/>
  <c r="D953" i="3"/>
  <c r="D1011" i="3"/>
  <c r="D965" i="3"/>
  <c r="D976" i="3"/>
  <c r="D971" i="3"/>
  <c r="D969" i="3"/>
  <c r="D982" i="3"/>
  <c r="D978" i="3"/>
  <c r="D980" i="3"/>
  <c r="D998" i="3"/>
  <c r="D1008" i="3"/>
  <c r="D1010" i="3"/>
  <c r="D1012" i="3"/>
  <c r="D1016" i="3"/>
  <c r="D1040" i="3"/>
  <c r="D1039" i="3"/>
  <c r="D1024" i="3"/>
  <c r="D1023" i="3"/>
  <c r="D1021" i="3"/>
  <c r="D1020" i="3"/>
  <c r="D1017" i="3"/>
  <c r="D1041" i="3"/>
  <c r="D1063" i="3"/>
  <c r="D1059" i="3"/>
  <c r="D1055" i="3"/>
  <c r="D1054" i="3"/>
  <c r="D1049" i="3"/>
  <c r="D1048" i="3"/>
  <c r="D1046" i="3"/>
  <c r="D1045" i="3"/>
  <c r="D1043" i="3"/>
  <c r="D1065" i="3"/>
  <c r="D1068" i="3"/>
  <c r="D1072" i="3"/>
  <c r="D1073" i="3"/>
  <c r="D1079" i="3"/>
  <c r="D1133" i="3"/>
  <c r="D589" i="3"/>
  <c r="D766" i="3"/>
  <c r="D17" i="3"/>
  <c r="D537" i="3"/>
  <c r="D7" i="3"/>
  <c r="D8" i="3"/>
  <c r="D9" i="3"/>
  <c r="D10" i="3"/>
  <c r="D11" i="3"/>
  <c r="D12" i="3"/>
  <c r="D13" i="3"/>
  <c r="D14" i="3"/>
  <c r="D15" i="3"/>
  <c r="D16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6" i="3"/>
  <c r="C17" i="4"/>
  <c r="C18" i="4"/>
  <c r="E15" i="4"/>
  <c r="C19" i="4"/>
  <c r="C20" i="4"/>
  <c r="C21" i="4"/>
  <c r="C22" i="4"/>
  <c r="C16" i="4"/>
  <c r="C30" i="4"/>
  <c r="C31" i="4"/>
  <c r="C32" i="4"/>
  <c r="C33" i="4"/>
  <c r="C29" i="4"/>
  <c r="D1226" i="3"/>
  <c r="D1179" i="3"/>
  <c r="D917" i="3"/>
  <c r="D1246" i="3"/>
  <c r="D1232" i="3"/>
  <c r="D1214" i="3"/>
  <c r="D1205" i="3"/>
  <c r="D1197" i="3"/>
  <c r="D1194" i="3"/>
  <c r="D1184" i="3"/>
  <c r="D1183" i="3"/>
  <c r="D1178" i="3"/>
  <c r="D1176" i="3"/>
  <c r="D1173" i="3"/>
  <c r="D1170" i="3"/>
  <c r="D1169" i="3"/>
  <c r="D1164" i="3"/>
  <c r="D1163" i="3"/>
  <c r="D1158" i="3"/>
  <c r="D1157" i="3"/>
  <c r="D1155" i="3"/>
  <c r="D1152" i="3"/>
  <c r="D1150" i="3"/>
  <c r="D1144" i="3"/>
  <c r="D1140" i="3"/>
  <c r="D1138" i="3"/>
  <c r="D1136" i="3"/>
  <c r="D1135" i="3"/>
  <c r="D1132" i="3"/>
  <c r="D1131" i="3"/>
  <c r="D1130" i="3"/>
  <c r="D1121" i="3"/>
  <c r="D1115" i="3"/>
  <c r="D1114" i="3"/>
  <c r="D1112" i="3"/>
  <c r="D1110" i="3"/>
  <c r="D1108" i="3"/>
  <c r="D1106" i="3"/>
  <c r="D1098" i="3"/>
  <c r="D1097" i="3"/>
  <c r="D1089" i="3"/>
  <c r="D1228" i="3"/>
  <c r="D1225" i="3"/>
  <c r="D1211" i="3"/>
  <c r="D1241" i="3"/>
  <c r="D1235" i="3"/>
  <c r="D1229" i="3"/>
  <c r="D1233" i="3"/>
  <c r="D1213" i="3"/>
  <c r="D1202" i="3"/>
  <c r="D1083" i="3"/>
  <c r="D1192" i="3"/>
  <c r="D1175" i="3"/>
  <c r="D1153" i="3"/>
  <c r="D1151" i="3"/>
  <c r="D1146" i="3"/>
  <c r="D1141" i="3"/>
  <c r="D1139" i="3"/>
  <c r="D1117" i="3"/>
  <c r="D1104" i="3"/>
  <c r="D1100" i="3"/>
  <c r="D1088" i="3"/>
  <c r="D1245" i="3"/>
  <c r="D1244" i="3"/>
  <c r="D1243" i="3"/>
  <c r="D1242" i="3"/>
  <c r="D1240" i="3"/>
  <c r="D1239" i="3"/>
  <c r="D1238" i="3"/>
  <c r="D1237" i="3"/>
  <c r="D1236" i="3"/>
  <c r="D1234" i="3"/>
  <c r="D1231" i="3"/>
  <c r="D1230" i="3"/>
  <c r="D1227" i="3"/>
  <c r="D1224" i="3"/>
  <c r="D1223" i="3"/>
  <c r="D1222" i="3"/>
  <c r="D1221" i="3"/>
  <c r="D1220" i="3"/>
  <c r="D1219" i="3"/>
  <c r="D1218" i="3"/>
  <c r="D1217" i="3"/>
  <c r="D1216" i="3"/>
  <c r="D1215" i="3"/>
  <c r="D1212" i="3"/>
  <c r="D1210" i="3"/>
  <c r="D1209" i="3"/>
  <c r="D1208" i="3"/>
  <c r="D1207" i="3"/>
  <c r="D1206" i="3"/>
  <c r="D1204" i="3"/>
  <c r="D1203" i="3"/>
  <c r="D1201" i="3"/>
  <c r="D1200" i="3"/>
  <c r="D1199" i="3"/>
  <c r="D1198" i="3"/>
  <c r="D1196" i="3"/>
  <c r="D1195" i="3"/>
  <c r="D1193" i="3"/>
  <c r="D1191" i="3"/>
  <c r="D1190" i="3"/>
  <c r="D1189" i="3"/>
  <c r="D1188" i="3"/>
  <c r="D1187" i="3"/>
  <c r="D1186" i="3"/>
  <c r="D1185" i="3"/>
  <c r="D1182" i="3"/>
  <c r="D1181" i="3"/>
  <c r="D1180" i="3"/>
  <c r="D1177" i="3"/>
  <c r="D1174" i="3"/>
  <c r="D1172" i="3"/>
  <c r="D1171" i="3"/>
  <c r="D1168" i="3"/>
  <c r="D1167" i="3"/>
  <c r="D1166" i="3"/>
  <c r="D1165" i="3"/>
  <c r="D1162" i="3"/>
  <c r="D1161" i="3"/>
  <c r="D1160" i="3"/>
  <c r="D1159" i="3"/>
  <c r="D1156" i="3"/>
  <c r="D1154" i="3"/>
  <c r="D1149" i="3"/>
  <c r="D1148" i="3"/>
  <c r="D1147" i="3"/>
  <c r="D1145" i="3"/>
  <c r="D1143" i="3"/>
  <c r="D1142" i="3"/>
  <c r="D1137" i="3"/>
  <c r="D1134" i="3"/>
  <c r="D1129" i="3"/>
  <c r="D1128" i="3"/>
  <c r="D1127" i="3"/>
  <c r="D1126" i="3"/>
  <c r="D1125" i="3"/>
  <c r="D1124" i="3"/>
  <c r="D1123" i="3"/>
  <c r="D1122" i="3"/>
  <c r="D1120" i="3"/>
  <c r="D1119" i="3"/>
  <c r="D1116" i="3"/>
  <c r="D1113" i="3"/>
  <c r="D1111" i="3"/>
  <c r="D1109" i="3"/>
  <c r="D1107" i="3"/>
  <c r="D1105" i="3"/>
  <c r="D1103" i="3"/>
  <c r="D1102" i="3"/>
  <c r="D1101" i="3"/>
  <c r="D1099" i="3"/>
  <c r="D1096" i="3"/>
  <c r="D1095" i="3"/>
  <c r="D1094" i="3"/>
  <c r="D1093" i="3"/>
  <c r="D1092" i="3"/>
  <c r="D1091" i="3"/>
  <c r="D1090" i="3"/>
  <c r="D1087" i="3"/>
  <c r="D1086" i="3"/>
  <c r="D1085" i="3"/>
  <c r="D1084" i="3"/>
  <c r="D1082" i="3"/>
  <c r="D1081" i="3"/>
  <c r="D1080" i="3"/>
  <c r="D1078" i="3"/>
  <c r="D1077" i="3"/>
  <c r="D1076" i="3"/>
  <c r="D1075" i="3"/>
  <c r="D1074" i="3"/>
  <c r="D1071" i="3"/>
  <c r="D1070" i="3"/>
  <c r="D1069" i="3"/>
  <c r="D1067" i="3"/>
  <c r="D1066" i="3"/>
  <c r="D1064" i="3"/>
  <c r="D1062" i="3"/>
  <c r="D1061" i="3"/>
  <c r="D1060" i="3"/>
  <c r="D1058" i="3"/>
  <c r="D1057" i="3"/>
  <c r="D1056" i="3"/>
  <c r="D1053" i="3"/>
  <c r="D1052" i="3"/>
  <c r="D1051" i="3"/>
  <c r="D1050" i="3"/>
  <c r="D1047" i="3"/>
  <c r="D1044" i="3"/>
  <c r="D1042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2" i="3"/>
  <c r="D1019" i="3"/>
  <c r="D1018" i="3"/>
  <c r="D1015" i="3"/>
  <c r="D1014" i="3"/>
  <c r="D1013" i="3"/>
  <c r="D1009" i="3"/>
  <c r="D1006" i="3"/>
  <c r="D1004" i="3"/>
  <c r="D1003" i="3"/>
  <c r="D1002" i="3"/>
  <c r="D1000" i="3"/>
  <c r="D999" i="3"/>
  <c r="D997" i="3"/>
  <c r="D996" i="3"/>
  <c r="D994" i="3"/>
  <c r="D992" i="3"/>
  <c r="D991" i="3"/>
  <c r="D990" i="3"/>
  <c r="D989" i="3"/>
  <c r="D988" i="3"/>
  <c r="D987" i="3"/>
  <c r="D986" i="3"/>
  <c r="D985" i="3"/>
  <c r="D984" i="3"/>
  <c r="D983" i="3"/>
  <c r="D981" i="3"/>
  <c r="D979" i="3"/>
  <c r="D977" i="3"/>
  <c r="D975" i="3"/>
  <c r="D974" i="3"/>
  <c r="D973" i="3"/>
  <c r="D972" i="3"/>
  <c r="D968" i="3"/>
  <c r="D967" i="3"/>
  <c r="D964" i="3"/>
  <c r="D963" i="3"/>
  <c r="D962" i="3"/>
  <c r="D961" i="3"/>
  <c r="D960" i="3"/>
  <c r="D959" i="3"/>
  <c r="D958" i="3"/>
  <c r="D957" i="3"/>
  <c r="D956" i="3"/>
  <c r="D955" i="3"/>
  <c r="D954" i="3"/>
  <c r="C5" i="3"/>
  <c r="C25" i="4"/>
  <c r="C26" i="4"/>
  <c r="E23" i="4"/>
  <c r="C27" i="4"/>
  <c r="C28" i="4"/>
  <c r="C24" i="4"/>
  <c r="E7" i="5"/>
  <c r="E8" i="5"/>
  <c r="E12" i="5"/>
  <c r="E6" i="5"/>
  <c r="E37" i="4"/>
  <c r="M1099" i="6"/>
  <c r="G1099" i="6"/>
  <c r="G1100" i="6"/>
  <c r="C1146" i="6"/>
  <c r="C1147" i="6"/>
  <c r="C1143" i="6"/>
  <c r="C1145" i="6"/>
  <c r="F2" i="2"/>
  <c r="F2" i="8"/>
  <c r="F2" i="7"/>
  <c r="M1146" i="6"/>
  <c r="M1147" i="6"/>
  <c r="M1143" i="6"/>
  <c r="M1145" i="6"/>
  <c r="C1144" i="6"/>
  <c r="H84" i="6"/>
  <c r="B761" i="6"/>
  <c r="B595" i="6"/>
  <c r="H759" i="6"/>
  <c r="B786" i="6"/>
  <c r="B787" i="6"/>
  <c r="H584" i="6"/>
  <c r="B118" i="6"/>
  <c r="B64" i="6"/>
  <c r="H439" i="6"/>
  <c r="B700" i="6"/>
  <c r="H149" i="6"/>
  <c r="H107" i="6"/>
  <c r="H261" i="6"/>
  <c r="H587" i="6"/>
  <c r="B451" i="6"/>
  <c r="H784" i="6"/>
  <c r="B900" i="6"/>
  <c r="B397" i="6"/>
  <c r="H598" i="6"/>
  <c r="B293" i="6"/>
  <c r="H410" i="6"/>
  <c r="H206" i="6"/>
  <c r="B274" i="6"/>
  <c r="J1163" i="3"/>
  <c r="B55" i="6"/>
  <c r="H734" i="6"/>
  <c r="B663" i="6"/>
  <c r="J312" i="3"/>
  <c r="H388" i="6"/>
  <c r="B559" i="6"/>
  <c r="H311" i="6"/>
  <c r="H466" i="6"/>
  <c r="D187" i="6"/>
  <c r="H819" i="6"/>
  <c r="B504" i="6"/>
  <c r="H555" i="6"/>
  <c r="H93" i="6"/>
  <c r="B66" i="6"/>
  <c r="H538" i="6"/>
  <c r="D498" i="6"/>
  <c r="B682" i="6"/>
  <c r="H271" i="6"/>
  <c r="B625" i="6"/>
  <c r="H1060" i="6"/>
  <c r="H178" i="6"/>
  <c r="H699" i="6"/>
  <c r="H201" i="6"/>
  <c r="H347" i="6"/>
  <c r="B784" i="6"/>
  <c r="H478" i="6"/>
  <c r="B252" i="6"/>
  <c r="B100" i="6"/>
  <c r="J658" i="3"/>
  <c r="H830" i="6"/>
  <c r="H794" i="6"/>
  <c r="B1058" i="6"/>
  <c r="H432" i="6"/>
  <c r="B709" i="6"/>
  <c r="B434" i="6"/>
  <c r="B82" i="6"/>
  <c r="H511" i="6"/>
  <c r="J815" i="3"/>
  <c r="H636" i="6"/>
  <c r="H703" i="6"/>
  <c r="H665" i="6"/>
  <c r="H731" i="6"/>
  <c r="J949" i="3"/>
  <c r="H956" i="6"/>
  <c r="H623" i="6"/>
  <c r="H60" i="6"/>
  <c r="B430" i="6"/>
  <c r="H62" i="6"/>
  <c r="H788" i="6"/>
  <c r="H755" i="6"/>
  <c r="H266" i="6"/>
  <c r="B242" i="6"/>
  <c r="J321" i="3"/>
  <c r="B62" i="6"/>
  <c r="H493" i="6"/>
  <c r="H747" i="6"/>
  <c r="B789" i="6"/>
  <c r="B355" i="6"/>
  <c r="H661" i="6"/>
  <c r="H26" i="6"/>
  <c r="B762" i="6"/>
  <c r="B455" i="6"/>
  <c r="B494" i="6"/>
  <c r="H366" i="6"/>
  <c r="B250" i="6"/>
  <c r="B771" i="6"/>
  <c r="J1085" i="3"/>
  <c r="J1428" i="3"/>
  <c r="D486" i="6"/>
  <c r="B371" i="6"/>
  <c r="H756" i="6"/>
  <c r="H452" i="6"/>
  <c r="H741" i="6"/>
  <c r="H357" i="6"/>
  <c r="B423" i="6"/>
  <c r="H577" i="6"/>
  <c r="H276" i="6"/>
  <c r="B673" i="6"/>
  <c r="H675" i="6"/>
  <c r="B752" i="6"/>
  <c r="B359" i="6"/>
  <c r="B31" i="6"/>
  <c r="B629" i="6"/>
  <c r="B712" i="6"/>
  <c r="H67" i="6"/>
  <c r="H977" i="6"/>
  <c r="H1094" i="6"/>
  <c r="B317" i="6"/>
  <c r="H487" i="6"/>
  <c r="B911" i="6"/>
  <c r="H959" i="6"/>
  <c r="H845" i="6"/>
  <c r="H236" i="6"/>
  <c r="B144" i="6"/>
  <c r="J256" i="3"/>
  <c r="B382" i="6"/>
  <c r="B619" i="6"/>
  <c r="B378" i="6"/>
  <c r="B708" i="6"/>
  <c r="H526" i="6"/>
  <c r="H112" i="6"/>
  <c r="B219" i="6"/>
  <c r="J873" i="3"/>
  <c r="H192" i="6"/>
  <c r="B105" i="6"/>
  <c r="B593" i="6"/>
  <c r="H37" i="6"/>
  <c r="H720" i="6"/>
  <c r="H305" i="6"/>
  <c r="H157" i="6"/>
  <c r="H626" i="6"/>
  <c r="H786" i="6"/>
  <c r="J375" i="3"/>
  <c r="H849" i="6"/>
  <c r="H637" i="6"/>
  <c r="D803" i="6"/>
  <c r="H578" i="6"/>
  <c r="D369" i="6"/>
  <c r="H513" i="6"/>
  <c r="H374" i="6"/>
  <c r="B643" i="6"/>
  <c r="B352" i="6"/>
  <c r="B220" i="6"/>
  <c r="H63" i="6"/>
  <c r="H117" i="6"/>
  <c r="D17" i="6"/>
  <c r="H446" i="6"/>
  <c r="H844" i="6"/>
  <c r="H355" i="6"/>
  <c r="H129" i="6"/>
  <c r="D705" i="6"/>
  <c r="B800" i="6"/>
  <c r="H604" i="6"/>
  <c r="H700" i="6"/>
  <c r="H707" i="6"/>
  <c r="D820" i="6"/>
  <c r="H523" i="6"/>
  <c r="H356" i="6"/>
  <c r="D271" i="6"/>
  <c r="H726" i="6"/>
  <c r="H677" i="6"/>
  <c r="H985" i="6"/>
  <c r="B140" i="6"/>
  <c r="B285" i="6"/>
  <c r="B452" i="6"/>
  <c r="H641" i="6"/>
  <c r="B163" i="6"/>
  <c r="J1112" i="3"/>
  <c r="B173" i="6"/>
  <c r="H603" i="6"/>
  <c r="H338" i="6"/>
  <c r="H698" i="6"/>
  <c r="H163" i="6"/>
  <c r="B121" i="6"/>
  <c r="H141" i="6"/>
  <c r="H1001" i="6"/>
  <c r="J709" i="3"/>
  <c r="B798" i="6"/>
  <c r="H663" i="6"/>
  <c r="H573" i="6"/>
  <c r="J1317" i="3"/>
  <c r="D1056" i="6"/>
  <c r="B146" i="6"/>
  <c r="J1344" i="3"/>
  <c r="B764" i="6"/>
  <c r="J207" i="3"/>
  <c r="J466" i="3"/>
  <c r="J1271" i="3"/>
  <c r="B524" i="6"/>
  <c r="H395" i="6"/>
  <c r="H686" i="6"/>
  <c r="D323" i="6"/>
  <c r="H989" i="6"/>
  <c r="H243" i="6"/>
  <c r="B186" i="6"/>
  <c r="H787" i="6"/>
  <c r="B599" i="6"/>
  <c r="H500" i="6"/>
  <c r="B33" i="6"/>
  <c r="B1061" i="6"/>
  <c r="B825" i="6"/>
  <c r="H742" i="6"/>
  <c r="H469" i="6"/>
  <c r="B295" i="6"/>
  <c r="B611" i="6"/>
  <c r="B392" i="6"/>
  <c r="H789" i="6"/>
  <c r="H328" i="6"/>
  <c r="D342" i="6"/>
  <c r="B1048" i="6"/>
  <c r="H456" i="6"/>
  <c r="B26" i="6"/>
  <c r="H754" i="6"/>
  <c r="B85" i="6"/>
  <c r="H588" i="6"/>
  <c r="H836" i="6"/>
  <c r="H795" i="6"/>
  <c r="B282" i="6"/>
  <c r="J536" i="3"/>
  <c r="B167" i="6"/>
  <c r="H167" i="6"/>
  <c r="B730" i="6"/>
  <c r="B184" i="6"/>
  <c r="B441" i="6"/>
  <c r="H285" i="6"/>
  <c r="B645" i="6"/>
  <c r="B310" i="6"/>
  <c r="B1057" i="6"/>
  <c r="H6" i="6"/>
  <c r="B526" i="6"/>
  <c r="H273" i="6"/>
  <c r="B626" i="6"/>
  <c r="B817" i="6"/>
  <c r="H690" i="6"/>
  <c r="H433" i="6"/>
  <c r="H451" i="6"/>
  <c r="H837" i="6"/>
  <c r="B95" i="6"/>
  <c r="H204" i="6"/>
  <c r="H480" i="6"/>
  <c r="H59" i="6"/>
  <c r="H358" i="6"/>
  <c r="H1055" i="6"/>
  <c r="B284" i="6"/>
  <c r="H589" i="6"/>
  <c r="H648" i="6"/>
  <c r="B820" i="6"/>
  <c r="H184" i="6"/>
  <c r="B470" i="6"/>
  <c r="B474" i="6"/>
  <c r="H545" i="6"/>
  <c r="H946" i="6"/>
  <c r="H752" i="6"/>
  <c r="B333" i="6"/>
  <c r="H622" i="6"/>
  <c r="H230" i="6"/>
  <c r="H601" i="6"/>
  <c r="H839" i="6"/>
  <c r="J1437" i="3"/>
  <c r="B29" i="6"/>
  <c r="J147" i="3"/>
  <c r="B457" i="6"/>
  <c r="H999" i="6"/>
  <c r="H1008" i="6"/>
  <c r="B210" i="6"/>
  <c r="B149" i="6"/>
  <c r="B814" i="6"/>
  <c r="H771" i="6"/>
  <c r="D59" i="6"/>
  <c r="B177" i="6"/>
  <c r="H967" i="6"/>
  <c r="H706" i="6"/>
  <c r="D373" i="6"/>
  <c r="H211" i="6"/>
  <c r="B583" i="6"/>
  <c r="B742" i="6"/>
  <c r="H719" i="6"/>
  <c r="H113" i="6"/>
  <c r="B586" i="6"/>
  <c r="H205" i="6"/>
  <c r="D1053" i="6"/>
  <c r="D695" i="6"/>
  <c r="H721" i="6"/>
  <c r="B277" i="6"/>
  <c r="J980" i="3"/>
  <c r="B1102" i="6"/>
  <c r="H762" i="6"/>
  <c r="H473" i="6"/>
  <c r="H412" i="6"/>
  <c r="B265" i="6"/>
  <c r="H371" i="6"/>
  <c r="B694" i="6"/>
  <c r="H619" i="6"/>
  <c r="H572" i="6"/>
  <c r="B630" i="6"/>
  <c r="D261" i="6"/>
  <c r="H614" i="6"/>
  <c r="H175" i="6"/>
  <c r="B767" i="6"/>
  <c r="B165" i="6"/>
  <c r="J335" i="3"/>
  <c r="B683" i="6"/>
  <c r="H825" i="6"/>
  <c r="H436" i="6"/>
  <c r="B633" i="6"/>
  <c r="H667" i="6"/>
  <c r="B481" i="6"/>
  <c r="H312" i="6"/>
  <c r="B309" i="6"/>
  <c r="B260" i="6"/>
  <c r="B247" i="6"/>
  <c r="D357" i="6"/>
  <c r="H670" i="6"/>
  <c r="B7" i="6"/>
  <c r="B845" i="6"/>
  <c r="H115" i="6"/>
  <c r="B706" i="6"/>
  <c r="H631" i="6"/>
  <c r="H702" i="6"/>
  <c r="H847" i="6"/>
  <c r="B993" i="6"/>
  <c r="H949" i="6"/>
  <c r="H252" i="6"/>
  <c r="B741" i="6"/>
  <c r="B647" i="6"/>
  <c r="H213" i="6"/>
  <c r="B1000" i="6"/>
  <c r="H805" i="6"/>
  <c r="H549" i="6"/>
  <c r="B821" i="6"/>
  <c r="B70" i="6"/>
  <c r="H628" i="6"/>
  <c r="H342" i="6"/>
  <c r="H43" i="6"/>
  <c r="B505" i="6"/>
  <c r="B653" i="6"/>
  <c r="H856" i="6"/>
  <c r="D519" i="6"/>
  <c r="B607" i="6"/>
  <c r="H494" i="6"/>
  <c r="H997" i="6"/>
  <c r="B1008" i="6"/>
  <c r="H278" i="6"/>
  <c r="H1002" i="6"/>
  <c r="D557" i="6"/>
  <c r="J322" i="3"/>
  <c r="B649" i="6"/>
  <c r="B143" i="6"/>
  <c r="H790" i="6"/>
  <c r="H139" i="6"/>
  <c r="B261" i="6"/>
  <c r="H364" i="6"/>
  <c r="H286" i="6"/>
  <c r="B57" i="6"/>
  <c r="H602" i="6"/>
  <c r="B122" i="6"/>
  <c r="H232" i="6"/>
  <c r="B370" i="6"/>
  <c r="H348" i="6"/>
  <c r="H42" i="6"/>
  <c r="D315" i="6"/>
  <c r="B680" i="6"/>
  <c r="B592" i="6"/>
  <c r="H428" i="6"/>
  <c r="B229" i="6"/>
  <c r="H996" i="6"/>
  <c r="H293" i="6"/>
  <c r="H807" i="6"/>
  <c r="B782" i="6"/>
  <c r="H858" i="6"/>
  <c r="H612" i="6"/>
  <c r="H826" i="6"/>
  <c r="B401" i="6"/>
  <c r="B929" i="6"/>
  <c r="H417" i="6"/>
  <c r="B338" i="6"/>
  <c r="J391" i="3"/>
  <c r="H525" i="6"/>
  <c r="B967" i="6"/>
  <c r="J682" i="3"/>
  <c r="H288" i="6"/>
  <c r="H1021" i="6"/>
  <c r="B254" i="6"/>
  <c r="J1383" i="3"/>
  <c r="B208" i="6"/>
  <c r="B479" i="6"/>
  <c r="D761" i="6"/>
  <c r="B196" i="6"/>
  <c r="H132" i="6"/>
  <c r="H224" i="6"/>
  <c r="B384" i="6"/>
  <c r="H11" i="6"/>
  <c r="J969" i="3"/>
  <c r="J848" i="3"/>
  <c r="H583" i="6"/>
  <c r="B755" i="6"/>
  <c r="H1023" i="6"/>
  <c r="J659" i="3"/>
  <c r="B325" i="6"/>
  <c r="J970" i="3"/>
  <c r="B112" i="6"/>
  <c r="H843" i="6"/>
  <c r="D294" i="6"/>
  <c r="H165" i="6"/>
  <c r="H813" i="6"/>
  <c r="B337" i="6"/>
  <c r="B913" i="6"/>
  <c r="B857" i="6"/>
  <c r="B550" i="6"/>
  <c r="B727" i="6"/>
  <c r="B187" i="6"/>
  <c r="H951" i="6"/>
  <c r="H543" i="6"/>
  <c r="H126" i="6"/>
  <c r="H445" i="6"/>
  <c r="B221" i="6"/>
  <c r="H657" i="6"/>
  <c r="B297" i="6"/>
  <c r="B83" i="6"/>
  <c r="H400" i="6"/>
  <c r="J1423" i="3"/>
  <c r="J590" i="3"/>
  <c r="H566" i="6"/>
  <c r="B615" i="6"/>
  <c r="H460" i="6"/>
  <c r="B111" i="6"/>
  <c r="B776" i="6"/>
  <c r="H651" i="6"/>
  <c r="H704" i="6"/>
  <c r="B773" i="6"/>
  <c r="B395" i="6"/>
  <c r="J971" i="3"/>
  <c r="B788" i="6"/>
  <c r="J853" i="3"/>
  <c r="B40" i="6"/>
  <c r="H508" i="6"/>
  <c r="J1287" i="3"/>
  <c r="D1131" i="6"/>
  <c r="H738" i="6"/>
  <c r="H1090" i="6"/>
  <c r="B687" i="6"/>
  <c r="H576" i="6"/>
  <c r="D730" i="6"/>
  <c r="H995" i="6"/>
  <c r="B841" i="6"/>
  <c r="H860" i="6"/>
  <c r="H197" i="6"/>
  <c r="B22" i="6"/>
  <c r="H560" i="6"/>
  <c r="H287" i="6"/>
  <c r="H48" i="6"/>
  <c r="H208" i="6"/>
  <c r="H54" i="6"/>
  <c r="B356" i="6"/>
  <c r="H557" i="6"/>
  <c r="H246" i="6"/>
  <c r="B345" i="6"/>
  <c r="J1378" i="3"/>
  <c r="H260" i="6"/>
  <c r="B1067" i="6"/>
  <c r="B137" i="6"/>
  <c r="B21" i="6"/>
  <c r="H32" i="6"/>
  <c r="H691" i="6"/>
  <c r="B164" i="6"/>
  <c r="J176" i="3"/>
  <c r="B215" i="6"/>
  <c r="J1242" i="3"/>
  <c r="H679" i="6"/>
  <c r="J585" i="3"/>
  <c r="B292" i="6"/>
  <c r="H337" i="6"/>
  <c r="H640" i="6"/>
  <c r="H769" i="6"/>
  <c r="H782" i="6"/>
  <c r="B818" i="6"/>
  <c r="B493" i="6"/>
  <c r="J222" i="3"/>
  <c r="B848" i="6"/>
  <c r="H146" i="6"/>
  <c r="H684" i="6"/>
  <c r="H861" i="6"/>
  <c r="D895" i="6"/>
  <c r="B316" i="6"/>
  <c r="J766" i="3"/>
  <c r="H336" i="6"/>
  <c r="H453" i="6"/>
  <c r="H360" i="6"/>
  <c r="J436" i="3"/>
  <c r="J467" i="3"/>
  <c r="H155" i="6"/>
  <c r="J94" i="3"/>
  <c r="H171" i="6"/>
  <c r="B354" i="6"/>
  <c r="B1002" i="6"/>
  <c r="H689" i="6"/>
  <c r="B598" i="6"/>
  <c r="B894" i="6"/>
  <c r="B533" i="6"/>
  <c r="B246" i="6"/>
  <c r="J1009" i="3"/>
  <c r="H418" i="6"/>
  <c r="B956" i="6"/>
  <c r="D1133" i="6"/>
  <c r="H128" i="6"/>
  <c r="H870" i="6"/>
  <c r="H99" i="6"/>
  <c r="H634" i="6"/>
  <c r="D385" i="6"/>
  <c r="B203" i="6"/>
  <c r="J1104" i="3"/>
  <c r="H92" i="6"/>
  <c r="H875" i="6"/>
  <c r="H408" i="6"/>
  <c r="H325" i="6"/>
  <c r="B600" i="6"/>
  <c r="H529" i="6"/>
  <c r="B99" i="6"/>
  <c r="D8" i="6"/>
  <c r="J1461" i="3"/>
  <c r="H123" i="6"/>
  <c r="H471" i="6"/>
  <c r="H468" i="6"/>
  <c r="B104" i="6"/>
  <c r="D947" i="6"/>
  <c r="H732" i="6"/>
  <c r="B161" i="6"/>
  <c r="H407" i="6"/>
  <c r="B11" i="6"/>
  <c r="B1094" i="6"/>
  <c r="B731" i="6"/>
  <c r="B1013" i="6"/>
  <c r="H1076" i="6"/>
  <c r="H798" i="6"/>
  <c r="B696" i="6"/>
  <c r="B702" i="6"/>
  <c r="B422" i="6"/>
  <c r="H696" i="6"/>
  <c r="H470" i="6"/>
  <c r="H506" i="6"/>
  <c r="H351" i="6"/>
  <c r="D1101" i="6"/>
  <c r="H173" i="6"/>
  <c r="H708" i="6"/>
  <c r="H17" i="6"/>
  <c r="B766" i="6"/>
  <c r="J561" i="3"/>
  <c r="B1122" i="6"/>
  <c r="H853" i="6"/>
  <c r="H158" i="6"/>
  <c r="B94" i="6"/>
  <c r="H965" i="6"/>
  <c r="J70" i="3"/>
  <c r="B667" i="6"/>
  <c r="J442" i="3"/>
  <c r="B887" i="6"/>
  <c r="H982" i="6"/>
  <c r="B381" i="6"/>
  <c r="H968" i="6"/>
  <c r="B656" i="6"/>
  <c r="B941" i="6"/>
  <c r="B361" i="6"/>
  <c r="J1464" i="3"/>
  <c r="B313" i="6"/>
  <c r="H195" i="6"/>
  <c r="J672" i="3"/>
  <c r="D907" i="6"/>
  <c r="D356" i="6"/>
  <c r="H642" i="6"/>
  <c r="B853" i="6"/>
  <c r="B606" i="6"/>
  <c r="H510" i="6"/>
  <c r="H459" i="6"/>
  <c r="B367" i="6"/>
  <c r="H229" i="6"/>
  <c r="B750" i="6"/>
  <c r="B15" i="6"/>
  <c r="H608" i="6"/>
  <c r="B1021" i="6"/>
  <c r="H292" i="6"/>
  <c r="B614" i="6"/>
  <c r="D336" i="6"/>
  <c r="J249" i="3"/>
  <c r="H25" i="6"/>
  <c r="H976" i="6"/>
  <c r="H49" i="6"/>
  <c r="B922" i="6"/>
  <c r="J722" i="3"/>
  <c r="B383" i="6"/>
  <c r="J525" i="3"/>
  <c r="B223" i="6"/>
  <c r="H668" i="6"/>
  <c r="B662" i="6"/>
  <c r="H778" i="6"/>
  <c r="B308" i="6"/>
  <c r="H298" i="6"/>
  <c r="D118" i="6"/>
  <c r="B402" i="6"/>
  <c r="B185" i="6"/>
  <c r="H593" i="6"/>
  <c r="H124" i="6"/>
  <c r="J1318" i="3"/>
  <c r="B151" i="6"/>
  <c r="B732" i="6"/>
  <c r="H219" i="6"/>
  <c r="B723" i="6"/>
  <c r="B314" i="6"/>
  <c r="H823" i="6"/>
  <c r="B770" i="6"/>
  <c r="D253" i="6"/>
  <c r="H106" i="6"/>
  <c r="B822" i="6"/>
  <c r="H56" i="6"/>
  <c r="H267" i="6"/>
  <c r="H770" i="6"/>
  <c r="H716" i="6"/>
  <c r="B200" i="6"/>
  <c r="H806" i="6"/>
  <c r="H237" i="6"/>
  <c r="H421" i="6"/>
  <c r="H1101" i="6"/>
  <c r="B982" i="6"/>
  <c r="B535" i="6"/>
  <c r="H151" i="6"/>
  <c r="B641" i="6"/>
  <c r="H548" i="6"/>
  <c r="H693" i="6"/>
  <c r="B298" i="6"/>
  <c r="B720" i="6"/>
  <c r="H346" i="6"/>
  <c r="B475" i="6"/>
  <c r="D1099" i="6"/>
  <c r="B405" i="6"/>
  <c r="H61" i="6"/>
  <c r="H649" i="6"/>
  <c r="B6" i="6"/>
  <c r="J28" i="3"/>
  <c r="H803" i="6"/>
  <c r="H558" i="6"/>
  <c r="H481" i="6"/>
  <c r="H411" i="6"/>
  <c r="B263" i="6"/>
  <c r="B450" i="6"/>
  <c r="B358" i="6"/>
  <c r="D37" i="6"/>
  <c r="B178" i="6"/>
  <c r="J1192" i="3"/>
  <c r="H65" i="6"/>
  <c r="B1071" i="6"/>
  <c r="H416" i="6"/>
  <c r="J533" i="3"/>
  <c r="B807" i="6"/>
  <c r="H282" i="6"/>
  <c r="B18" i="6"/>
  <c r="B468" i="6"/>
  <c r="H200" i="6"/>
  <c r="B473" i="6"/>
  <c r="J1359" i="3"/>
  <c r="B222" i="6"/>
  <c r="B188" i="6"/>
  <c r="D173" i="6"/>
  <c r="B715" i="6"/>
  <c r="B496" i="6"/>
  <c r="H169" i="6"/>
  <c r="B609" i="6"/>
  <c r="B1029" i="6"/>
  <c r="H503" i="6"/>
  <c r="H993" i="6"/>
  <c r="B681" i="6"/>
  <c r="H209" i="6"/>
  <c r="H121" i="6"/>
  <c r="H15" i="6"/>
  <c r="H186" i="6"/>
  <c r="J1148" i="3"/>
  <c r="B336" i="6"/>
  <c r="B577" i="6"/>
  <c r="B957" i="6"/>
  <c r="J45" i="3"/>
  <c r="H85" i="6"/>
  <c r="B748" i="6"/>
  <c r="J906" i="3"/>
  <c r="H484" i="6"/>
  <c r="B797" i="6"/>
  <c r="B419" i="6"/>
  <c r="H750" i="6"/>
  <c r="H429" i="6"/>
  <c r="J673" i="3"/>
  <c r="H792" i="6"/>
  <c r="H676" i="6"/>
  <c r="H630" i="6"/>
  <c r="D146" i="6"/>
  <c r="D401" i="6"/>
  <c r="H811" i="6"/>
  <c r="H692" i="6"/>
  <c r="H606" i="6"/>
  <c r="B23" i="6"/>
  <c r="D277" i="6"/>
  <c r="B635" i="6"/>
  <c r="H1063" i="6"/>
  <c r="H541" i="6"/>
  <c r="H277" i="6"/>
  <c r="H507" i="6"/>
  <c r="B169" i="6"/>
  <c r="H383" i="6"/>
  <c r="B699" i="6"/>
  <c r="H753" i="6"/>
  <c r="B32" i="6"/>
  <c r="H775" i="6"/>
  <c r="H638" i="6"/>
  <c r="B549" i="6"/>
  <c r="H607" i="6"/>
  <c r="H477" i="6"/>
  <c r="B96" i="6"/>
  <c r="H9" i="6"/>
  <c r="B980" i="6"/>
  <c r="H688" i="6"/>
  <c r="H591" i="6"/>
  <c r="B876" i="6"/>
  <c r="D679" i="6"/>
  <c r="B97" i="6"/>
  <c r="H733" i="6"/>
  <c r="H498" i="6"/>
  <c r="H980" i="6"/>
  <c r="B399" i="6"/>
  <c r="B960" i="6"/>
  <c r="J1084" i="3"/>
  <c r="H140" i="6"/>
  <c r="H145" i="6"/>
  <c r="B110" i="6"/>
  <c r="H160" i="6"/>
  <c r="H350" i="6"/>
  <c r="B546" i="6"/>
  <c r="H315" i="6"/>
  <c r="B602" i="6"/>
  <c r="J1306" i="3"/>
  <c r="H465" i="6"/>
  <c r="B109" i="6"/>
  <c r="B877" i="6"/>
  <c r="H80" i="6"/>
  <c r="H422" i="6"/>
  <c r="B414" i="6"/>
  <c r="H474" i="6"/>
  <c r="H517" i="6"/>
  <c r="H1013" i="6"/>
  <c r="B453" i="6"/>
  <c r="H423" i="6"/>
  <c r="B129" i="6"/>
  <c r="J1303" i="3"/>
  <c r="B426" i="6"/>
  <c r="H981" i="6"/>
  <c r="D94" i="6"/>
  <c r="H23" i="6"/>
  <c r="H38" i="6"/>
  <c r="J976" i="3"/>
  <c r="J795" i="3"/>
  <c r="B968" i="6"/>
  <c r="H878" i="6"/>
  <c r="B506" i="6"/>
  <c r="H162" i="6"/>
  <c r="B778" i="6"/>
  <c r="H646" i="6"/>
  <c r="H522" i="6"/>
  <c r="H254" i="6"/>
  <c r="B9" i="6"/>
  <c r="H547" i="6"/>
  <c r="H368" i="6"/>
  <c r="H1054" i="6"/>
  <c r="J661" i="3"/>
  <c r="B858" i="6"/>
  <c r="B842" i="6"/>
  <c r="B636" i="6"/>
  <c r="H362" i="6"/>
  <c r="B477" i="6"/>
  <c r="D159" i="6"/>
  <c r="J643" i="3"/>
  <c r="H386" i="6"/>
  <c r="J273" i="3"/>
  <c r="B257" i="6"/>
  <c r="J688" i="3"/>
  <c r="H1057" i="6"/>
  <c r="H265" i="6"/>
  <c r="H683" i="6"/>
  <c r="H871" i="6"/>
  <c r="H983" i="6"/>
  <c r="B225" i="6"/>
  <c r="B871" i="6"/>
  <c r="H730" i="6"/>
  <c r="B201" i="6"/>
  <c r="B553" i="6"/>
  <c r="D918" i="6"/>
  <c r="B809" i="6"/>
  <c r="H531" i="6"/>
  <c r="D337" i="6"/>
  <c r="B159" i="6"/>
  <c r="B582" i="6"/>
  <c r="B556" i="6"/>
  <c r="B296" i="6"/>
  <c r="H616" i="6"/>
  <c r="B302" i="6"/>
  <c r="B238" i="6"/>
  <c r="D932" i="6"/>
  <c r="J241" i="3"/>
  <c r="J1159" i="3"/>
  <c r="H671" i="6"/>
  <c r="H284" i="6"/>
  <c r="H188" i="6"/>
  <c r="J509" i="3"/>
  <c r="B172" i="6"/>
  <c r="J1179" i="3"/>
  <c r="B362" i="6"/>
  <c r="H1059" i="6"/>
  <c r="B542" i="6"/>
  <c r="B608" i="6"/>
  <c r="D863" i="6"/>
  <c r="J167" i="3"/>
  <c r="H596" i="6"/>
  <c r="D672" i="6"/>
  <c r="H102" i="6"/>
  <c r="H824" i="6"/>
  <c r="H873" i="6"/>
  <c r="B603" i="6"/>
  <c r="J223" i="3"/>
  <c r="D64" i="6"/>
  <c r="J46" i="3"/>
  <c r="H191" i="6"/>
  <c r="H382" i="6"/>
  <c r="H950" i="6"/>
  <c r="H203" i="6"/>
  <c r="J1261" i="3"/>
  <c r="J935" i="3"/>
  <c r="H669" i="6"/>
  <c r="H294" i="6"/>
  <c r="B278" i="6"/>
  <c r="J77" i="3"/>
  <c r="B123" i="6"/>
  <c r="H16" i="6"/>
  <c r="B1052" i="6"/>
  <c r="B739" i="6"/>
  <c r="H714" i="6"/>
  <c r="H554" i="6"/>
  <c r="H656" i="6"/>
  <c r="J328" i="3"/>
  <c r="D148" i="6"/>
  <c r="D618" i="6"/>
  <c r="D200" i="6"/>
  <c r="B442" i="6"/>
  <c r="H390" i="6"/>
  <c r="B719" i="6"/>
  <c r="B531" i="6"/>
  <c r="D913" i="6"/>
  <c r="J755" i="3"/>
  <c r="B312" i="6"/>
  <c r="B1012" i="6"/>
  <c r="J1363" i="3"/>
  <c r="H309" i="6"/>
  <c r="H710" i="6"/>
  <c r="D96" i="6"/>
  <c r="H519" i="6"/>
  <c r="H697" i="6"/>
  <c r="H635" i="6"/>
  <c r="H1010" i="6"/>
  <c r="H479" i="6"/>
  <c r="B794" i="6"/>
  <c r="D692" i="6"/>
  <c r="H462" i="6"/>
  <c r="B487" i="6"/>
  <c r="J1166" i="3"/>
  <c r="H463" i="6"/>
  <c r="D248" i="6"/>
  <c r="B87" i="6"/>
  <c r="H533" i="6"/>
  <c r="B464" i="6"/>
  <c r="D36" i="6"/>
  <c r="B780" i="6"/>
  <c r="H594" i="6"/>
  <c r="H546" i="6"/>
  <c r="H838" i="6"/>
  <c r="H509" i="6"/>
  <c r="J550" i="3"/>
  <c r="B75" i="6"/>
  <c r="D925" i="6"/>
  <c r="B640" i="6"/>
  <c r="H13" i="6"/>
  <c r="H850" i="6"/>
  <c r="H83" i="6"/>
  <c r="J275" i="3"/>
  <c r="H369" i="6"/>
  <c r="H207" i="6"/>
  <c r="J1237" i="3"/>
  <c r="J593" i="3"/>
  <c r="H783" i="6"/>
  <c r="B1093" i="6"/>
  <c r="B888" i="6"/>
  <c r="H376" i="6"/>
  <c r="H220" i="6"/>
  <c r="B14" i="6"/>
  <c r="B125" i="6"/>
  <c r="J862" i="3"/>
  <c r="H984" i="6"/>
  <c r="H724" i="6"/>
  <c r="B497" i="6"/>
  <c r="J1467" i="3"/>
  <c r="B74" i="6"/>
  <c r="B624" i="6"/>
  <c r="D255" i="6"/>
  <c r="H450" i="6"/>
  <c r="H41" i="6"/>
  <c r="J305" i="3"/>
  <c r="B154" i="6"/>
  <c r="H505" i="6"/>
  <c r="D73" i="6"/>
  <c r="B665" i="6"/>
  <c r="B678" i="6"/>
  <c r="B650" i="6"/>
  <c r="H1062" i="6"/>
  <c r="H518" i="6"/>
  <c r="B749" i="6"/>
  <c r="D599" i="6"/>
  <c r="B20" i="6"/>
  <c r="B697" i="6"/>
  <c r="H978" i="6"/>
  <c r="H258" i="6"/>
  <c r="H673" i="6"/>
  <c r="H817" i="6"/>
  <c r="D343" i="6"/>
  <c r="H255" i="6"/>
  <c r="B580" i="6"/>
  <c r="H746" i="6"/>
  <c r="J854" i="3"/>
  <c r="B567" i="6"/>
  <c r="H502" i="6"/>
  <c r="H658" i="6"/>
  <c r="D1096" i="6"/>
  <c r="B874" i="6"/>
  <c r="J1128" i="3"/>
  <c r="D1019" i="6"/>
  <c r="B485" i="6"/>
  <c r="H485" i="6"/>
  <c r="J1275" i="3"/>
  <c r="H389" i="6"/>
  <c r="H58" i="6"/>
  <c r="D97" i="6"/>
  <c r="D219" i="6"/>
  <c r="D648" i="6"/>
  <c r="D447" i="6"/>
  <c r="B939" i="6"/>
  <c r="J33" i="3"/>
  <c r="B889" i="6"/>
  <c r="H35" i="6"/>
  <c r="H974" i="6"/>
  <c r="H122" i="6"/>
  <c r="H802" i="6"/>
  <c r="J595" i="3"/>
  <c r="B591" i="6"/>
  <c r="B393" i="6"/>
  <c r="D1100" i="6"/>
  <c r="H832" i="6"/>
  <c r="B596" i="6"/>
  <c r="H87" i="6"/>
  <c r="B214" i="6"/>
  <c r="B528" i="6"/>
  <c r="H283" i="6"/>
  <c r="H431" i="6"/>
  <c r="B372" i="6"/>
  <c r="H47" i="6"/>
  <c r="B544" i="6"/>
  <c r="B991" i="6"/>
  <c r="H215" i="6"/>
  <c r="J1417" i="3"/>
  <c r="H127" i="6"/>
  <c r="B813" i="6"/>
  <c r="D1039" i="6"/>
  <c r="J858" i="3"/>
  <c r="H262" i="6"/>
  <c r="H632" i="6"/>
  <c r="H963" i="6"/>
  <c r="B745" i="6"/>
  <c r="J914" i="3"/>
  <c r="H168" i="6"/>
  <c r="J216" i="3"/>
  <c r="H1012" i="6"/>
  <c r="H111" i="6"/>
  <c r="J1233" i="3"/>
  <c r="D1080" i="6"/>
  <c r="D31" i="6"/>
  <c r="D861" i="6"/>
  <c r="H516" i="6"/>
  <c r="H831" i="6"/>
  <c r="B148" i="6"/>
  <c r="H962" i="6"/>
  <c r="B136" i="6"/>
  <c r="D289" i="6"/>
  <c r="H482" i="6"/>
  <c r="H501" i="6"/>
  <c r="H1056" i="6"/>
  <c r="B931" i="6"/>
  <c r="B790" i="6"/>
  <c r="B722" i="6"/>
  <c r="J98" i="3"/>
  <c r="H221" i="6"/>
  <c r="J574" i="3"/>
  <c r="B202" i="6"/>
  <c r="H248" i="6"/>
  <c r="B386" i="6"/>
  <c r="D41" i="6"/>
  <c r="B266" i="6"/>
  <c r="B102" i="6"/>
  <c r="J427" i="3"/>
  <c r="B815" i="6"/>
  <c r="H650" i="6"/>
  <c r="B1020" i="6"/>
  <c r="H645" i="6"/>
  <c r="D341" i="6"/>
  <c r="H521" i="6"/>
  <c r="D744" i="6"/>
  <c r="B320" i="6"/>
  <c r="H279" i="6"/>
  <c r="H245" i="6"/>
  <c r="H82" i="6"/>
  <c r="H66" i="6"/>
  <c r="H1069" i="6"/>
  <c r="H615" i="6"/>
  <c r="H176" i="6"/>
  <c r="B142" i="6"/>
  <c r="H318" i="6"/>
  <c r="H415" i="6"/>
  <c r="H159" i="6"/>
  <c r="B145" i="6"/>
  <c r="D577" i="6"/>
  <c r="H310" i="6"/>
  <c r="B251" i="6"/>
  <c r="H952" i="6"/>
  <c r="H444" i="6"/>
  <c r="B212" i="6"/>
  <c r="D760" i="6"/>
  <c r="D954" i="6"/>
  <c r="H872" i="6"/>
  <c r="H250" i="6"/>
  <c r="J985" i="3"/>
  <c r="H438" i="6"/>
  <c r="H599" i="6"/>
  <c r="B897" i="6"/>
  <c r="H842" i="6"/>
  <c r="B502" i="6"/>
  <c r="D970" i="6"/>
  <c r="B12" i="6"/>
  <c r="D295" i="6"/>
  <c r="B1090" i="6"/>
  <c r="H781" i="6"/>
  <c r="B275" i="6"/>
  <c r="B343" i="6"/>
  <c r="H489" i="6"/>
  <c r="H36" i="6"/>
  <c r="H247" i="6"/>
  <c r="B283" i="6"/>
  <c r="H979" i="6"/>
  <c r="H776" i="6"/>
  <c r="H291" i="6"/>
  <c r="B661" i="6"/>
  <c r="H402" i="6"/>
  <c r="J78" i="3"/>
  <c r="J1326" i="3"/>
  <c r="J557" i="3"/>
  <c r="B319" i="6"/>
  <c r="H297" i="6"/>
  <c r="H359" i="6"/>
  <c r="H772" i="6"/>
  <c r="D792" i="6"/>
  <c r="B560" i="6"/>
  <c r="H235" i="6"/>
  <c r="H27" i="6"/>
  <c r="J728" i="3"/>
  <c r="B958" i="6"/>
  <c r="B932" i="6"/>
  <c r="B581" i="6"/>
  <c r="J1019" i="3"/>
  <c r="B1059" i="6"/>
  <c r="H135" i="6"/>
  <c r="B344" i="6"/>
  <c r="B360" i="6"/>
  <c r="B575" i="6"/>
  <c r="B861" i="6"/>
  <c r="B427" i="6"/>
  <c r="H627" i="6"/>
  <c r="J1455" i="3"/>
  <c r="B211" i="6"/>
  <c r="J389" i="3"/>
  <c r="D195" i="6"/>
  <c r="B331" i="6"/>
  <c r="H653" i="6"/>
  <c r="B634" i="6"/>
  <c r="B840" i="6"/>
  <c r="J716" i="3"/>
  <c r="B92" i="6"/>
  <c r="B465" i="6"/>
  <c r="H144" i="6"/>
  <c r="D844" i="6"/>
  <c r="H1064" i="6"/>
  <c r="H114" i="6"/>
  <c r="H681" i="6"/>
  <c r="B440" i="6"/>
  <c r="B783" i="6"/>
  <c r="D873" i="6"/>
  <c r="B525" i="6"/>
  <c r="B271" i="6"/>
  <c r="H785" i="6"/>
  <c r="H729" i="6"/>
  <c r="J1427" i="3"/>
  <c r="B117" i="6"/>
  <c r="D832" i="6"/>
  <c r="B227" i="6"/>
  <c r="B428" i="6"/>
  <c r="J1459" i="3"/>
  <c r="J136" i="3"/>
  <c r="B456" i="6"/>
  <c r="H51" i="6"/>
  <c r="H497" i="6"/>
  <c r="B860" i="6"/>
  <c r="B686" i="6"/>
  <c r="B693" i="6"/>
  <c r="H437" i="6"/>
  <c r="D1030" i="6"/>
  <c r="B545" i="6"/>
  <c r="B729" i="6"/>
  <c r="B705" i="6"/>
  <c r="D386" i="6"/>
  <c r="D360" i="6"/>
  <c r="B646" i="6"/>
  <c r="H580" i="6"/>
  <c r="D496" i="6"/>
  <c r="J1351" i="3"/>
  <c r="D328" i="6"/>
  <c r="B707" i="6"/>
  <c r="B259" i="6"/>
  <c r="B976" i="6"/>
  <c r="H296" i="6"/>
  <c r="H301" i="6"/>
  <c r="B299" i="6"/>
  <c r="B536" i="6"/>
  <c r="J850" i="3"/>
  <c r="H95" i="6"/>
  <c r="H857" i="6"/>
  <c r="J777" i="3"/>
  <c r="J260" i="3"/>
  <c r="D583" i="6"/>
  <c r="J770" i="3"/>
  <c r="B411" i="6"/>
  <c r="H495" i="6"/>
  <c r="B168" i="6"/>
  <c r="J44" i="3"/>
  <c r="H424" i="6"/>
  <c r="H182" i="6"/>
  <c r="B816" i="6"/>
  <c r="D413" i="6"/>
  <c r="B965" i="6"/>
  <c r="H994" i="6"/>
  <c r="B349" i="6"/>
  <c r="H406" i="6"/>
  <c r="D1063" i="6"/>
  <c r="B796" i="6"/>
  <c r="B933" i="6"/>
  <c r="D898" i="6"/>
  <c r="J1172" i="3"/>
  <c r="H52" i="6"/>
  <c r="B1062" i="6"/>
  <c r="H1104" i="6"/>
  <c r="H399" i="6"/>
  <c r="H694" i="6"/>
  <c r="B124" i="6"/>
  <c r="B380" i="6"/>
  <c r="H295" i="6"/>
  <c r="J400" i="3"/>
  <c r="B78" i="6"/>
  <c r="B160" i="6"/>
  <c r="H539" i="6"/>
  <c r="B947" i="6"/>
  <c r="B290" i="6"/>
  <c r="D752" i="6"/>
  <c r="B192" i="6"/>
  <c r="B289" i="6"/>
  <c r="J562" i="3"/>
  <c r="H1080" i="6"/>
  <c r="B511" i="6"/>
  <c r="B850" i="6"/>
  <c r="B197" i="6"/>
  <c r="D693" i="6"/>
  <c r="B519" i="6"/>
  <c r="J380" i="3"/>
  <c r="H20" i="6"/>
  <c r="H542" i="6"/>
  <c r="H384" i="6"/>
  <c r="B273" i="6"/>
  <c r="B925" i="6"/>
  <c r="B444" i="6"/>
  <c r="B86" i="6"/>
  <c r="H654" i="6"/>
  <c r="B368" i="6"/>
  <c r="B326" i="6"/>
  <c r="B241" i="6"/>
  <c r="B195" i="6"/>
  <c r="H119" i="6"/>
  <c r="H1103" i="6"/>
  <c r="H397" i="6"/>
  <c r="B182" i="6"/>
  <c r="H103" i="6"/>
  <c r="J781" i="3"/>
  <c r="B1009" i="6"/>
  <c r="B1037" i="6"/>
  <c r="H381" i="6"/>
  <c r="H514" i="6"/>
  <c r="H624" i="6"/>
  <c r="B843" i="6"/>
  <c r="B311" i="6"/>
  <c r="H643" i="6"/>
  <c r="H595" i="6"/>
  <c r="B435" i="6"/>
  <c r="B657" i="6"/>
  <c r="B347" i="6"/>
  <c r="D338" i="6"/>
  <c r="B564" i="6"/>
  <c r="H363" i="6"/>
  <c r="H728" i="6"/>
  <c r="H774" i="6"/>
  <c r="J36" i="3"/>
  <c r="B872" i="6"/>
  <c r="J924" i="3"/>
  <c r="H240" i="6"/>
  <c r="B523" i="6"/>
  <c r="B462" i="6"/>
  <c r="H313" i="6"/>
  <c r="B61" i="6"/>
  <c r="B610" i="6"/>
  <c r="B574" i="6"/>
  <c r="H10" i="6"/>
  <c r="B334" i="6"/>
  <c r="J1037" i="3"/>
  <c r="H528" i="6"/>
  <c r="H600" i="6"/>
  <c r="B53" i="6"/>
  <c r="D538" i="6"/>
  <c r="H1009" i="6"/>
  <c r="H467" i="6"/>
  <c r="B852" i="6"/>
  <c r="H709" i="6"/>
  <c r="B387" i="6"/>
  <c r="B631" i="6"/>
  <c r="B1035" i="6"/>
  <c r="H639" i="6"/>
  <c r="B50" i="6"/>
  <c r="J802" i="3"/>
  <c r="B942" i="6"/>
  <c r="H320" i="6"/>
  <c r="B904" i="6"/>
  <c r="B207" i="6"/>
  <c r="H810" i="6"/>
  <c r="D675" i="6"/>
  <c r="D494" i="6"/>
  <c r="H326" i="6"/>
  <c r="B896" i="6"/>
  <c r="B390" i="6"/>
  <c r="D333" i="6"/>
  <c r="H815" i="6"/>
  <c r="B543" i="6"/>
  <c r="B482" i="6"/>
  <c r="B1101" i="6"/>
  <c r="B35" i="6"/>
  <c r="B955" i="6"/>
  <c r="D575" i="6"/>
  <c r="D627" i="6"/>
  <c r="B369" i="6"/>
  <c r="H274" i="6"/>
  <c r="H1071" i="6"/>
  <c r="H764" i="6"/>
  <c r="B802" i="6"/>
  <c r="H214" i="6"/>
  <c r="H443" i="6"/>
  <c r="B258" i="6"/>
  <c r="B569" i="6"/>
  <c r="B150" i="6"/>
  <c r="H718" i="6"/>
  <c r="H1075" i="6"/>
  <c r="H14" i="6"/>
  <c r="B107" i="6"/>
  <c r="H530" i="6"/>
  <c r="H964" i="6"/>
  <c r="D1144" i="6"/>
  <c r="J111" i="3"/>
  <c r="B340" i="6"/>
  <c r="B597" i="6"/>
  <c r="J395" i="3"/>
  <c r="B558" i="6"/>
  <c r="H70" i="6"/>
  <c r="B248" i="6"/>
  <c r="H779" i="6"/>
  <c r="B253" i="6"/>
  <c r="B801" i="6"/>
  <c r="D640" i="6"/>
  <c r="H420" i="6"/>
  <c r="H1096" i="6"/>
  <c r="H327" i="6"/>
  <c r="B674" i="6"/>
  <c r="B446" i="6"/>
  <c r="H409" i="6"/>
  <c r="B80" i="6"/>
  <c r="H394" i="6"/>
  <c r="B1056" i="6"/>
  <c r="H150" i="6"/>
  <c r="H290" i="6"/>
  <c r="J1457" i="3"/>
  <c r="J27" i="3"/>
  <c r="J617" i="3"/>
  <c r="B1091" i="6"/>
  <c r="H464" i="6"/>
  <c r="D930" i="6"/>
  <c r="J625" i="3"/>
  <c r="D1023" i="6"/>
  <c r="H736" i="6"/>
  <c r="D314" i="6"/>
  <c r="J484" i="3"/>
  <c r="B836" i="6"/>
  <c r="D208" i="6"/>
  <c r="J844" i="3"/>
  <c r="H564" i="6"/>
  <c r="J215" i="3"/>
  <c r="J276" i="3"/>
  <c r="D421" i="6"/>
  <c r="J1442" i="3"/>
  <c r="H524" i="6"/>
  <c r="B307" i="6"/>
  <c r="H281" i="6"/>
  <c r="D987" i="6"/>
  <c r="H448" i="6"/>
  <c r="H1058" i="6"/>
  <c r="D252" i="6"/>
  <c r="H367" i="6"/>
  <c r="B448" i="6"/>
  <c r="B834" i="6"/>
  <c r="H570" i="6"/>
  <c r="H955" i="6"/>
  <c r="B1049" i="6"/>
  <c r="B754" i="6"/>
  <c r="H527" i="6"/>
  <c r="B272" i="6"/>
  <c r="B914" i="6"/>
  <c r="B348" i="6"/>
  <c r="H841" i="6"/>
  <c r="B245" i="6"/>
  <c r="D839" i="6"/>
  <c r="D503" i="6"/>
  <c r="B156" i="6"/>
  <c r="H496" i="6"/>
  <c r="H341" i="6"/>
  <c r="D247" i="6"/>
  <c r="J857" i="3"/>
  <c r="J461" i="3"/>
  <c r="H1097" i="6"/>
  <c r="H812" i="6"/>
  <c r="B1011" i="6"/>
  <c r="H45" i="6"/>
  <c r="H777" i="6"/>
  <c r="H81" i="6"/>
  <c r="H767" i="6"/>
  <c r="D340" i="6"/>
  <c r="B323" i="6"/>
  <c r="J1284" i="3"/>
  <c r="B953" i="6"/>
  <c r="B114" i="6"/>
  <c r="D704" i="6"/>
  <c r="H835" i="6"/>
  <c r="H196" i="6"/>
  <c r="H306" i="6"/>
  <c r="B228" i="6"/>
  <c r="J750" i="3"/>
  <c r="H682" i="6"/>
  <c r="H314" i="6"/>
  <c r="H373" i="6"/>
  <c r="H44" i="6"/>
  <c r="B431" i="6"/>
  <c r="B56" i="6"/>
  <c r="B119" i="6"/>
  <c r="H12" i="6"/>
  <c r="H1065" i="6"/>
  <c r="H725" i="6"/>
  <c r="H30" i="6"/>
  <c r="B703" i="6"/>
  <c r="B406" i="6"/>
  <c r="B204" i="6"/>
  <c r="B68" i="6"/>
  <c r="D171" i="6"/>
  <c r="J745" i="3"/>
  <c r="J423" i="3"/>
  <c r="J1079" i="3"/>
  <c r="J1337" i="3"/>
  <c r="B893" i="6"/>
  <c r="D1149" i="6"/>
  <c r="H581" i="6"/>
  <c r="D612" i="6"/>
  <c r="H280" i="6"/>
  <c r="J1053" i="3"/>
  <c r="B443" i="6"/>
  <c r="J93" i="3"/>
  <c r="B191" i="6"/>
  <c r="J901" i="3"/>
  <c r="H55" i="6"/>
  <c r="D362" i="6"/>
  <c r="D601" i="6"/>
  <c r="H854" i="6"/>
  <c r="B341" i="6"/>
  <c r="J601" i="3"/>
  <c r="J1356" i="3"/>
  <c r="B622" i="6"/>
  <c r="H233" i="6"/>
  <c r="D108" i="6"/>
  <c r="D364" i="6"/>
  <c r="H760" i="6"/>
  <c r="B854" i="6"/>
  <c r="D379" i="6"/>
  <c r="B664" i="6"/>
  <c r="H647" i="6"/>
  <c r="H793" i="6"/>
  <c r="H379" i="6"/>
  <c r="J448" i="3"/>
  <c r="H848" i="6"/>
  <c r="B127" i="6"/>
  <c r="D366" i="6"/>
  <c r="B39" i="6"/>
  <c r="D417" i="6"/>
  <c r="B65" i="6"/>
  <c r="H53" i="6"/>
  <c r="D946" i="6"/>
  <c r="J606" i="3"/>
  <c r="B587" i="6"/>
  <c r="B281" i="6"/>
  <c r="D846" i="6"/>
  <c r="H71" i="6"/>
  <c r="H579" i="6"/>
  <c r="H799" i="6"/>
  <c r="J651" i="3"/>
  <c r="H403" i="6"/>
  <c r="B410" i="6"/>
  <c r="D1066" i="6"/>
  <c r="J511" i="3"/>
  <c r="B627" i="6"/>
  <c r="H544" i="6"/>
  <c r="B476" i="6"/>
  <c r="B189" i="6"/>
  <c r="B501" i="6"/>
  <c r="H143" i="6"/>
  <c r="H575" i="6"/>
  <c r="J1094" i="3"/>
  <c r="H553" i="6"/>
  <c r="J1348" i="3"/>
  <c r="J1269" i="3"/>
  <c r="H1025" i="6"/>
  <c r="H72" i="6"/>
  <c r="B835" i="6"/>
  <c r="D1031" i="6"/>
  <c r="J757" i="3"/>
  <c r="J99" i="3"/>
  <c r="H339" i="6"/>
  <c r="H28" i="6"/>
  <c r="B561" i="6"/>
  <c r="J257" i="3"/>
  <c r="H574" i="6"/>
  <c r="B1010" i="6"/>
  <c r="J1043" i="3"/>
  <c r="B1050" i="6"/>
  <c r="B389" i="6"/>
  <c r="H231" i="6"/>
  <c r="H179" i="6"/>
  <c r="D376" i="6"/>
  <c r="H372" i="6"/>
  <c r="B46" i="6"/>
  <c r="H814" i="6"/>
  <c r="B38" i="6"/>
  <c r="H1077" i="6"/>
  <c r="D815" i="6"/>
  <c r="J341" i="3"/>
  <c r="J1039" i="3"/>
  <c r="B757" i="6"/>
  <c r="H380" i="6"/>
  <c r="H96" i="6"/>
  <c r="B692" i="6"/>
  <c r="H34" i="6"/>
  <c r="B713" i="6"/>
  <c r="J368" i="3"/>
  <c r="J1122" i="3"/>
  <c r="H655" i="6"/>
  <c r="H617" i="6"/>
  <c r="B576" i="6"/>
  <c r="D590" i="6"/>
  <c r="B642" i="6"/>
  <c r="B690" i="6"/>
  <c r="H739" i="6"/>
  <c r="J514" i="3"/>
  <c r="J947" i="3"/>
  <c r="D745" i="6"/>
  <c r="B98" i="6"/>
  <c r="B529" i="6"/>
  <c r="B792" i="6"/>
  <c r="J725" i="3"/>
  <c r="H597" i="6"/>
  <c r="D138" i="6"/>
  <c r="J1138" i="3"/>
  <c r="H563" i="6"/>
  <c r="D345" i="6"/>
  <c r="H520" i="6"/>
  <c r="D821" i="6"/>
  <c r="H441" i="6"/>
  <c r="B875" i="6"/>
  <c r="B688" i="6"/>
  <c r="B617" i="6"/>
  <c r="B568" i="6"/>
  <c r="H652" i="6"/>
  <c r="B810" i="6"/>
  <c r="D192" i="6"/>
  <c r="B1019" i="6"/>
  <c r="D461" i="6"/>
  <c r="D467" i="6"/>
  <c r="J270" i="3"/>
  <c r="B710" i="6"/>
  <c r="D1006" i="6"/>
  <c r="H1089" i="6"/>
  <c r="H876" i="6"/>
  <c r="J499" i="3"/>
  <c r="J518" i="3"/>
  <c r="B233" i="6"/>
  <c r="D959" i="6"/>
  <c r="H7" i="6"/>
  <c r="D729" i="6"/>
  <c r="J820" i="3"/>
  <c r="D1007" i="6"/>
  <c r="J1221" i="3"/>
  <c r="H164" i="6"/>
  <c r="H499" i="6"/>
  <c r="J588" i="3"/>
  <c r="B10" i="6"/>
  <c r="H780" i="6"/>
  <c r="B404" i="6"/>
  <c r="D397" i="6"/>
  <c r="B639" i="6"/>
  <c r="H680" i="6"/>
  <c r="D594" i="6"/>
  <c r="B938" i="6"/>
  <c r="B869" i="6"/>
  <c r="H745" i="6"/>
  <c r="J675" i="3"/>
  <c r="B1051" i="6"/>
  <c r="D658" i="6"/>
  <c r="J1377" i="3"/>
  <c r="H1073" i="6"/>
  <c r="B846" i="6"/>
  <c r="J428" i="3"/>
  <c r="H275" i="6"/>
  <c r="J1087" i="3"/>
  <c r="H678" i="6"/>
  <c r="J979" i="3"/>
  <c r="J1223" i="3"/>
  <c r="J1048" i="3"/>
  <c r="B132" i="6"/>
  <c r="D779" i="6"/>
  <c r="B666" i="6"/>
  <c r="B613" i="6"/>
  <c r="B539" i="6"/>
  <c r="B978" i="6"/>
  <c r="H419" i="6"/>
  <c r="J1396" i="3"/>
  <c r="B618" i="6"/>
  <c r="H375" i="6"/>
  <c r="D69" i="6"/>
  <c r="B594" i="6"/>
  <c r="D396" i="6"/>
  <c r="J1165" i="3"/>
  <c r="D45" i="6"/>
  <c r="J1319" i="3"/>
  <c r="D765" i="6"/>
  <c r="J930" i="3"/>
  <c r="B563" i="6"/>
  <c r="H455" i="6"/>
  <c r="B781" i="6"/>
  <c r="D668" i="6"/>
  <c r="H562" i="6"/>
  <c r="H426" i="6"/>
  <c r="J1187" i="3"/>
  <c r="D204" i="6"/>
  <c r="J420" i="3"/>
  <c r="B943" i="6"/>
  <c r="H672" i="6"/>
  <c r="H535" i="6"/>
  <c r="B923" i="6"/>
  <c r="H660" i="6"/>
  <c r="B433" i="6"/>
  <c r="J379" i="3"/>
  <c r="H392" i="6"/>
  <c r="B286" i="6"/>
  <c r="H148" i="6"/>
  <c r="D287" i="6"/>
  <c r="B206" i="6"/>
  <c r="J952" i="3"/>
  <c r="J940" i="3"/>
  <c r="D378" i="6"/>
  <c r="H317" i="6"/>
  <c r="H8" i="6"/>
  <c r="D113" i="6"/>
  <c r="B977" i="6"/>
  <c r="H299" i="6"/>
  <c r="B101" i="6"/>
  <c r="D335" i="6"/>
  <c r="H225" i="6"/>
  <c r="B779" i="6"/>
  <c r="B45" i="6"/>
  <c r="B987" i="6"/>
  <c r="D426" i="6"/>
  <c r="D27" i="6"/>
  <c r="J772" i="3"/>
  <c r="J381" i="3"/>
  <c r="D1079" i="6"/>
  <c r="H552" i="6"/>
  <c r="J1310" i="3"/>
  <c r="J412" i="3"/>
  <c r="J1403" i="3"/>
  <c r="B363" i="6"/>
  <c r="B113" i="6"/>
  <c r="B199" i="6"/>
  <c r="B243" i="6"/>
  <c r="B67" i="6"/>
  <c r="D181" i="6"/>
  <c r="B777" i="6"/>
  <c r="B837" i="6"/>
  <c r="H125" i="6"/>
  <c r="H766" i="6"/>
  <c r="B1078" i="6"/>
  <c r="J388" i="3"/>
  <c r="B522" i="6"/>
  <c r="J1248" i="3"/>
  <c r="B538" i="6"/>
  <c r="J1008" i="3"/>
  <c r="D1093" i="6"/>
  <c r="B999" i="6"/>
  <c r="J547" i="3"/>
  <c r="H104" i="6"/>
  <c r="B217" i="6"/>
  <c r="J263" i="3"/>
  <c r="D122" i="6"/>
  <c r="D1132" i="6"/>
  <c r="J1078" i="3"/>
  <c r="J1304" i="3"/>
  <c r="B249" i="6"/>
  <c r="B973" i="6"/>
  <c r="D637" i="6"/>
  <c r="D1107" i="6"/>
  <c r="H585" i="6"/>
  <c r="J1293" i="3"/>
  <c r="J1411" i="3"/>
  <c r="B806" i="6"/>
  <c r="J287" i="3"/>
  <c r="J1372" i="3"/>
  <c r="J1421" i="3"/>
  <c r="B928" i="6"/>
  <c r="H57" i="6"/>
  <c r="J180" i="3"/>
  <c r="D885" i="6"/>
  <c r="D188" i="6"/>
  <c r="B514" i="6"/>
  <c r="B679" i="6"/>
  <c r="H987" i="6"/>
  <c r="B899" i="6"/>
  <c r="J538" i="3"/>
  <c r="B377" i="6"/>
  <c r="B562" i="6"/>
  <c r="B541" i="6"/>
  <c r="H1093" i="6"/>
  <c r="B303" i="6"/>
  <c r="H748" i="6"/>
  <c r="D463" i="6"/>
  <c r="H1079" i="6"/>
  <c r="J774" i="3"/>
  <c r="B350" i="6"/>
  <c r="B898" i="6"/>
  <c r="H304" i="6"/>
  <c r="B891" i="6"/>
  <c r="D186" i="6"/>
  <c r="H701" i="6"/>
  <c r="B672" i="6"/>
  <c r="H582" i="6"/>
  <c r="B1154" i="6"/>
  <c r="B256" i="6"/>
  <c r="D183" i="6"/>
  <c r="D95" i="6"/>
  <c r="B554" i="6"/>
  <c r="J289" i="3"/>
  <c r="B747" i="6"/>
  <c r="D444" i="6"/>
  <c r="D518" i="6"/>
  <c r="J355" i="3"/>
  <c r="D35" i="6"/>
  <c r="H425" i="6"/>
  <c r="J604" i="3"/>
  <c r="D235" i="6"/>
  <c r="J242" i="3"/>
  <c r="D962" i="6"/>
  <c r="J610" i="3"/>
  <c r="B353" i="6"/>
  <c r="J963" i="3"/>
  <c r="D914" i="6"/>
  <c r="J409" i="3"/>
  <c r="J827" i="3"/>
  <c r="B648" i="6"/>
  <c r="B895" i="6"/>
  <c r="J399" i="3"/>
  <c r="J119" i="3"/>
  <c r="D21" i="6"/>
  <c r="B805" i="6"/>
  <c r="J123" i="3"/>
  <c r="D1118" i="6"/>
  <c r="D985" i="6"/>
  <c r="J742" i="3"/>
  <c r="D1050" i="6"/>
  <c r="H633" i="6"/>
  <c r="J63" i="3"/>
  <c r="J608" i="3"/>
  <c r="B134" i="6"/>
  <c r="D114" i="6"/>
  <c r="B385" i="6"/>
  <c r="B454" i="6"/>
  <c r="D842" i="6"/>
  <c r="B262" i="6"/>
  <c r="B905" i="6"/>
  <c r="H404" i="6"/>
  <c r="B1152" i="6"/>
  <c r="H268" i="6"/>
  <c r="J897" i="3"/>
  <c r="D657" i="6"/>
  <c r="D506" i="6"/>
  <c r="D659" i="6"/>
  <c r="D639" i="6"/>
  <c r="B126" i="6"/>
  <c r="H289" i="6"/>
  <c r="J469" i="3"/>
  <c r="D1130" i="6"/>
  <c r="D632" i="6"/>
  <c r="J572" i="3"/>
  <c r="B1003" i="6"/>
  <c r="J1177" i="3"/>
  <c r="H723" i="6"/>
  <c r="B471" i="6"/>
  <c r="D481" i="6"/>
  <c r="J953" i="3"/>
  <c r="J382" i="3"/>
  <c r="D489" i="6"/>
  <c r="H147" i="6"/>
  <c r="H735" i="6"/>
  <c r="B1100" i="6"/>
  <c r="B47" i="6"/>
  <c r="B170" i="6"/>
  <c r="J1235" i="3"/>
  <c r="D944" i="6"/>
  <c r="J1046" i="3"/>
  <c r="B996" i="6"/>
  <c r="D85" i="6"/>
  <c r="J685" i="3"/>
  <c r="J1125" i="3"/>
  <c r="D66" i="6"/>
  <c r="J1236" i="3"/>
  <c r="J141" i="3"/>
  <c r="D739" i="6"/>
  <c r="J950" i="3"/>
  <c r="H556" i="6"/>
  <c r="H515" i="6"/>
  <c r="B864" i="6"/>
  <c r="J1201" i="3"/>
  <c r="H486" i="6"/>
  <c r="D499" i="6"/>
  <c r="B507" i="6"/>
  <c r="H969" i="6"/>
  <c r="H540" i="6"/>
  <c r="B490" i="6"/>
  <c r="B935" i="6"/>
  <c r="H954" i="6"/>
  <c r="B652" i="6"/>
  <c r="D919" i="6"/>
  <c r="B518" i="6"/>
  <c r="B620" i="6"/>
  <c r="D749" i="6"/>
  <c r="B930" i="6"/>
  <c r="D950" i="6"/>
  <c r="D274" i="6"/>
  <c r="J1371" i="3"/>
  <c r="J407" i="3"/>
  <c r="D143" i="6"/>
  <c r="D34" i="6"/>
  <c r="H1105" i="6"/>
  <c r="D1106" i="6"/>
  <c r="D107" i="6"/>
  <c r="H218" i="6"/>
  <c r="J896" i="3"/>
  <c r="B901" i="6"/>
  <c r="J1268" i="3"/>
  <c r="B147" i="6"/>
  <c r="H804" i="6"/>
  <c r="B198" i="6"/>
  <c r="D42" i="6"/>
  <c r="D351" i="6"/>
  <c r="D1045" i="6"/>
  <c r="H712" i="6"/>
  <c r="H743" i="6"/>
  <c r="B484" i="6"/>
  <c r="D344" i="6"/>
  <c r="D167" i="6"/>
  <c r="B231" i="6"/>
  <c r="J951" i="3"/>
  <c r="D664" i="6"/>
  <c r="J991" i="3"/>
  <c r="D246" i="6"/>
  <c r="J315" i="3"/>
  <c r="B322" i="6"/>
  <c r="H751" i="6"/>
  <c r="D1071" i="6"/>
  <c r="B906" i="6"/>
  <c r="H319" i="6"/>
  <c r="H405" i="6"/>
  <c r="H353" i="6"/>
  <c r="H561" i="6"/>
  <c r="J1089" i="3"/>
  <c r="J378" i="3"/>
  <c r="D1113" i="6"/>
  <c r="J170" i="3"/>
  <c r="H537" i="6"/>
  <c r="B73" i="6"/>
  <c r="J780" i="3"/>
  <c r="H216" i="6"/>
  <c r="J566" i="3"/>
  <c r="J1051" i="3"/>
  <c r="H809" i="6"/>
  <c r="J85" i="3"/>
  <c r="B84" i="6"/>
  <c r="H349" i="6"/>
  <c r="J1313" i="3"/>
  <c r="J1391" i="3"/>
  <c r="H50" i="6"/>
  <c r="H457" i="6"/>
  <c r="J392" i="3"/>
  <c r="D76" i="6"/>
  <c r="D510" i="6"/>
  <c r="D482" i="6"/>
  <c r="B951" i="6"/>
  <c r="J489" i="3"/>
  <c r="D1102" i="6"/>
  <c r="D1026" i="6"/>
  <c r="D504" i="6"/>
  <c r="B391" i="6"/>
  <c r="B400" i="6"/>
  <c r="B969" i="6"/>
  <c r="B52" i="6"/>
  <c r="D454" i="6"/>
  <c r="J647" i="3"/>
  <c r="D150" i="6"/>
  <c r="J1296" i="3"/>
  <c r="B926" i="6"/>
  <c r="H234" i="6"/>
  <c r="J881" i="3"/>
  <c r="D180" i="6"/>
  <c r="B418" i="6"/>
  <c r="J908" i="3"/>
  <c r="H154" i="6"/>
  <c r="B769" i="6"/>
  <c r="B420" i="6"/>
  <c r="H972" i="6"/>
  <c r="H39" i="6"/>
  <c r="J1282" i="3"/>
  <c r="H859" i="6"/>
  <c r="D697" i="6"/>
  <c r="B409" i="6"/>
  <c r="J614" i="3"/>
  <c r="H64" i="6"/>
  <c r="J365" i="3"/>
  <c r="H947" i="6"/>
  <c r="B832" i="6"/>
  <c r="D748" i="6"/>
  <c r="B36" i="6"/>
  <c r="J945" i="3"/>
  <c r="B34" i="6"/>
  <c r="B60" i="6"/>
  <c r="H958" i="6"/>
  <c r="D1042" i="6"/>
  <c r="J1343" i="3"/>
  <c r="D442" i="6"/>
  <c r="D363" i="6"/>
  <c r="H613" i="6"/>
  <c r="D488" i="6"/>
  <c r="H695" i="6"/>
  <c r="H565" i="6"/>
  <c r="J435" i="3"/>
  <c r="B584" i="6"/>
  <c r="B157" i="6"/>
  <c r="H120" i="6"/>
  <c r="H791" i="6"/>
  <c r="D307" i="6"/>
  <c r="H108" i="6"/>
  <c r="B963" i="6"/>
  <c r="D19" i="6"/>
  <c r="J297" i="3"/>
  <c r="J699" i="3"/>
  <c r="D312" i="6"/>
  <c r="J894" i="3"/>
  <c r="B831" i="6"/>
  <c r="J500" i="3"/>
  <c r="J1182" i="3"/>
  <c r="B644" i="6"/>
  <c r="B459" i="6"/>
  <c r="B735" i="6"/>
  <c r="J1145" i="3"/>
  <c r="H118" i="6"/>
  <c r="B994" i="6"/>
  <c r="H998" i="6"/>
  <c r="D955" i="6"/>
  <c r="J234" i="3"/>
  <c r="J497" i="3"/>
  <c r="D694" i="6"/>
  <c r="J622" i="3"/>
  <c r="H172" i="6"/>
  <c r="J620" i="3"/>
  <c r="J1224" i="3"/>
  <c r="J316" i="3"/>
  <c r="J978" i="3"/>
  <c r="B851" i="6"/>
  <c r="D230" i="6"/>
  <c r="D991" i="6"/>
  <c r="D100" i="6"/>
  <c r="D1005" i="6"/>
  <c r="H116" i="6"/>
  <c r="B16" i="6"/>
  <c r="B346" i="6"/>
  <c r="H765" i="6"/>
  <c r="J1266" i="3"/>
  <c r="J1291" i="3"/>
  <c r="H75" i="6"/>
  <c r="H435" i="6"/>
  <c r="D392" i="6"/>
  <c r="B812" i="6"/>
  <c r="J1088" i="3"/>
  <c r="J311" i="3"/>
  <c r="B1079" i="6"/>
  <c r="J219" i="3"/>
  <c r="J139" i="3"/>
  <c r="D198" i="6"/>
  <c r="D769" i="6"/>
  <c r="D106" i="6"/>
  <c r="D515" i="6"/>
  <c r="J1098" i="3"/>
  <c r="B234" i="6"/>
  <c r="H820" i="6"/>
  <c r="J178" i="3"/>
  <c r="H763" i="6"/>
  <c r="B981" i="6"/>
  <c r="J1439" i="3"/>
  <c r="B403" i="6"/>
  <c r="B51" i="6"/>
  <c r="B716" i="6"/>
  <c r="B1040" i="6"/>
  <c r="D485" i="6"/>
  <c r="J1101" i="3"/>
  <c r="J1134" i="3"/>
  <c r="J201" i="3"/>
  <c r="D667" i="6"/>
  <c r="J642" i="3"/>
  <c r="H79" i="6"/>
  <c r="B240" i="6"/>
  <c r="B237" i="6"/>
  <c r="J1169" i="3"/>
  <c r="J846" i="3"/>
  <c r="B966" i="6"/>
  <c r="H749" i="6"/>
  <c r="J739" i="3"/>
  <c r="J269" i="3"/>
  <c r="H210" i="6"/>
  <c r="D936" i="6"/>
  <c r="H414" i="6"/>
  <c r="J262" i="3"/>
  <c r="J790" i="3"/>
  <c r="H840" i="6"/>
  <c r="H644" i="6"/>
  <c r="H483" i="6"/>
  <c r="D123" i="6"/>
  <c r="J1292" i="3"/>
  <c r="J492" i="3"/>
  <c r="H303" i="6"/>
  <c r="D507" i="6"/>
  <c r="D882" i="6"/>
  <c r="H773" i="6"/>
  <c r="H101" i="6"/>
  <c r="B166" i="6"/>
  <c r="B30" i="6"/>
  <c r="D184" i="6"/>
  <c r="B412" i="6"/>
  <c r="B714" i="6"/>
  <c r="B637" i="6"/>
  <c r="B396" i="6"/>
  <c r="D165" i="6"/>
  <c r="H476" i="6"/>
  <c r="B949" i="6"/>
  <c r="J327" i="3"/>
  <c r="J540" i="3"/>
  <c r="B530" i="6"/>
  <c r="D182" i="6"/>
  <c r="D1120" i="6"/>
  <c r="H1003" i="6"/>
  <c r="J483" i="3"/>
  <c r="H352" i="6"/>
  <c r="D1089" i="6"/>
  <c r="D909" i="6"/>
  <c r="J218" i="3"/>
  <c r="B892" i="6"/>
  <c r="J653" i="3"/>
  <c r="H174" i="6"/>
  <c r="H344" i="6"/>
  <c r="B90" i="6"/>
  <c r="B940" i="6"/>
  <c r="H239" i="6"/>
  <c r="J515" i="3"/>
  <c r="D327" i="6"/>
  <c r="J1425" i="3"/>
  <c r="J1204" i="3"/>
  <c r="B180" i="6"/>
  <c r="J47" i="3"/>
  <c r="D952" i="6"/>
  <c r="D116" i="6"/>
  <c r="J532" i="3"/>
  <c r="J454" i="3"/>
  <c r="D81" i="6"/>
  <c r="D1085" i="6"/>
  <c r="J1116" i="3"/>
  <c r="J186" i="3"/>
  <c r="D300" i="6"/>
  <c r="J1160" i="3"/>
  <c r="B291" i="6"/>
  <c r="J1401" i="3"/>
  <c r="D838" i="6"/>
  <c r="H768" i="6"/>
  <c r="B565" i="6"/>
  <c r="D829" i="6"/>
  <c r="J1126" i="3"/>
  <c r="D670" i="6"/>
  <c r="B294" i="6"/>
  <c r="D689" i="6"/>
  <c r="H744" i="6"/>
  <c r="H621" i="6"/>
  <c r="D398" i="6"/>
  <c r="H722" i="6"/>
  <c r="H345" i="6"/>
  <c r="B413" i="6"/>
  <c r="J786" i="3"/>
  <c r="B711" i="6"/>
  <c r="J1364" i="3"/>
  <c r="J872" i="3"/>
  <c r="H821" i="6"/>
  <c r="H387" i="6"/>
  <c r="B213" i="6"/>
  <c r="B305" i="6"/>
  <c r="D587" i="6"/>
  <c r="J177" i="3"/>
  <c r="H685" i="6"/>
  <c r="B398" i="6"/>
  <c r="J720" i="3"/>
  <c r="H874" i="6"/>
  <c r="J984" i="3"/>
  <c r="B17" i="6"/>
  <c r="J1213" i="3"/>
  <c r="H361" i="6"/>
  <c r="H110" i="6"/>
  <c r="J268" i="3"/>
  <c r="J54" i="3"/>
  <c r="H152" i="6"/>
  <c r="J1405" i="3"/>
  <c r="J183" i="3"/>
  <c r="J75" i="3"/>
  <c r="J1327" i="3"/>
  <c r="H568" i="6"/>
  <c r="J1254" i="3"/>
  <c r="J809" i="3"/>
  <c r="J124" i="3"/>
  <c r="B1054" i="6"/>
  <c r="D560" i="6"/>
  <c r="D53" i="6"/>
  <c r="H1067" i="6"/>
  <c r="H166" i="6"/>
  <c r="H834" i="6"/>
  <c r="J637" i="3"/>
  <c r="J1240" i="3"/>
  <c r="H851" i="6"/>
  <c r="D285" i="6"/>
  <c r="J140" i="3"/>
  <c r="J474" i="3"/>
  <c r="J704" i="3"/>
  <c r="D556" i="6"/>
  <c r="J291" i="3"/>
  <c r="B478" i="6"/>
  <c r="D755" i="6"/>
  <c r="H398" i="6"/>
  <c r="H713" i="6"/>
  <c r="H31" i="6"/>
  <c r="B438" i="6"/>
  <c r="J1106" i="3"/>
  <c r="D743" i="6"/>
  <c r="D233" i="6"/>
  <c r="J734" i="3"/>
  <c r="D699" i="6"/>
  <c r="B244" i="6"/>
  <c r="J1408" i="3"/>
  <c r="J987" i="3"/>
  <c r="J39" i="3"/>
  <c r="B106" i="6"/>
  <c r="J1247" i="3"/>
  <c r="B417" i="6"/>
  <c r="B488" i="6"/>
  <c r="J1211" i="3"/>
  <c r="J999" i="3"/>
  <c r="H434" i="6"/>
  <c r="D1114" i="6"/>
  <c r="J923" i="3"/>
  <c r="D22" i="6"/>
  <c r="H223" i="6"/>
  <c r="H1070" i="6"/>
  <c r="H242" i="6"/>
  <c r="J266" i="3"/>
  <c r="J154" i="3"/>
  <c r="B364" i="6"/>
  <c r="B171" i="6"/>
  <c r="J695" i="3"/>
  <c r="J913" i="3"/>
  <c r="B907" i="6"/>
  <c r="J52" i="3"/>
  <c r="H609" i="6"/>
  <c r="J891" i="3"/>
  <c r="D773" i="6"/>
  <c r="D874" i="6"/>
  <c r="B179" i="6"/>
  <c r="H33" i="6"/>
  <c r="B175" i="6"/>
  <c r="H534" i="6"/>
  <c r="H970" i="6"/>
  <c r="B1041" i="6"/>
  <c r="J1299" i="3"/>
  <c r="B1004" i="6"/>
  <c r="B537" i="6"/>
  <c r="B724" i="6"/>
  <c r="J486" i="3"/>
  <c r="H343" i="6"/>
  <c r="H307" i="6"/>
  <c r="D406" i="6"/>
  <c r="D876" i="6"/>
  <c r="H1102" i="6"/>
  <c r="B515" i="6"/>
  <c r="D642" i="6"/>
  <c r="B811" i="6"/>
  <c r="D226" i="6"/>
  <c r="H370" i="6"/>
  <c r="B408" i="6"/>
  <c r="H340" i="6"/>
  <c r="B366" i="6"/>
  <c r="B365" i="6"/>
  <c r="H413" i="6"/>
  <c r="B833" i="6"/>
  <c r="D698" i="6"/>
  <c r="J1155" i="3"/>
  <c r="J583" i="3"/>
  <c r="H727" i="6"/>
  <c r="D896" i="6"/>
  <c r="H458" i="6"/>
  <c r="J598" i="3"/>
  <c r="J82" i="3"/>
  <c r="B315" i="6"/>
  <c r="J1277" i="3"/>
  <c r="D339" i="6"/>
  <c r="B527" i="6"/>
  <c r="J501" i="3"/>
  <c r="J1007" i="3"/>
  <c r="B466" i="6"/>
  <c r="H100" i="6"/>
  <c r="B63" i="6"/>
  <c r="B971" i="6"/>
  <c r="J1436" i="3"/>
  <c r="J396" i="3"/>
  <c r="H385" i="6"/>
  <c r="D770" i="6"/>
  <c r="B873" i="6"/>
  <c r="H300" i="6"/>
  <c r="H971" i="6"/>
  <c r="H818" i="6"/>
  <c r="H393" i="6"/>
  <c r="J879" i="3"/>
  <c r="J1451" i="3"/>
  <c r="J751" i="3"/>
  <c r="H532" i="6"/>
  <c r="B190" i="6"/>
  <c r="H256" i="6"/>
  <c r="J626" i="3"/>
  <c r="H461" i="6"/>
  <c r="J619" i="3"/>
  <c r="B1018" i="6"/>
  <c r="D623" i="6"/>
  <c r="J34" i="3"/>
  <c r="D449" i="6"/>
  <c r="H194" i="6"/>
  <c r="J687" i="3"/>
  <c r="D425" i="6"/>
  <c r="B979" i="6"/>
  <c r="D949" i="6"/>
  <c r="B226" i="6"/>
  <c r="H961" i="6"/>
  <c r="D809" i="6"/>
  <c r="D7" i="6"/>
  <c r="J1174" i="3"/>
  <c r="J855" i="3"/>
  <c r="H46" i="6"/>
  <c r="J1253" i="3"/>
  <c r="D407" i="6"/>
  <c r="J581" i="3"/>
  <c r="B579" i="6"/>
  <c r="B1080" i="6"/>
  <c r="D722" i="6"/>
  <c r="D1044" i="6"/>
  <c r="H869" i="6"/>
  <c r="J206" i="3"/>
  <c r="J1431" i="3"/>
  <c r="B540" i="6"/>
  <c r="B1077" i="6"/>
  <c r="J1288" i="3"/>
  <c r="B517" i="6"/>
  <c r="D491" i="6"/>
  <c r="H605" i="6"/>
  <c r="J113" i="3"/>
  <c r="H797" i="6"/>
  <c r="B605" i="6"/>
  <c r="H666" i="6"/>
  <c r="H354" i="6"/>
  <c r="D566" i="6"/>
  <c r="B69" i="6"/>
  <c r="D462" i="6"/>
  <c r="J761" i="3"/>
  <c r="H228" i="6"/>
  <c r="J261" i="3"/>
  <c r="D511" i="6"/>
  <c r="D916" i="6"/>
  <c r="J752" i="3"/>
  <c r="J1080" i="3"/>
  <c r="J768" i="3"/>
  <c r="J876" i="3"/>
  <c r="J1441" i="3"/>
  <c r="J1222" i="3"/>
  <c r="J86" i="3"/>
  <c r="B342" i="6"/>
  <c r="H227" i="6"/>
  <c r="J1154" i="3"/>
  <c r="B660" i="6"/>
  <c r="J1258" i="3"/>
  <c r="D115" i="6"/>
  <c r="D75" i="6"/>
  <c r="D404" i="6"/>
  <c r="D1010" i="6"/>
  <c r="J605" i="3"/>
  <c r="J1366" i="3"/>
  <c r="B230" i="6"/>
  <c r="J1142" i="3"/>
  <c r="J863" i="3"/>
  <c r="H1098" i="6"/>
  <c r="H40" i="6"/>
  <c r="J422" i="3"/>
  <c r="J1435" i="3"/>
  <c r="J967" i="3"/>
  <c r="B972" i="6"/>
  <c r="H1066" i="6"/>
  <c r="B1121" i="6"/>
  <c r="J623" i="3"/>
  <c r="B675" i="6"/>
  <c r="J1144" i="3"/>
  <c r="J106" i="3"/>
  <c r="J101" i="3"/>
  <c r="J1115" i="3"/>
  <c r="J159" i="3"/>
  <c r="J648" i="3"/>
  <c r="J748" i="3"/>
  <c r="J586" i="3"/>
  <c r="D983" i="6"/>
  <c r="D1052" i="6"/>
  <c r="D322" i="6"/>
  <c r="D928" i="6"/>
  <c r="H302" i="6"/>
  <c r="H193" i="6"/>
  <c r="J1147" i="3"/>
  <c r="J1281" i="3"/>
  <c r="D793" i="6"/>
  <c r="H1091" i="6"/>
  <c r="D453" i="6"/>
  <c r="D935" i="6"/>
  <c r="J521" i="3"/>
  <c r="D358" i="6"/>
  <c r="D383" i="6"/>
  <c r="J108" i="3"/>
  <c r="J534" i="3"/>
  <c r="H551" i="6"/>
  <c r="J345" i="3"/>
  <c r="D1152" i="6"/>
  <c r="J284" i="3"/>
  <c r="J812" i="3"/>
  <c r="J589" i="3"/>
  <c r="J1137" i="3"/>
  <c r="J797" i="3"/>
  <c r="D49" i="6"/>
  <c r="D884" i="6"/>
  <c r="J904" i="3"/>
  <c r="J470" i="3"/>
  <c r="J71" i="3"/>
  <c r="H1072" i="6"/>
  <c r="D346" i="6"/>
  <c r="J425" i="3"/>
  <c r="D801" i="6"/>
  <c r="D721" i="6"/>
  <c r="J64" i="3"/>
  <c r="D700" i="6"/>
  <c r="J220" i="3"/>
  <c r="D433" i="6"/>
  <c r="D147" i="6"/>
  <c r="J958" i="3"/>
  <c r="H740" i="6"/>
  <c r="D169" i="6"/>
  <c r="D847" i="6"/>
  <c r="J968" i="3"/>
  <c r="J1273" i="3"/>
  <c r="J1002" i="3"/>
  <c r="D213" i="6"/>
  <c r="J1373" i="3"/>
  <c r="D521" i="6"/>
  <c r="H475" i="6"/>
  <c r="B547" i="6"/>
  <c r="D136" i="6"/>
  <c r="D921" i="6"/>
  <c r="D18" i="6"/>
  <c r="J988" i="3"/>
  <c r="D411" i="6"/>
  <c r="J317" i="3"/>
  <c r="J758" i="3"/>
  <c r="D568" i="6"/>
  <c r="D1095" i="6"/>
  <c r="J759" i="3"/>
  <c r="J683" i="3"/>
  <c r="J838" i="3"/>
  <c r="J288" i="3"/>
  <c r="J1358" i="3"/>
  <c r="J942" i="3"/>
  <c r="J463" i="3"/>
  <c r="J577" i="3"/>
  <c r="J1083" i="3"/>
  <c r="J144" i="3"/>
  <c r="J1297" i="3"/>
  <c r="H365" i="6"/>
  <c r="B990" i="6"/>
  <c r="D965" i="6"/>
  <c r="D671" i="6"/>
  <c r="J1011" i="3"/>
  <c r="H816" i="6"/>
  <c r="H1074" i="6"/>
  <c r="J135" i="3"/>
  <c r="B379" i="6"/>
  <c r="J245" i="3"/>
  <c r="J471" i="3"/>
  <c r="D140" i="6"/>
  <c r="D759" i="6"/>
  <c r="J1025" i="3"/>
  <c r="D520" i="6"/>
  <c r="B733" i="6"/>
  <c r="J1361" i="3"/>
  <c r="J878" i="3"/>
  <c r="J1262" i="3"/>
  <c r="D680" i="6"/>
  <c r="D1134" i="6"/>
  <c r="B318" i="6"/>
  <c r="J1229" i="3"/>
  <c r="B1016" i="6"/>
  <c r="J91" i="3"/>
  <c r="J1305" i="3"/>
  <c r="H1068" i="6"/>
  <c r="B91" i="6"/>
  <c r="J869" i="3"/>
  <c r="B829" i="6"/>
  <c r="J348" i="3"/>
  <c r="J529" i="3"/>
  <c r="D920" i="6"/>
  <c r="H190" i="6"/>
  <c r="J829" i="3"/>
  <c r="D217" i="6"/>
  <c r="B1053" i="6"/>
  <c r="D250" i="6"/>
  <c r="J1196" i="3"/>
  <c r="J429" i="3"/>
  <c r="B460" i="6"/>
  <c r="D497" i="6"/>
  <c r="J974" i="3"/>
  <c r="D619" i="6"/>
  <c r="J889" i="3"/>
  <c r="D1087" i="6"/>
  <c r="J477" i="3"/>
  <c r="J247" i="3"/>
  <c r="J6" i="3"/>
  <c r="D1088" i="6"/>
  <c r="D716" i="6"/>
  <c r="B765" i="6"/>
  <c r="J633" i="3"/>
  <c r="D1073" i="6"/>
  <c r="D904" i="6"/>
  <c r="D273" i="6"/>
  <c r="D163" i="6"/>
  <c r="B944" i="6"/>
  <c r="D1032" i="6"/>
  <c r="D275" i="6"/>
  <c r="J194" i="3"/>
  <c r="B81" i="6"/>
  <c r="J19" i="3"/>
  <c r="J1416" i="3"/>
  <c r="J1390" i="3"/>
  <c r="J214" i="3"/>
  <c r="B239" i="6"/>
  <c r="J1016" i="3"/>
  <c r="J491" i="3"/>
  <c r="J12" i="3"/>
  <c r="B138" i="6"/>
  <c r="J1393" i="3"/>
  <c r="D223" i="6"/>
  <c r="D804" i="6"/>
  <c r="B573" i="6"/>
  <c r="J1257" i="3"/>
  <c r="D284" i="6"/>
  <c r="D201" i="6"/>
  <c r="H761" i="6"/>
  <c r="B155" i="6"/>
  <c r="J464" i="3"/>
  <c r="D903" i="6"/>
  <c r="J1330" i="3"/>
  <c r="J843" i="3"/>
  <c r="D28" i="6"/>
  <c r="D712" i="6"/>
  <c r="H442" i="6"/>
  <c r="D940" i="6"/>
  <c r="J1370" i="3"/>
  <c r="J478" i="3"/>
  <c r="H249" i="6"/>
  <c r="J1353" i="3"/>
  <c r="B328" i="6"/>
  <c r="J233" i="3"/>
  <c r="J630" i="3"/>
  <c r="D900" i="6"/>
  <c r="B962" i="6"/>
  <c r="B205" i="6"/>
  <c r="H1024" i="6"/>
  <c r="J552" i="3"/>
  <c r="D1142" i="6"/>
  <c r="D817" i="6"/>
  <c r="D714" i="6"/>
  <c r="D539" i="6"/>
  <c r="B48" i="6"/>
  <c r="H251" i="6"/>
  <c r="D52" i="6"/>
  <c r="D446" i="6"/>
  <c r="D811" i="6"/>
  <c r="H29" i="6"/>
  <c r="B1017" i="6"/>
  <c r="B1001" i="6"/>
  <c r="B72" i="6"/>
  <c r="B472" i="6"/>
  <c r="B89" i="6"/>
  <c r="D553" i="6"/>
  <c r="B677" i="6"/>
  <c r="J1448" i="3"/>
  <c r="J1279" i="3"/>
  <c r="D237" i="6"/>
  <c r="J698" i="3"/>
  <c r="J128" i="3"/>
  <c r="D768" i="6"/>
  <c r="D24" i="6"/>
  <c r="J68" i="3"/>
  <c r="J88" i="3"/>
  <c r="D365" i="6"/>
  <c r="J1081" i="3"/>
  <c r="H715" i="6"/>
  <c r="B1076" i="6"/>
  <c r="H396" i="6"/>
  <c r="J1001" i="3"/>
  <c r="J954" i="3"/>
  <c r="D825" i="6"/>
  <c r="J787" i="3"/>
  <c r="D77" i="6"/>
  <c r="J900" i="3"/>
  <c r="D864" i="6"/>
  <c r="J357" i="3"/>
  <c r="B740" i="6"/>
  <c r="D573" i="6"/>
  <c r="H183" i="6"/>
  <c r="J401" i="3"/>
  <c r="D311" i="6"/>
  <c r="H960" i="6"/>
  <c r="H717" i="6"/>
  <c r="D542" i="6"/>
  <c r="B578" i="6"/>
  <c r="H272" i="6"/>
  <c r="D84" i="6"/>
  <c r="B768" i="6"/>
  <c r="B736" i="6"/>
  <c r="J1414" i="3"/>
  <c r="B1033" i="6"/>
  <c r="B997" i="6"/>
  <c r="B103" i="6"/>
  <c r="D717" i="6"/>
  <c r="J771" i="3"/>
  <c r="B1043" i="6"/>
  <c r="J1398" i="3"/>
  <c r="B718" i="6"/>
  <c r="B135" i="6"/>
  <c r="D660" i="6"/>
  <c r="D650" i="6"/>
  <c r="J1294" i="3"/>
  <c r="J160" i="3"/>
  <c r="J564" i="3"/>
  <c r="D891" i="6"/>
  <c r="J92" i="3"/>
  <c r="D1037" i="6"/>
  <c r="H986" i="6"/>
  <c r="J364" i="3"/>
  <c r="J1341" i="3"/>
  <c r="D624" i="6"/>
  <c r="D678" i="6"/>
  <c r="B489" i="6"/>
  <c r="J235" i="3"/>
  <c r="D837" i="6"/>
  <c r="B27" i="6"/>
  <c r="J354" i="3"/>
  <c r="J842" i="3"/>
  <c r="J1066" i="3"/>
  <c r="J721" i="3"/>
  <c r="J1070" i="3"/>
  <c r="B701" i="6"/>
  <c r="J1466" i="3"/>
  <c r="H625" i="6"/>
  <c r="D615" i="6"/>
  <c r="D866" i="6"/>
  <c r="B759" i="6"/>
  <c r="J681" i="3"/>
  <c r="B49" i="6"/>
  <c r="J1349" i="3"/>
  <c r="D55" i="6"/>
  <c r="B763" i="6"/>
  <c r="D791" i="6"/>
  <c r="B844" i="6"/>
  <c r="B500" i="6"/>
  <c r="H877" i="6"/>
  <c r="B970" i="6"/>
  <c r="B503" i="6"/>
  <c r="J323" i="3"/>
  <c r="H401" i="6"/>
  <c r="H105" i="6"/>
  <c r="B728" i="6"/>
  <c r="J837" i="3"/>
  <c r="J743" i="3"/>
  <c r="D669" i="6"/>
  <c r="D1004" i="6"/>
  <c r="D455" i="6"/>
  <c r="H97" i="6"/>
  <c r="B839" i="6"/>
  <c r="D292" i="6"/>
  <c r="H391" i="6"/>
  <c r="B267" i="6"/>
  <c r="B1066" i="6"/>
  <c r="D1103" i="6"/>
  <c r="D631" i="6"/>
  <c r="J332" i="3"/>
  <c r="J65" i="3"/>
  <c r="J871" i="3"/>
  <c r="B77" i="6"/>
  <c r="J377" i="3"/>
  <c r="J798" i="3"/>
  <c r="D269" i="6"/>
  <c r="B671" i="6"/>
  <c r="H1078" i="6"/>
  <c r="D1105" i="6"/>
  <c r="B721" i="6"/>
  <c r="D354" i="6"/>
  <c r="B521" i="6"/>
  <c r="D802" i="6"/>
  <c r="D129" i="6"/>
  <c r="D1125" i="6"/>
  <c r="B878" i="6"/>
  <c r="J50" i="3"/>
  <c r="J1006" i="3"/>
  <c r="B655" i="6"/>
  <c r="J645" i="3"/>
  <c r="J929" i="3"/>
  <c r="B676" i="6"/>
  <c r="J191" i="3"/>
  <c r="J737" i="3"/>
  <c r="J1406" i="3"/>
  <c r="D196" i="6"/>
  <c r="H801" i="6"/>
  <c r="J1329" i="3"/>
  <c r="B961" i="6"/>
  <c r="B28" i="6"/>
  <c r="H257" i="6"/>
  <c r="B445" i="6"/>
  <c r="J594" i="3"/>
  <c r="D1038" i="6"/>
  <c r="J370" i="3"/>
  <c r="D154" i="6"/>
  <c r="B882" i="6"/>
  <c r="J918" i="3"/>
  <c r="D262" i="6"/>
  <c r="D20" i="6"/>
  <c r="J1135" i="3"/>
  <c r="B276" i="6"/>
  <c r="B612" i="6"/>
  <c r="D418" i="6"/>
  <c r="B37" i="6"/>
  <c r="B946" i="6"/>
  <c r="B469" i="6"/>
  <c r="H758" i="6"/>
  <c r="J237" i="3"/>
  <c r="J851" i="3"/>
  <c r="D563" i="6"/>
  <c r="D61" i="6"/>
  <c r="J1136" i="3"/>
  <c r="J1014" i="3"/>
  <c r="J1392" i="3"/>
  <c r="D1110" i="6"/>
  <c r="B658" i="6"/>
  <c r="H212" i="6"/>
  <c r="D727" i="6"/>
  <c r="J193" i="3"/>
  <c r="J490" i="3"/>
  <c r="J145" i="3"/>
  <c r="B41" i="6"/>
  <c r="J1010" i="3"/>
  <c r="J438" i="3"/>
  <c r="D302" i="6"/>
  <c r="D243" i="6"/>
  <c r="J613" i="3"/>
  <c r="J840" i="3"/>
  <c r="J143" i="3"/>
  <c r="J402" i="3"/>
  <c r="J575" i="3"/>
  <c r="J1424" i="3"/>
  <c r="J632" i="3"/>
  <c r="J142" i="3"/>
  <c r="D558" i="6"/>
  <c r="D288" i="6"/>
  <c r="J811" i="3"/>
  <c r="J58" i="3"/>
  <c r="H550" i="6"/>
  <c r="D880" i="6"/>
  <c r="B439" i="6"/>
  <c r="J1141" i="3"/>
  <c r="J1077" i="3"/>
  <c r="D310" i="6"/>
  <c r="J419" i="3"/>
  <c r="D848" i="6"/>
  <c r="H1026" i="6"/>
  <c r="D603" i="6"/>
  <c r="H244" i="6"/>
  <c r="B903" i="6"/>
  <c r="J168" i="3"/>
  <c r="J1278" i="3"/>
  <c r="J432" i="3"/>
  <c r="D908" i="6"/>
  <c r="J1069" i="3"/>
  <c r="J890" i="3"/>
  <c r="D258" i="6"/>
  <c r="J1302" i="3"/>
  <c r="B280" i="6"/>
  <c r="D879" i="6"/>
  <c r="J18" i="3"/>
  <c r="D554" i="6"/>
  <c r="J919" i="3"/>
  <c r="D988" i="6"/>
  <c r="J342" i="3"/>
  <c r="J394" i="3"/>
  <c r="D910" i="6"/>
  <c r="D121" i="6"/>
  <c r="B43" i="6"/>
  <c r="B924" i="6"/>
  <c r="H711" i="6"/>
  <c r="H757" i="6"/>
  <c r="H316" i="6"/>
  <c r="J353" i="3"/>
  <c r="J856" i="3"/>
  <c r="D662" i="6"/>
  <c r="J451" i="3"/>
  <c r="J764" i="3"/>
  <c r="J359" i="3"/>
  <c r="D559" i="6"/>
  <c r="D800" i="6"/>
  <c r="J975" i="3"/>
  <c r="B601" i="6"/>
  <c r="J1346" i="3"/>
  <c r="B218" i="6"/>
  <c r="J212" i="3"/>
  <c r="D967" i="6"/>
  <c r="D818" i="6"/>
  <c r="J1131" i="3"/>
  <c r="J733" i="3"/>
  <c r="D464" i="6"/>
  <c r="B304" i="6"/>
  <c r="J56" i="3"/>
  <c r="J1285" i="3"/>
  <c r="J1322" i="3"/>
  <c r="D572" i="6"/>
  <c r="D1084" i="6"/>
  <c r="J649" i="3"/>
  <c r="J551" i="3"/>
  <c r="J570" i="3"/>
  <c r="D741" i="6"/>
  <c r="J433" i="3"/>
  <c r="D194" i="6"/>
  <c r="D298" i="6"/>
  <c r="B1148" i="6"/>
  <c r="B495" i="6"/>
  <c r="J1243" i="3"/>
  <c r="J386" i="3"/>
  <c r="J1321" i="3"/>
  <c r="D1047" i="6"/>
  <c r="B803" i="6"/>
  <c r="B88" i="6"/>
  <c r="J735" i="3"/>
  <c r="H536" i="6"/>
  <c r="B1039" i="6"/>
  <c r="J1189" i="3"/>
  <c r="J569" i="3"/>
  <c r="H189" i="6"/>
  <c r="J383" i="3"/>
  <c r="H76" i="6"/>
  <c r="J302" i="3"/>
  <c r="D812" i="6"/>
  <c r="J376" i="3"/>
  <c r="D174" i="6"/>
  <c r="D651" i="6"/>
  <c r="H24" i="6"/>
  <c r="J192" i="3"/>
  <c r="J697" i="3"/>
  <c r="J74" i="3"/>
  <c r="J502" i="3"/>
  <c r="J1276" i="3"/>
  <c r="B463" i="6"/>
  <c r="D960" i="6"/>
  <c r="D1055" i="6"/>
  <c r="B224" i="6"/>
  <c r="J314" i="3"/>
  <c r="B698" i="6"/>
  <c r="H440" i="6"/>
  <c r="J279" i="3"/>
  <c r="D215" i="6"/>
  <c r="J788" i="3"/>
  <c r="J765" i="3"/>
  <c r="J1445" i="3"/>
  <c r="D1049" i="6"/>
  <c r="J1013" i="3"/>
  <c r="D937" i="6"/>
  <c r="D501" i="6"/>
  <c r="J1120" i="3"/>
  <c r="D1127" i="6"/>
  <c r="J982" i="3"/>
  <c r="D878" i="6"/>
  <c r="B321" i="6"/>
  <c r="D1138" i="6"/>
  <c r="B555" i="6"/>
  <c r="J83" i="3"/>
  <c r="J1057" i="3"/>
  <c r="D441" i="6"/>
  <c r="D484" i="6"/>
  <c r="B791" i="6"/>
  <c r="H571" i="6"/>
  <c r="H18" i="6"/>
  <c r="J990" i="3"/>
  <c r="J917" i="3"/>
  <c r="J865" i="3"/>
  <c r="B139" i="6"/>
  <c r="B808" i="6"/>
  <c r="D742" i="6"/>
  <c r="J22" i="3"/>
  <c r="J408" i="3"/>
  <c r="J1012" i="3"/>
  <c r="B1034" i="6"/>
  <c r="H177" i="6"/>
  <c r="B93" i="6"/>
  <c r="B548" i="6"/>
  <c r="D593" i="6"/>
  <c r="D1150" i="6"/>
  <c r="J880" i="3"/>
  <c r="J29" i="3"/>
  <c r="J1093" i="3"/>
  <c r="D93" i="6"/>
  <c r="J1220" i="3"/>
  <c r="B1095" i="6"/>
  <c r="H973" i="6"/>
  <c r="J1042" i="3"/>
  <c r="D368" i="6"/>
  <c r="D355" i="6"/>
  <c r="J600" i="3"/>
  <c r="J1323" i="3"/>
  <c r="B838" i="6"/>
  <c r="J243" i="3"/>
  <c r="J662" i="3"/>
  <c r="J286" i="3"/>
  <c r="H259" i="6"/>
  <c r="D241" i="6"/>
  <c r="D828" i="6"/>
  <c r="D46" i="6"/>
  <c r="D225" i="6"/>
  <c r="J1443" i="3"/>
  <c r="B989" i="6"/>
  <c r="D111" i="6"/>
  <c r="J1130" i="3"/>
  <c r="D775" i="6"/>
  <c r="J1239" i="3"/>
  <c r="J1022" i="3"/>
  <c r="J182" i="3"/>
  <c r="D371" i="6"/>
  <c r="J188" i="3"/>
  <c r="D576" i="6"/>
  <c r="B1006" i="6"/>
  <c r="D57" i="6"/>
  <c r="H705" i="6"/>
  <c r="D133" i="6"/>
  <c r="B948" i="6"/>
  <c r="J800" i="3"/>
  <c r="J441" i="3"/>
  <c r="J1365" i="3"/>
  <c r="D325" i="6"/>
  <c r="J1227" i="3"/>
  <c r="J544" i="3"/>
  <c r="B890" i="6"/>
  <c r="J417" i="3"/>
  <c r="J1386" i="3"/>
  <c r="D732" i="6"/>
  <c r="J1205" i="3"/>
  <c r="D500" i="6"/>
  <c r="B436" i="6"/>
  <c r="D656" i="6"/>
  <c r="B950" i="6"/>
  <c r="D47" i="6"/>
  <c r="H454" i="6"/>
  <c r="J30" i="3"/>
  <c r="J1000" i="3"/>
  <c r="J244" i="3"/>
  <c r="J714" i="3"/>
  <c r="J346" i="3"/>
  <c r="B108" i="6"/>
  <c r="J51" i="3"/>
  <c r="D862" i="6"/>
  <c r="D938" i="6"/>
  <c r="H170" i="6"/>
  <c r="D609" i="6"/>
  <c r="J1460" i="3"/>
  <c r="D395" i="6"/>
  <c r="J860" i="3"/>
  <c r="D1015" i="6"/>
  <c r="B670" i="6"/>
  <c r="J792" i="3"/>
  <c r="J1231" i="3"/>
  <c r="J1184" i="3"/>
  <c r="B351" i="6"/>
  <c r="J416" i="3"/>
  <c r="D60" i="6"/>
  <c r="B566" i="6"/>
  <c r="B628" i="6"/>
  <c r="B654" i="6"/>
  <c r="D1148" i="6"/>
  <c r="J676" i="3"/>
  <c r="B120" i="6"/>
  <c r="J1418" i="3"/>
  <c r="B1149" i="6"/>
  <c r="B255" i="6"/>
  <c r="D1075" i="6"/>
  <c r="J729" i="3"/>
  <c r="D1117" i="6"/>
  <c r="B632" i="6"/>
  <c r="B885" i="6"/>
  <c r="J372" i="3"/>
  <c r="J1449" i="3"/>
  <c r="D512" i="6"/>
  <c r="H620" i="6"/>
  <c r="D1000" i="6"/>
  <c r="B921" i="6"/>
  <c r="B174" i="6"/>
  <c r="B1023" i="6"/>
  <c r="J340" i="3"/>
  <c r="J616" i="3"/>
  <c r="J1183" i="3"/>
  <c r="B1096" i="6"/>
  <c r="D321" i="6"/>
  <c r="D565" i="6"/>
  <c r="B236" i="6"/>
  <c r="B388" i="6"/>
  <c r="D605" i="6"/>
  <c r="D431" i="6"/>
  <c r="D429" i="6"/>
  <c r="H378" i="6"/>
  <c r="D998" i="6"/>
  <c r="B1044" i="6"/>
  <c r="J749" i="3"/>
  <c r="D382" i="6"/>
  <c r="J715" i="3"/>
  <c r="B936" i="6"/>
  <c r="D754" i="6"/>
  <c r="H142" i="6"/>
  <c r="D614" i="6"/>
  <c r="D33" i="6"/>
  <c r="J1018" i="3"/>
  <c r="D205" i="6"/>
  <c r="J1331" i="3"/>
  <c r="J1333" i="3"/>
  <c r="B863" i="6"/>
  <c r="J710" i="3"/>
  <c r="J621" i="3"/>
  <c r="J309" i="3"/>
  <c r="J1143" i="3"/>
  <c r="J112" i="3"/>
  <c r="B486" i="6"/>
  <c r="J449" i="3"/>
  <c r="D74" i="6"/>
  <c r="J110" i="3"/>
  <c r="J841" i="3"/>
  <c r="D701" i="6"/>
  <c r="H472" i="6"/>
  <c r="D256" i="6"/>
  <c r="D92" i="6"/>
  <c r="D1122" i="6"/>
  <c r="J57" i="3"/>
  <c r="D1135" i="6"/>
  <c r="B209" i="6"/>
  <c r="D436" i="6"/>
  <c r="J205" i="3"/>
  <c r="J360" i="3"/>
  <c r="J937" i="3"/>
  <c r="D265" i="6"/>
  <c r="D1119" i="6"/>
  <c r="J338" i="3"/>
  <c r="J480" i="3"/>
  <c r="B909" i="6"/>
  <c r="J229" i="3"/>
  <c r="J986" i="3"/>
  <c r="J446" i="3"/>
  <c r="D309" i="6"/>
  <c r="D953" i="6"/>
  <c r="H1061" i="6"/>
  <c r="D1151" i="6"/>
  <c r="D922" i="6"/>
  <c r="D149" i="6"/>
  <c r="D259" i="6"/>
  <c r="J712" i="3"/>
  <c r="B13" i="6"/>
  <c r="D634" i="6"/>
  <c r="H846" i="6"/>
  <c r="H504" i="6"/>
  <c r="B793" i="6"/>
  <c r="B44" i="6"/>
  <c r="D750" i="6"/>
  <c r="J421" i="3"/>
  <c r="H629" i="6"/>
  <c r="D1017" i="6"/>
  <c r="D525" i="6"/>
  <c r="J1061" i="3"/>
  <c r="J817" i="3"/>
  <c r="J153" i="3"/>
  <c r="D681" i="6"/>
  <c r="J1334" i="3"/>
  <c r="J227" i="3"/>
  <c r="D313" i="6"/>
  <c r="J130" i="3"/>
  <c r="J69" i="3"/>
  <c r="H78" i="6"/>
  <c r="J870" i="3"/>
  <c r="J1447" i="3"/>
  <c r="D723" i="6"/>
  <c r="D483" i="6"/>
  <c r="D416" i="6"/>
  <c r="D831" i="6"/>
  <c r="J414" i="3"/>
  <c r="D1115" i="6"/>
  <c r="D767" i="6"/>
  <c r="H990" i="6"/>
  <c r="D725" i="6"/>
  <c r="J40" i="3"/>
  <c r="D400" i="6"/>
  <c r="B181" i="6"/>
  <c r="D48" i="6"/>
  <c r="D751" i="6"/>
  <c r="J1197" i="3"/>
  <c r="D1074" i="6"/>
  <c r="D469" i="6"/>
  <c r="D475" i="6"/>
  <c r="J668" i="3"/>
  <c r="B216" i="6"/>
  <c r="D432" i="6"/>
  <c r="J905" i="3"/>
  <c r="H567" i="6"/>
  <c r="J114" i="3"/>
  <c r="J629" i="3"/>
  <c r="D317" i="6"/>
  <c r="J1434" i="3"/>
  <c r="J482" i="3"/>
  <c r="B461" i="6"/>
  <c r="D929" i="6"/>
  <c r="D690" i="6"/>
  <c r="D26" i="6"/>
  <c r="J1206" i="3"/>
  <c r="D535" i="6"/>
  <c r="J1419" i="3"/>
  <c r="B995" i="6"/>
  <c r="J343" i="3"/>
  <c r="D532" i="6"/>
  <c r="D164" i="6"/>
  <c r="H68" i="6"/>
  <c r="B659" i="6"/>
  <c r="D270" i="6"/>
  <c r="B616" i="6"/>
  <c r="J1151" i="3"/>
  <c r="D951" i="6"/>
  <c r="D458" i="6"/>
  <c r="J1433" i="3"/>
  <c r="J1345" i="3"/>
  <c r="J794" i="3"/>
  <c r="D1025" i="6"/>
  <c r="D419" i="6"/>
  <c r="D465" i="6"/>
  <c r="D112" i="6"/>
  <c r="J1256" i="3"/>
  <c r="D83" i="6"/>
  <c r="J981" i="3"/>
  <c r="D948" i="6"/>
  <c r="B1098" i="6"/>
  <c r="J1412" i="3"/>
  <c r="B859" i="6"/>
  <c r="D439" i="6"/>
  <c r="D268" i="6"/>
  <c r="B1092" i="6"/>
  <c r="J1052" i="3"/>
  <c r="J503" i="3"/>
  <c r="J1064" i="3"/>
  <c r="D799" i="6"/>
  <c r="D766" i="6"/>
  <c r="J1076" i="3"/>
  <c r="D1021" i="6"/>
  <c r="J369" i="3"/>
  <c r="B604" i="6"/>
  <c r="J1027" i="3"/>
  <c r="B421" i="6"/>
  <c r="D647" i="6"/>
  <c r="D526" i="6"/>
  <c r="J1149" i="3"/>
  <c r="J1395" i="3"/>
  <c r="J258" i="3"/>
  <c r="D393" i="6"/>
  <c r="J485" i="3"/>
  <c r="D228" i="6"/>
  <c r="J163" i="3"/>
  <c r="H852" i="6"/>
  <c r="D29" i="6"/>
  <c r="J398" i="3"/>
  <c r="J339" i="3"/>
  <c r="J488" i="3"/>
  <c r="J910" i="3"/>
  <c r="D493" i="6"/>
  <c r="H1095" i="6"/>
  <c r="D975" i="6"/>
  <c r="J1024" i="3"/>
  <c r="J1332" i="3"/>
  <c r="D630" i="6"/>
  <c r="J946" i="3"/>
  <c r="D979" i="6"/>
  <c r="D103" i="6"/>
  <c r="J669" i="3"/>
  <c r="J921" i="3"/>
  <c r="D157" i="6"/>
  <c r="J157" i="3"/>
  <c r="B849" i="6"/>
  <c r="H264" i="6"/>
  <c r="D1112" i="6"/>
  <c r="D110" i="6"/>
  <c r="D814" i="6"/>
  <c r="H862" i="6"/>
  <c r="J1156" i="3"/>
  <c r="B1118" i="6"/>
  <c r="B332" i="6"/>
  <c r="D471" i="6"/>
  <c r="B327" i="6"/>
  <c r="D883" i="6"/>
  <c r="D445" i="6"/>
  <c r="J597" i="3"/>
  <c r="J939" i="3"/>
  <c r="D505" i="6"/>
  <c r="J1260" i="3"/>
  <c r="D516" i="6"/>
  <c r="D939" i="6"/>
  <c r="J1328" i="3"/>
  <c r="H737" i="6"/>
  <c r="B1072" i="6"/>
  <c r="J650" i="3"/>
  <c r="J756" i="3"/>
  <c r="H98" i="6"/>
  <c r="D131" i="6"/>
  <c r="D352" i="6"/>
  <c r="B8" i="6"/>
  <c r="J165" i="3"/>
  <c r="J1054" i="3"/>
  <c r="B447" i="6"/>
  <c r="B1027" i="6"/>
  <c r="D450" i="6"/>
  <c r="J251" i="3"/>
  <c r="D86" i="6"/>
  <c r="D824" i="6"/>
  <c r="D304" i="6"/>
  <c r="D1092" i="6"/>
  <c r="J915" i="3"/>
  <c r="D293" i="6"/>
  <c r="H86" i="6"/>
  <c r="D933" i="6"/>
  <c r="J700" i="3"/>
  <c r="J1453" i="3"/>
  <c r="D1140" i="6"/>
  <c r="B881" i="6"/>
  <c r="J1339" i="3"/>
  <c r="J1283" i="3"/>
  <c r="J259" i="3"/>
  <c r="D823" i="6"/>
  <c r="B775" i="6"/>
  <c r="J1342" i="3"/>
  <c r="J591" i="3"/>
  <c r="J723" i="3"/>
  <c r="D644" i="6"/>
  <c r="D710" i="6"/>
  <c r="H512" i="6"/>
  <c r="J481" i="3"/>
  <c r="D1033" i="6"/>
  <c r="J1389" i="3"/>
  <c r="J1102" i="3"/>
  <c r="J349" i="3"/>
  <c r="J1047" i="3"/>
  <c r="H611" i="6"/>
  <c r="B71" i="6"/>
  <c r="J203" i="3"/>
  <c r="D941" i="6"/>
  <c r="B1060" i="6"/>
  <c r="B726" i="6"/>
  <c r="J1446" i="3"/>
  <c r="B919" i="6"/>
  <c r="D135" i="6"/>
  <c r="B689" i="6"/>
  <c r="H948" i="6"/>
  <c r="B467" i="6"/>
  <c r="D1060" i="6"/>
  <c r="D595" i="6"/>
  <c r="J530" i="3"/>
  <c r="B152" i="6"/>
  <c r="J607" i="3"/>
  <c r="J307" i="3"/>
  <c r="J277" i="3"/>
  <c r="J43" i="3"/>
  <c r="D617" i="6"/>
  <c r="J1218" i="3"/>
  <c r="D199" i="6"/>
  <c r="J304" i="3"/>
  <c r="J405" i="3"/>
  <c r="J567" i="3"/>
  <c r="H1011" i="6"/>
  <c r="B879" i="6"/>
  <c r="J1198" i="3"/>
  <c r="D783" i="6"/>
  <c r="J556" i="3"/>
  <c r="J187" i="3"/>
  <c r="J38" i="3"/>
  <c r="J1146" i="3"/>
  <c r="H427" i="6"/>
  <c r="D826" i="6"/>
  <c r="J23" i="3"/>
  <c r="B795" i="6"/>
  <c r="D1054" i="6"/>
  <c r="D105" i="6"/>
  <c r="J778" i="3"/>
  <c r="H1092" i="6"/>
  <c r="J706" i="3"/>
  <c r="D816" i="6"/>
  <c r="D459" i="6"/>
  <c r="J618" i="3"/>
  <c r="J1068" i="3"/>
  <c r="H253" i="6"/>
  <c r="B1014" i="6"/>
  <c r="J852" i="3"/>
  <c r="J1376" i="3"/>
  <c r="D890" i="6"/>
  <c r="J61" i="3"/>
  <c r="H156" i="6"/>
  <c r="D564" i="6"/>
  <c r="D306" i="6"/>
  <c r="B376" i="6"/>
  <c r="H263" i="6"/>
  <c r="J1127" i="3"/>
  <c r="B985" i="6"/>
  <c r="J116" i="3"/>
  <c r="D517" i="6"/>
  <c r="D917" i="6"/>
  <c r="D875" i="6"/>
  <c r="J736" i="3"/>
  <c r="D845" i="6"/>
  <c r="D524" i="6"/>
  <c r="J718" i="3"/>
  <c r="J579" i="3"/>
  <c r="D227" i="6"/>
  <c r="B734" i="6"/>
  <c r="D410" i="6"/>
  <c r="J295" i="3"/>
  <c r="J726" i="3"/>
  <c r="B823" i="6"/>
  <c r="D536" i="6"/>
  <c r="J190" i="3"/>
  <c r="D487" i="6"/>
  <c r="J539" i="3"/>
  <c r="D347" i="6"/>
  <c r="B499" i="6"/>
  <c r="D600" i="6"/>
  <c r="H966" i="6"/>
  <c r="D602" i="6"/>
  <c r="J1038" i="3"/>
  <c r="D80" i="6"/>
  <c r="B737" i="6"/>
  <c r="J1123" i="3"/>
  <c r="H953" i="6"/>
  <c r="J1133" i="3"/>
  <c r="J563" i="3"/>
  <c r="J42" i="3"/>
  <c r="J189" i="3"/>
  <c r="B79" i="6"/>
  <c r="D684" i="6"/>
  <c r="J936" i="3"/>
  <c r="J902" i="3"/>
  <c r="J895" i="3"/>
  <c r="J565" i="3"/>
  <c r="H69" i="6"/>
  <c r="J657" i="3"/>
  <c r="B268" i="6"/>
  <c r="J818" i="3"/>
  <c r="H833" i="6"/>
  <c r="B516" i="6"/>
  <c r="H855" i="6"/>
  <c r="D646" i="6"/>
  <c r="J1067" i="3"/>
  <c r="J1096" i="3"/>
  <c r="J1357" i="3"/>
  <c r="D547" i="6"/>
  <c r="J801" i="3"/>
  <c r="D1121" i="6"/>
  <c r="J1097" i="3"/>
  <c r="J240" i="3"/>
  <c r="J578" i="3"/>
  <c r="D308" i="6"/>
  <c r="J859" i="3"/>
  <c r="D641" i="6"/>
  <c r="B128" i="6"/>
  <c r="J1463" i="3"/>
  <c r="D221" i="6"/>
  <c r="D973" i="6"/>
  <c r="J523" i="3"/>
  <c r="J138" i="3"/>
  <c r="J535" i="3"/>
  <c r="B751" i="6"/>
  <c r="H559" i="6"/>
  <c r="B717" i="6"/>
  <c r="H449" i="6"/>
  <c r="B1065" i="6"/>
  <c r="J444" i="3"/>
  <c r="J1063" i="3"/>
  <c r="D794" i="6"/>
  <c r="B918" i="6"/>
  <c r="D734" i="6"/>
  <c r="J1107" i="3"/>
  <c r="J1289" i="3"/>
  <c r="D728" i="6"/>
  <c r="B287" i="6"/>
  <c r="D151" i="6"/>
  <c r="J350" i="3"/>
  <c r="J453" i="3"/>
  <c r="H975" i="6"/>
  <c r="J938" i="3"/>
  <c r="D899" i="6"/>
  <c r="J1158" i="3"/>
  <c r="J1212" i="3"/>
  <c r="D827" i="6"/>
  <c r="J1181" i="3"/>
  <c r="D531" i="6"/>
  <c r="H687" i="6"/>
  <c r="J1290" i="3"/>
  <c r="B1070" i="6"/>
  <c r="D805" i="6"/>
  <c r="J670" i="3"/>
  <c r="D591" i="6"/>
  <c r="J1407" i="3"/>
  <c r="D384" i="6"/>
  <c r="J11" i="3"/>
  <c r="J1200" i="3"/>
  <c r="J104" i="3"/>
  <c r="J724" i="3"/>
  <c r="D795" i="6"/>
  <c r="D585" i="6"/>
  <c r="J1430" i="3"/>
  <c r="B509" i="6"/>
  <c r="D966" i="6"/>
  <c r="D981" i="6"/>
  <c r="J1438" i="3"/>
  <c r="D574" i="6"/>
  <c r="D291" i="6"/>
  <c r="D570" i="6"/>
  <c r="J1091" i="3"/>
  <c r="J1099" i="3"/>
  <c r="D189" i="6"/>
  <c r="J298" i="3"/>
  <c r="D191" i="6"/>
  <c r="J528" i="3"/>
  <c r="H199" i="6"/>
  <c r="J390" i="3"/>
  <c r="D731" i="6"/>
  <c r="J1312" i="3"/>
  <c r="D240" i="6"/>
  <c r="H74" i="6"/>
  <c r="D490" i="6"/>
  <c r="D665" i="6"/>
  <c r="D120" i="6"/>
  <c r="D620" i="6"/>
  <c r="J744" i="3"/>
  <c r="J1387" i="3"/>
  <c r="J129" i="3"/>
  <c r="D178" i="6"/>
  <c r="B1063" i="6"/>
  <c r="B357" i="6"/>
  <c r="D551" i="6"/>
  <c r="J1320" i="3"/>
  <c r="D996" i="6"/>
  <c r="J678" i="3"/>
  <c r="D451" i="6"/>
  <c r="D736" i="6"/>
  <c r="D414" i="6"/>
  <c r="D788" i="6"/>
  <c r="J1118" i="3"/>
  <c r="D780" i="6"/>
  <c r="D375" i="6"/>
  <c r="D720" i="6"/>
  <c r="B339" i="6"/>
  <c r="J1176" i="3"/>
  <c r="J1369" i="3"/>
  <c r="J1005" i="3"/>
  <c r="D688" i="6"/>
  <c r="D202" i="6"/>
  <c r="D457" i="6"/>
  <c r="H185" i="6"/>
  <c r="D746" i="6"/>
  <c r="D1069" i="6"/>
  <c r="D218" i="6"/>
  <c r="J303" i="3"/>
  <c r="H198" i="6"/>
  <c r="B58" i="6"/>
  <c r="D886" i="6"/>
  <c r="D1027" i="6"/>
  <c r="D1036" i="6"/>
  <c r="D589" i="6"/>
  <c r="D1046" i="6"/>
  <c r="B141" i="6"/>
  <c r="J546" i="3"/>
  <c r="H586" i="6"/>
  <c r="J120" i="3"/>
  <c r="J15" i="3"/>
  <c r="J713" i="3"/>
  <c r="H569" i="6"/>
  <c r="B133" i="6"/>
  <c r="B329" i="6"/>
  <c r="B884" i="6"/>
  <c r="B416" i="6"/>
  <c r="J893" i="3"/>
  <c r="B725" i="6"/>
  <c r="J730" i="3"/>
  <c r="D1008" i="6"/>
  <c r="D466" i="6"/>
  <c r="D70" i="6"/>
  <c r="B25" i="6"/>
  <c r="J17" i="3"/>
  <c r="J87" i="3"/>
  <c r="J1167" i="3"/>
  <c r="J1241" i="3"/>
  <c r="B288" i="6"/>
  <c r="J1170" i="3"/>
  <c r="B1007" i="6"/>
  <c r="D134" i="6"/>
  <c r="D88" i="6"/>
  <c r="J1071" i="3"/>
  <c r="J1226" i="3"/>
  <c r="J373" i="3"/>
  <c r="B828" i="6"/>
  <c r="H430" i="6"/>
  <c r="J1157" i="3"/>
  <c r="H222" i="6"/>
  <c r="D264" i="6"/>
  <c r="J1314" i="3"/>
  <c r="J641" i="3"/>
  <c r="D686" i="6"/>
  <c r="J1352" i="3"/>
  <c r="B425" i="6"/>
  <c r="B1036" i="6"/>
  <c r="D30" i="6"/>
  <c r="D798" i="6"/>
  <c r="J132" i="3"/>
  <c r="B704" i="6"/>
  <c r="J1030" i="3"/>
  <c r="H822" i="6"/>
  <c r="D584" i="6"/>
  <c r="D168" i="6"/>
  <c r="J232" i="3"/>
  <c r="D101" i="6"/>
  <c r="B532" i="6"/>
  <c r="D125" i="6"/>
  <c r="B1075" i="6"/>
  <c r="J1215" i="3"/>
  <c r="B279" i="6"/>
  <c r="J810" i="3"/>
  <c r="D986" i="6"/>
  <c r="D596" i="6"/>
  <c r="B998" i="6"/>
  <c r="D628" i="6"/>
  <c r="J199" i="3"/>
  <c r="J285" i="3"/>
  <c r="D810" i="6"/>
  <c r="J1360" i="3"/>
  <c r="J67" i="3"/>
  <c r="J510" i="3"/>
  <c r="D297" i="6"/>
  <c r="J1295" i="3"/>
  <c r="J944" i="3"/>
  <c r="J150" i="3"/>
  <c r="J213" i="3"/>
  <c r="J1185" i="3"/>
  <c r="J1003" i="3"/>
  <c r="J911" i="3"/>
  <c r="J318" i="3"/>
  <c r="D956" i="6"/>
  <c r="B870" i="6"/>
  <c r="J1388" i="3"/>
  <c r="D334" i="6"/>
  <c r="D906" i="6"/>
  <c r="H109" i="6"/>
  <c r="H226" i="6"/>
  <c r="J20" i="3"/>
  <c r="J807" i="3"/>
  <c r="J1244" i="3"/>
  <c r="B588" i="6"/>
  <c r="D1061" i="6"/>
  <c r="B498" i="6"/>
  <c r="D1094" i="6"/>
  <c r="D733" i="6"/>
  <c r="D1020" i="6"/>
  <c r="J21" i="3"/>
  <c r="B847" i="6"/>
  <c r="D786" i="6"/>
  <c r="J740" i="3"/>
  <c r="H19" i="6"/>
  <c r="J824" i="3"/>
  <c r="D604" i="6"/>
  <c r="B952" i="6"/>
  <c r="J1410" i="3"/>
  <c r="J89" i="3"/>
  <c r="J830" i="3"/>
  <c r="J644" i="3"/>
  <c r="D72" i="6"/>
  <c r="D784" i="6"/>
  <c r="J554" i="3"/>
  <c r="J553" i="3"/>
  <c r="D1013" i="6"/>
  <c r="J1207" i="3"/>
  <c r="J1336" i="3"/>
  <c r="J836" i="3"/>
  <c r="J1132" i="3"/>
  <c r="B508" i="6"/>
  <c r="J356" i="3"/>
  <c r="J1469" i="3"/>
  <c r="D1086" i="6"/>
  <c r="J602" i="3"/>
  <c r="D377" i="6"/>
  <c r="H180" i="6"/>
  <c r="B571" i="6"/>
  <c r="D545" i="6"/>
  <c r="J711" i="3"/>
  <c r="J37" i="3"/>
  <c r="J696" i="3"/>
  <c r="J708" i="3"/>
  <c r="J465" i="3"/>
  <c r="D330" i="6"/>
  <c r="D1058" i="6"/>
  <c r="J1171" i="3"/>
  <c r="D236" i="6"/>
  <c r="J928" i="3"/>
  <c r="J655" i="3"/>
  <c r="J994" i="3"/>
  <c r="B758" i="6"/>
  <c r="D543" i="6"/>
  <c r="D32" i="6"/>
  <c r="J1114" i="3"/>
  <c r="D616" i="6"/>
  <c r="B374" i="6"/>
  <c r="D222" i="6"/>
  <c r="B1030" i="6"/>
  <c r="J1300" i="3"/>
  <c r="J962" i="3"/>
  <c r="J406" i="3"/>
  <c r="B988" i="6"/>
  <c r="D1048" i="6"/>
  <c r="J1452" i="3"/>
  <c r="D581" i="6"/>
  <c r="J331" i="3"/>
  <c r="J1110" i="3"/>
  <c r="J1186" i="3"/>
  <c r="J640" i="3"/>
  <c r="J9" i="3"/>
  <c r="J1117" i="3"/>
  <c r="J198" i="3"/>
  <c r="B415" i="6"/>
  <c r="J1055" i="3"/>
  <c r="J1059" i="3"/>
  <c r="B264" i="6"/>
  <c r="B116" i="6"/>
  <c r="D578" i="6"/>
  <c r="J666" i="3"/>
  <c r="J424" i="3"/>
  <c r="J462" i="3"/>
  <c r="D349" i="6"/>
  <c r="B1116" i="6"/>
  <c r="D234" i="6"/>
  <c r="B1031" i="6"/>
  <c r="J931" i="3"/>
  <c r="J701" i="3"/>
  <c r="J371" i="3"/>
  <c r="D244" i="6"/>
  <c r="J1301" i="3"/>
  <c r="D579" i="6"/>
  <c r="D394" i="6"/>
  <c r="H610" i="6"/>
  <c r="J1440" i="3"/>
  <c r="J571" i="3"/>
  <c r="D144" i="6"/>
  <c r="D427" i="6"/>
  <c r="D1123" i="6"/>
  <c r="J519" i="3"/>
  <c r="D68" i="6"/>
  <c r="B992" i="6"/>
  <c r="D626" i="6"/>
  <c r="J834" i="3"/>
  <c r="J1462" i="3"/>
  <c r="D813" i="6"/>
  <c r="D1111" i="6"/>
  <c r="D915" i="6"/>
  <c r="J1272" i="3"/>
  <c r="J1234" i="3"/>
  <c r="J665" i="3"/>
  <c r="J1044" i="3"/>
  <c r="J576" i="3"/>
  <c r="J1429" i="3"/>
  <c r="J493" i="3"/>
  <c r="B483" i="6"/>
  <c r="J103" i="3"/>
  <c r="D316" i="6"/>
  <c r="J146" i="3"/>
  <c r="J431" i="3"/>
  <c r="J560" i="3"/>
  <c r="J1109" i="3"/>
  <c r="J252" i="3"/>
  <c r="H22" i="6"/>
  <c r="B1024" i="6"/>
  <c r="H1000" i="6"/>
  <c r="J278" i="3"/>
  <c r="D1154" i="6"/>
  <c r="D806" i="6"/>
  <c r="D889" i="6"/>
  <c r="J1456" i="3"/>
  <c r="D994" i="6"/>
  <c r="H217" i="6"/>
  <c r="H674" i="6"/>
  <c r="H308" i="6"/>
  <c r="D90" i="6"/>
  <c r="B373" i="6"/>
  <c r="J363" i="3"/>
  <c r="J32" i="3"/>
  <c r="D132" i="6"/>
  <c r="D1108" i="6"/>
  <c r="J548" i="3"/>
  <c r="J73" i="3"/>
  <c r="D943" i="6"/>
  <c r="J1315" i="3"/>
  <c r="D478" i="6"/>
  <c r="J753" i="3"/>
  <c r="D548" i="6"/>
  <c r="J283" i="3"/>
  <c r="B746" i="6"/>
  <c r="J1092" i="3"/>
  <c r="D982" i="6"/>
  <c r="J1458" i="3"/>
  <c r="B902" i="6"/>
  <c r="J313" i="3"/>
  <c r="J814" i="3"/>
  <c r="D703" i="6"/>
  <c r="D25" i="6"/>
  <c r="J344" i="3"/>
  <c r="J1062" i="3"/>
  <c r="J445" i="3"/>
  <c r="J679" i="3"/>
  <c r="J674" i="3"/>
  <c r="B772" i="6"/>
  <c r="D629" i="6"/>
  <c r="D214" i="6"/>
  <c r="J959" i="3"/>
  <c r="J131" i="3"/>
  <c r="B804" i="6"/>
  <c r="D82" i="6"/>
  <c r="B394" i="6"/>
  <c r="D331" i="6"/>
  <c r="J1209" i="3"/>
  <c r="J185" i="3"/>
  <c r="J166" i="3"/>
  <c r="B1005" i="6"/>
  <c r="B1097" i="6"/>
  <c r="D654" i="6"/>
  <c r="J366" i="3"/>
  <c r="J122" i="3"/>
  <c r="J25" i="3"/>
  <c r="D232" i="6"/>
  <c r="D1072" i="6"/>
  <c r="J877" i="3"/>
  <c r="D888" i="6"/>
  <c r="D1126" i="6"/>
  <c r="J26" i="3"/>
  <c r="J324" i="3"/>
  <c r="D972" i="6"/>
  <c r="J156" i="3"/>
  <c r="J155" i="3"/>
  <c r="D280" i="6"/>
  <c r="D963" i="6"/>
  <c r="D715" i="6"/>
  <c r="J498" i="3"/>
  <c r="H662" i="6"/>
  <c r="J707" i="3"/>
  <c r="J505" i="3"/>
  <c r="D266" i="6"/>
  <c r="D776" i="6"/>
  <c r="J1255" i="3"/>
  <c r="J1074" i="3"/>
  <c r="B917" i="6"/>
  <c r="D711" i="6"/>
  <c r="D435" i="6"/>
  <c r="J1309" i="3"/>
  <c r="J362" i="3"/>
  <c r="D130" i="6"/>
  <c r="B1068" i="6"/>
  <c r="J293" i="3"/>
  <c r="D1018" i="6"/>
  <c r="D117" i="6"/>
  <c r="D592" i="6"/>
  <c r="D239" i="6"/>
  <c r="J1111" i="3"/>
  <c r="J411" i="3"/>
  <c r="D87" i="6"/>
  <c r="B638" i="6"/>
  <c r="J246" i="3"/>
  <c r="J527" i="3"/>
  <c r="J671" i="3"/>
  <c r="D757" i="6"/>
  <c r="D1003" i="6"/>
  <c r="D633" i="6"/>
  <c r="J1340" i="3"/>
  <c r="D137" i="6"/>
  <c r="J255" i="3"/>
  <c r="J993" i="3"/>
  <c r="J1082" i="3"/>
  <c r="J803" i="3"/>
  <c r="J864" i="3"/>
  <c r="B1074" i="6"/>
  <c r="J457" i="3"/>
  <c r="J543" i="3"/>
  <c r="D380" i="6"/>
  <c r="B964" i="6"/>
  <c r="J1324" i="3"/>
  <c r="D931" i="6"/>
  <c r="B158" i="6"/>
  <c r="H590" i="6"/>
  <c r="J920" i="3"/>
  <c r="J1216" i="3"/>
  <c r="J1191" i="3"/>
  <c r="D530" i="6"/>
  <c r="D71" i="6"/>
  <c r="J692" i="3"/>
  <c r="J13" i="3"/>
  <c r="J680" i="3"/>
  <c r="J294" i="3"/>
  <c r="D23" i="6"/>
  <c r="J995" i="3"/>
  <c r="D608" i="6"/>
  <c r="J1420" i="3"/>
  <c r="J1004" i="3"/>
  <c r="J861" i="3"/>
  <c r="D318" i="6"/>
  <c r="D529" i="6"/>
  <c r="D980" i="6"/>
  <c r="D245" i="6"/>
  <c r="D231" i="6"/>
  <c r="D91" i="6"/>
  <c r="J512" i="3"/>
  <c r="J126" i="3"/>
  <c r="J615" i="3"/>
  <c r="J361" i="3"/>
  <c r="D405" i="6"/>
  <c r="H808" i="6"/>
  <c r="J961" i="3"/>
  <c r="J907" i="3"/>
  <c r="J426" i="3"/>
  <c r="B920" i="6"/>
  <c r="J7" i="3"/>
  <c r="D1116" i="6"/>
  <c r="D281" i="6"/>
  <c r="D203" i="6"/>
  <c r="J831" i="3"/>
  <c r="J109" i="3"/>
  <c r="J719" i="3"/>
  <c r="B883" i="6"/>
  <c r="D102" i="6"/>
  <c r="B131" i="6"/>
  <c r="J943" i="3"/>
  <c r="J660" i="3"/>
  <c r="J208" i="3"/>
  <c r="J31" i="3"/>
  <c r="J81" i="3"/>
  <c r="J791" i="3"/>
  <c r="J517" i="3"/>
  <c r="B324" i="6"/>
  <c r="B651" i="6"/>
  <c r="D758" i="6"/>
  <c r="J115" i="3"/>
  <c r="D709" i="6"/>
  <c r="J684" i="3"/>
  <c r="J694" i="3"/>
  <c r="J1385" i="3"/>
  <c r="J1026" i="3"/>
  <c r="J134" i="3"/>
  <c r="D207" i="6"/>
  <c r="J1195" i="3"/>
  <c r="J1311" i="3"/>
  <c r="J95" i="3"/>
  <c r="J1230" i="3"/>
  <c r="D893" i="6"/>
  <c r="B934" i="6"/>
  <c r="D894" i="6"/>
  <c r="B24" i="6"/>
  <c r="J1362" i="3"/>
  <c r="J956" i="3"/>
  <c r="J1368" i="3"/>
  <c r="B130" i="6"/>
  <c r="D260" i="6"/>
  <c r="B886" i="6"/>
  <c r="D1147" i="6"/>
  <c r="J300" i="3"/>
  <c r="D374" i="6"/>
  <c r="B738" i="6"/>
  <c r="J1139" i="3"/>
  <c r="J1152" i="3"/>
  <c r="D872" i="6"/>
  <c r="D856" i="6"/>
  <c r="J769" i="3"/>
  <c r="B1069" i="6"/>
  <c r="J1426" i="3"/>
  <c r="J1355" i="3"/>
  <c r="J460" i="3"/>
  <c r="J1035" i="3"/>
  <c r="D109" i="6"/>
  <c r="H77" i="6"/>
  <c r="B856" i="6"/>
  <c r="B375" i="6"/>
  <c r="J459" i="3"/>
  <c r="D992" i="6"/>
  <c r="J776" i="3"/>
  <c r="D286" i="6"/>
  <c r="D238" i="6"/>
  <c r="D348" i="6"/>
  <c r="B668" i="6"/>
  <c r="J1246" i="3"/>
  <c r="D473" i="6"/>
  <c r="J997" i="3"/>
  <c r="J957" i="3"/>
  <c r="J1108" i="3"/>
  <c r="D541" i="6"/>
  <c r="J580" i="3"/>
  <c r="D691" i="6"/>
  <c r="D790" i="6"/>
  <c r="J1394" i="3"/>
  <c r="J983" i="3"/>
  <c r="D272" i="6"/>
  <c r="D415" i="6"/>
  <c r="D1081" i="6"/>
  <c r="D785" i="6"/>
  <c r="D403" i="6"/>
  <c r="J926" i="3"/>
  <c r="J347" i="3"/>
  <c r="J1367" i="3"/>
  <c r="D611" i="6"/>
  <c r="D44" i="6"/>
  <c r="D1078" i="6"/>
  <c r="D1041" i="6"/>
  <c r="J559" i="3"/>
  <c r="D897" i="6"/>
  <c r="D830" i="6"/>
  <c r="J66" i="3"/>
  <c r="D1091" i="6"/>
  <c r="J181" i="3"/>
  <c r="D625" i="6"/>
  <c r="B19" i="6"/>
  <c r="J151" i="3"/>
  <c r="J821" i="3"/>
  <c r="D1083" i="6"/>
  <c r="J1298" i="3"/>
  <c r="D290" i="6"/>
  <c r="D216" i="6"/>
  <c r="D1068" i="6"/>
  <c r="D857" i="6"/>
  <c r="D372" i="6"/>
  <c r="D546" i="6"/>
  <c r="B59" i="6"/>
  <c r="D179" i="6"/>
  <c r="J516" i="3"/>
  <c r="H488" i="6"/>
  <c r="B513" i="6"/>
  <c r="B301" i="6"/>
  <c r="B824" i="6"/>
  <c r="J80" i="3"/>
  <c r="D40" i="6"/>
  <c r="B232" i="6"/>
  <c r="D858" i="6"/>
  <c r="J738" i="3"/>
  <c r="D190" i="6"/>
  <c r="D402" i="6"/>
  <c r="J1409" i="3"/>
  <c r="J667" i="3"/>
  <c r="J966" i="3"/>
  <c r="D440" i="6"/>
  <c r="J691" i="3"/>
  <c r="B1015" i="6"/>
  <c r="J1307" i="3"/>
  <c r="D1002" i="6"/>
  <c r="J599" i="3"/>
  <c r="D175" i="6"/>
  <c r="J690" i="3"/>
  <c r="D282" i="6"/>
  <c r="D974" i="6"/>
  <c r="J1194" i="3"/>
  <c r="H664" i="6"/>
  <c r="J916" i="3"/>
  <c r="J1049" i="3"/>
  <c r="J1265" i="3"/>
  <c r="D468" i="6"/>
  <c r="D89" i="6"/>
  <c r="J1060" i="3"/>
  <c r="D477" i="6"/>
  <c r="B458" i="6"/>
  <c r="J296" i="3"/>
  <c r="J1180" i="3"/>
  <c r="D666" i="6"/>
  <c r="J10" i="3"/>
  <c r="D797" i="6"/>
  <c r="J934" i="3"/>
  <c r="D841" i="6"/>
  <c r="J326" i="3"/>
  <c r="J1413" i="3"/>
  <c r="J775" i="3"/>
  <c r="D843" i="6"/>
  <c r="J537" i="3"/>
  <c r="J127" i="3"/>
  <c r="D772" i="6"/>
  <c r="B432" i="6"/>
  <c r="D643" i="6"/>
  <c r="J79" i="3"/>
  <c r="J250" i="3"/>
  <c r="B799" i="6"/>
  <c r="J16" i="3"/>
  <c r="B557" i="6"/>
  <c r="J329" i="3"/>
  <c r="D655" i="6"/>
  <c r="J1036" i="3"/>
  <c r="B927" i="6"/>
  <c r="J506" i="3"/>
  <c r="J717" i="3"/>
  <c r="B819" i="6"/>
  <c r="D172" i="6"/>
  <c r="J826" i="3"/>
  <c r="D1040" i="6"/>
  <c r="J41" i="3"/>
  <c r="D687" i="6"/>
  <c r="J374" i="3"/>
  <c r="J835" i="3"/>
  <c r="J1188" i="3"/>
  <c r="J1124" i="3"/>
  <c r="D713" i="6"/>
  <c r="J1280" i="3"/>
  <c r="B510" i="6"/>
  <c r="D438" i="6"/>
  <c r="J789" i="3"/>
  <c r="D544" i="6"/>
  <c r="D638" i="6"/>
  <c r="D456" i="6"/>
  <c r="J627" i="3"/>
  <c r="J1028" i="3"/>
  <c r="B1089" i="6"/>
  <c r="J1432" i="3"/>
  <c r="D851" i="6"/>
  <c r="D621" i="6"/>
  <c r="D682" i="6"/>
  <c r="J804" i="3"/>
  <c r="J882" i="3"/>
  <c r="J164" i="3"/>
  <c r="J1381" i="3"/>
  <c r="J450" i="3"/>
  <c r="D1029" i="6"/>
  <c r="J1274" i="3"/>
  <c r="J149" i="3"/>
  <c r="J230" i="3"/>
  <c r="J887" i="3"/>
  <c r="J231" i="3"/>
  <c r="J173" i="3"/>
  <c r="J172" i="3"/>
  <c r="J14" i="3"/>
  <c r="J964" i="3"/>
  <c r="D185" i="6"/>
  <c r="J239" i="3"/>
  <c r="J1379" i="3"/>
  <c r="J783" i="3"/>
  <c r="B986" i="6"/>
  <c r="J763" i="3"/>
  <c r="D961" i="6"/>
  <c r="J238" i="3"/>
  <c r="J899" i="3"/>
  <c r="D296" i="6"/>
  <c r="D211" i="6"/>
  <c r="H377" i="6"/>
  <c r="D588" i="6"/>
  <c r="D126" i="6"/>
  <c r="J1335" i="3"/>
  <c r="D1051" i="6"/>
  <c r="D1064" i="6"/>
  <c r="D119" i="6"/>
  <c r="D871" i="6"/>
  <c r="J832" i="3"/>
  <c r="J1399" i="3"/>
  <c r="D224" i="6"/>
  <c r="J1095" i="3"/>
  <c r="J282" i="3"/>
  <c r="D62" i="6"/>
  <c r="B534" i="6"/>
  <c r="D158" i="6"/>
  <c r="B153" i="6"/>
  <c r="J1270" i="3"/>
  <c r="B1151" i="6"/>
  <c r="J226" i="3"/>
  <c r="J845" i="3"/>
  <c r="J762" i="3"/>
  <c r="D279" i="6"/>
  <c r="D38" i="6"/>
  <c r="D98" i="6"/>
  <c r="J248" i="3"/>
  <c r="J1249" i="3"/>
  <c r="J611" i="3"/>
  <c r="D789" i="6"/>
  <c r="D1014" i="6"/>
  <c r="J217" i="3"/>
  <c r="D448" i="6"/>
  <c r="B1150" i="6"/>
  <c r="D428" i="6"/>
  <c r="D887" i="6"/>
  <c r="D1137" i="6"/>
  <c r="J1050" i="3"/>
  <c r="J686" i="3"/>
  <c r="J555" i="3"/>
  <c r="D305" i="6"/>
  <c r="D50" i="6"/>
  <c r="D476" i="6"/>
  <c r="J1113" i="3"/>
  <c r="J767" i="3"/>
  <c r="J169" i="3"/>
  <c r="J430" i="3"/>
  <c r="B945" i="6"/>
  <c r="J404" i="3"/>
  <c r="B984" i="6"/>
  <c r="J1190" i="3"/>
  <c r="J1217" i="3"/>
  <c r="B1032" i="6"/>
  <c r="D11" i="6"/>
  <c r="D850" i="6"/>
  <c r="J319" i="3"/>
  <c r="J558" i="3"/>
  <c r="B865" i="6"/>
  <c r="D283" i="6"/>
  <c r="D869" i="6"/>
  <c r="B306" i="6"/>
  <c r="B826" i="6"/>
  <c r="D1143" i="6"/>
  <c r="D990" i="6"/>
  <c r="J1103" i="3"/>
  <c r="J1193" i="3"/>
  <c r="J137" i="3"/>
  <c r="D1077" i="6"/>
  <c r="J397" i="3"/>
  <c r="J1031" i="3"/>
  <c r="D127" i="6"/>
  <c r="H94" i="6"/>
  <c r="J965" i="3"/>
  <c r="D423" i="6"/>
  <c r="J97" i="3"/>
  <c r="J133" i="3"/>
  <c r="J508" i="3"/>
  <c r="B862" i="6"/>
  <c r="J162" i="3"/>
  <c r="J898" i="3"/>
  <c r="J195" i="3"/>
  <c r="J825" i="3"/>
  <c r="J1040" i="3"/>
  <c r="J912" i="3"/>
  <c r="J1073" i="3"/>
  <c r="J784" i="3"/>
  <c r="D443" i="6"/>
  <c r="D170" i="6"/>
  <c r="B785" i="6"/>
  <c r="D391" i="6"/>
  <c r="D645" i="6"/>
  <c r="D995" i="6"/>
  <c r="D993" i="6"/>
  <c r="B424" i="6"/>
  <c r="D877" i="6"/>
  <c r="D708" i="6"/>
  <c r="J531" i="3"/>
  <c r="B760" i="6"/>
  <c r="J568" i="3"/>
  <c r="D1009" i="6"/>
  <c r="D781" i="6"/>
  <c r="J1175" i="3"/>
  <c r="B691" i="6"/>
  <c r="J754" i="3"/>
  <c r="D747" i="6"/>
  <c r="D197" i="6"/>
  <c r="D653" i="6"/>
  <c r="D99" i="6"/>
  <c r="D430" i="6"/>
  <c r="D522" i="6"/>
  <c r="D370" i="6"/>
  <c r="D796" i="6"/>
  <c r="J202" i="3"/>
  <c r="J148" i="3"/>
  <c r="H238" i="6"/>
  <c r="D1109" i="6"/>
  <c r="J197" i="3"/>
  <c r="D67" i="6"/>
  <c r="J1100" i="3"/>
  <c r="D911" i="6"/>
  <c r="J545" i="3"/>
  <c r="J866" i="3"/>
  <c r="J582" i="3"/>
  <c r="B774" i="6"/>
  <c r="J782" i="3"/>
  <c r="D1104" i="6"/>
  <c r="J333" i="3"/>
  <c r="D934" i="6"/>
  <c r="D763" i="6"/>
  <c r="J1468" i="3"/>
  <c r="D726" i="6"/>
  <c r="J225" i="3"/>
  <c r="D324" i="6"/>
  <c r="D534" i="6"/>
  <c r="J280" i="3"/>
  <c r="D9" i="6"/>
  <c r="D1129" i="6"/>
  <c r="J849" i="3"/>
  <c r="D350" i="6"/>
  <c r="J1350" i="3"/>
  <c r="D1035" i="6"/>
  <c r="J592" i="3"/>
  <c r="B176" i="6"/>
  <c r="D571" i="6"/>
  <c r="J301" i="3"/>
  <c r="D984" i="6"/>
  <c r="J96" i="3"/>
  <c r="J200" i="3"/>
  <c r="J823" i="3"/>
  <c r="D1057" i="6"/>
  <c r="D719" i="6"/>
  <c r="J596" i="3"/>
  <c r="J1214" i="3"/>
  <c r="J267" i="3"/>
  <c r="J635" i="3"/>
  <c r="J265" i="3"/>
  <c r="J1415" i="3"/>
  <c r="D854" i="6"/>
  <c r="D257" i="6"/>
  <c r="J1199" i="3"/>
  <c r="D561" i="6"/>
  <c r="J196" i="3"/>
  <c r="D707" i="6"/>
  <c r="J541" i="3"/>
  <c r="D892" i="6"/>
  <c r="B429" i="6"/>
  <c r="J358" i="3"/>
  <c r="J1375" i="3"/>
  <c r="J1153" i="3"/>
  <c r="J76" i="3"/>
  <c r="J1397" i="3"/>
  <c r="D971" i="6"/>
  <c r="J458" i="3"/>
  <c r="D677" i="6"/>
  <c r="B744" i="6"/>
  <c r="D552" i="6"/>
  <c r="D480" i="6"/>
  <c r="J1164" i="3"/>
  <c r="D958" i="6"/>
  <c r="D778" i="6"/>
  <c r="B685" i="6"/>
  <c r="J839" i="3"/>
  <c r="D514" i="6"/>
  <c r="J1308" i="3"/>
  <c r="J646" i="3"/>
  <c r="D278" i="6"/>
  <c r="J524" i="3"/>
  <c r="B193" i="6"/>
  <c r="J455" i="3"/>
  <c r="J868" i="3"/>
  <c r="J1020" i="3"/>
  <c r="D787" i="6"/>
  <c r="D65" i="6"/>
  <c r="D834" i="6"/>
  <c r="J253" i="3"/>
  <c r="D696" i="6"/>
  <c r="J542" i="3"/>
  <c r="J100" i="3"/>
  <c r="J1245" i="3"/>
  <c r="J1178" i="3"/>
  <c r="J443" i="3"/>
  <c r="D408" i="6"/>
  <c r="J1454" i="3"/>
  <c r="D676" i="6"/>
  <c r="J960" i="3"/>
  <c r="J948" i="3"/>
  <c r="D685" i="6"/>
  <c r="J731" i="3"/>
  <c r="H618" i="6"/>
  <c r="B407" i="6"/>
  <c r="J888" i="3"/>
  <c r="D957" i="6"/>
  <c r="J1129" i="3"/>
  <c r="H447" i="6"/>
  <c r="J1032" i="3"/>
  <c r="J1374" i="3"/>
  <c r="D528" i="6"/>
  <c r="D740" i="6"/>
  <c r="B695" i="6"/>
  <c r="D389" i="6"/>
  <c r="J972" i="3"/>
  <c r="J727" i="3"/>
  <c r="D718" i="6"/>
  <c r="J1325" i="3"/>
  <c r="B183" i="6"/>
  <c r="D1028" i="6"/>
  <c r="D263" i="6"/>
  <c r="D774" i="6"/>
  <c r="D434" i="6"/>
  <c r="J903" i="3"/>
  <c r="D598" i="6"/>
  <c r="J175" i="3"/>
  <c r="B1153" i="6"/>
  <c r="J805" i="3"/>
  <c r="D452" i="6"/>
  <c r="J922" i="3"/>
  <c r="D663" i="6"/>
  <c r="J799" i="3"/>
  <c r="B572" i="6"/>
  <c r="J290" i="3"/>
  <c r="J224" i="3"/>
  <c r="D472" i="6"/>
  <c r="J84" i="3"/>
  <c r="B975" i="6"/>
  <c r="J1250" i="3"/>
  <c r="D249" i="6"/>
  <c r="J415" i="3"/>
  <c r="B335" i="6"/>
  <c r="J351" i="3"/>
  <c r="D569" i="6"/>
  <c r="D104" i="6"/>
  <c r="D14" i="6"/>
  <c r="J522" i="3"/>
  <c r="D381" i="6"/>
  <c r="J384" i="3"/>
  <c r="J281" i="3"/>
  <c r="D807" i="6"/>
  <c r="D58" i="6"/>
  <c r="D153" i="6"/>
  <c r="D901" i="6"/>
  <c r="D859" i="6"/>
  <c r="B910" i="6"/>
  <c r="J8" i="3"/>
  <c r="D550" i="6"/>
  <c r="D822" i="6"/>
  <c r="D706" i="6"/>
  <c r="D537" i="6"/>
  <c r="J1034" i="3"/>
  <c r="J886" i="3"/>
  <c r="B1026" i="6"/>
  <c r="D1016" i="6"/>
  <c r="D724" i="6"/>
  <c r="J292" i="3"/>
  <c r="D424" i="6"/>
  <c r="J1203" i="3"/>
  <c r="J184" i="3"/>
  <c r="D326" i="6"/>
  <c r="J955" i="3"/>
  <c r="B491" i="6"/>
  <c r="D209" i="6"/>
  <c r="D540" i="6"/>
  <c r="D1145" i="6"/>
  <c r="J828" i="3"/>
  <c r="B669" i="6"/>
  <c r="D367" i="6"/>
  <c r="D10" i="6"/>
  <c r="J587" i="3"/>
  <c r="J875" i="3"/>
  <c r="J308" i="3"/>
  <c r="J1017" i="3"/>
  <c r="J1316" i="3"/>
  <c r="D555" i="6"/>
  <c r="D193" i="6"/>
  <c r="B551" i="6"/>
  <c r="D63" i="6"/>
  <c r="D387" i="6"/>
  <c r="B330" i="6"/>
  <c r="J1056" i="3"/>
  <c r="D1076" i="6"/>
  <c r="J1075" i="3"/>
  <c r="H592" i="6"/>
  <c r="D771" i="6"/>
  <c r="B585" i="6"/>
  <c r="J1450" i="3"/>
  <c r="J1045" i="3"/>
  <c r="D927" i="6"/>
  <c r="J612" i="3"/>
  <c r="D495" i="6"/>
  <c r="J1121" i="3"/>
  <c r="J1252" i="3"/>
  <c r="J90" i="3"/>
  <c r="J1150" i="3"/>
  <c r="J473" i="3"/>
  <c r="D139" i="6"/>
  <c r="D735" i="6"/>
  <c r="D702" i="6"/>
  <c r="D51" i="6"/>
  <c r="H659" i="6"/>
  <c r="D562" i="6"/>
  <c r="J1259" i="3"/>
  <c r="D220" i="6"/>
  <c r="D905" i="6"/>
  <c r="D1136" i="6"/>
  <c r="D156" i="6"/>
  <c r="D303" i="6"/>
  <c r="J299" i="3"/>
  <c r="D1141" i="6"/>
  <c r="D162" i="6"/>
  <c r="D849" i="6"/>
  <c r="B520" i="6"/>
  <c r="D177" i="6"/>
  <c r="H73" i="6"/>
  <c r="D142" i="6"/>
  <c r="J117" i="3"/>
  <c r="D1034" i="6"/>
  <c r="D853" i="6"/>
  <c r="B1123" i="6"/>
  <c r="J125" i="3"/>
  <c r="D1059" i="6"/>
  <c r="H161" i="6"/>
  <c r="J654" i="3"/>
  <c r="D460" i="6"/>
  <c r="J796" i="3"/>
  <c r="J1033" i="3"/>
  <c r="J652" i="3"/>
  <c r="B162" i="6"/>
  <c r="D420" i="6"/>
  <c r="J634" i="3"/>
  <c r="J447" i="3"/>
  <c r="D320" i="6"/>
  <c r="J221" i="3"/>
  <c r="D580" i="6"/>
  <c r="J631" i="3"/>
  <c r="D1001" i="6"/>
  <c r="J1208" i="3"/>
  <c r="D964" i="6"/>
  <c r="J121" i="3"/>
  <c r="D567" i="6"/>
  <c r="D251" i="6"/>
  <c r="J819" i="3"/>
  <c r="J456" i="3"/>
  <c r="J325" i="3"/>
  <c r="B235" i="6"/>
  <c r="D353" i="6"/>
  <c r="J62" i="3"/>
  <c r="J334" i="3"/>
  <c r="J479" i="3"/>
  <c r="J1380" i="3"/>
  <c r="J513" i="3"/>
  <c r="J785" i="3"/>
  <c r="D155" i="6"/>
  <c r="J393" i="3"/>
  <c r="D737" i="6"/>
  <c r="J452" i="3"/>
  <c r="D509" i="6"/>
  <c r="J822" i="3"/>
  <c r="B937" i="6"/>
  <c r="D753" i="6"/>
  <c r="J1140" i="3"/>
  <c r="J179" i="3"/>
  <c r="B1042" i="6"/>
  <c r="B866" i="6"/>
  <c r="D1024" i="6"/>
  <c r="J1162" i="3"/>
  <c r="D267" i="6"/>
  <c r="J927" i="3"/>
  <c r="B590" i="6"/>
  <c r="D229" i="6"/>
  <c r="J49" i="3"/>
  <c r="D881" i="6"/>
  <c r="D622" i="6"/>
  <c r="B76" i="6"/>
  <c r="D860" i="6"/>
  <c r="J367" i="3"/>
  <c r="J1029" i="3"/>
  <c r="B570" i="6"/>
  <c r="J254" i="3"/>
  <c r="H153" i="6"/>
  <c r="J1251" i="3"/>
  <c r="H957" i="6"/>
  <c r="J418" i="3"/>
  <c r="J475" i="3"/>
  <c r="B916" i="6"/>
  <c r="J932" i="3"/>
  <c r="D977" i="6"/>
  <c r="D43" i="6"/>
  <c r="B300" i="6"/>
  <c r="D359" i="6"/>
  <c r="J573" i="3"/>
  <c r="D613" i="6"/>
  <c r="J741" i="3"/>
  <c r="J638" i="3"/>
  <c r="D636" i="6"/>
  <c r="D56" i="6"/>
  <c r="J53" i="3"/>
  <c r="J1041" i="3"/>
  <c r="D319" i="6"/>
  <c r="J1161" i="3"/>
  <c r="J703" i="3"/>
  <c r="D777" i="6"/>
  <c r="J847" i="3"/>
  <c r="J909" i="3"/>
  <c r="D610" i="6"/>
  <c r="D161" i="6"/>
  <c r="D474" i="6"/>
  <c r="J663" i="3"/>
  <c r="D1082" i="6"/>
  <c r="B512" i="6"/>
  <c r="J476" i="3"/>
  <c r="J161" i="3"/>
  <c r="J806" i="3"/>
  <c r="D513" i="6"/>
  <c r="B480" i="6"/>
  <c r="J434" i="3"/>
  <c r="J874" i="3"/>
  <c r="J779" i="3"/>
  <c r="J1384" i="3"/>
  <c r="J158" i="3"/>
  <c r="D635" i="6"/>
  <c r="J1023" i="3"/>
  <c r="D652" i="6"/>
  <c r="J989" i="3"/>
  <c r="B959" i="6"/>
  <c r="J1338" i="3"/>
  <c r="D762" i="6"/>
  <c r="B974" i="6"/>
  <c r="J520" i="3"/>
  <c r="J1168" i="3"/>
  <c r="J210" i="3"/>
  <c r="D835" i="6"/>
  <c r="J793" i="3"/>
  <c r="J59" i="3"/>
  <c r="J656" i="3"/>
  <c r="D833" i="6"/>
  <c r="D1153" i="6"/>
  <c r="D855" i="6"/>
  <c r="J494" i="3"/>
  <c r="D502" i="6"/>
  <c r="J24" i="3"/>
  <c r="D923" i="6"/>
  <c r="D1062" i="6"/>
  <c r="D840" i="6"/>
  <c r="D78" i="6"/>
  <c r="D649" i="6"/>
  <c r="D422" i="6"/>
  <c r="D79" i="6"/>
  <c r="J1065" i="3"/>
  <c r="B437" i="6"/>
  <c r="D989" i="6"/>
  <c r="H1022" i="6"/>
  <c r="J1354" i="3"/>
  <c r="J1225" i="3"/>
  <c r="J410" i="3"/>
  <c r="D361" i="6"/>
  <c r="J385" i="3"/>
  <c r="B855" i="6"/>
  <c r="J732" i="3"/>
  <c r="D409" i="6"/>
  <c r="J677" i="3"/>
  <c r="B753" i="6"/>
  <c r="J705" i="3"/>
  <c r="J1402" i="3"/>
  <c r="D1043" i="6"/>
  <c r="D1097" i="6"/>
  <c r="D902" i="6"/>
  <c r="J1173" i="3"/>
  <c r="J1382" i="3"/>
  <c r="D332" i="6"/>
  <c r="D533" i="6"/>
  <c r="J549" i="3"/>
  <c r="J1058" i="3"/>
  <c r="J992" i="3"/>
  <c r="J1238" i="3"/>
  <c r="D852" i="6"/>
  <c r="J152" i="3"/>
  <c r="D683" i="6"/>
  <c r="J702" i="3"/>
  <c r="D607" i="6"/>
  <c r="D16" i="6"/>
  <c r="J272" i="3"/>
  <c r="D942" i="6"/>
  <c r="D437" i="6"/>
  <c r="D527" i="6"/>
  <c r="J1422" i="3"/>
  <c r="J271" i="3"/>
  <c r="D399" i="6"/>
  <c r="D124" i="6"/>
  <c r="J118" i="3"/>
  <c r="J1404" i="3"/>
  <c r="D968" i="6"/>
  <c r="D1011" i="6"/>
  <c r="J813" i="3"/>
  <c r="D523" i="6"/>
  <c r="J760" i="3"/>
  <c r="J1219" i="3"/>
  <c r="J320" i="3"/>
  <c r="J440" i="3"/>
  <c r="D508" i="6"/>
  <c r="J1015" i="3"/>
  <c r="J1210" i="3"/>
  <c r="J48" i="3"/>
  <c r="H796" i="6"/>
  <c r="D212" i="6"/>
  <c r="J55" i="3"/>
  <c r="D673" i="6"/>
  <c r="J507" i="3"/>
  <c r="D145" i="6"/>
  <c r="J1264" i="3"/>
  <c r="J174" i="3"/>
  <c r="D969" i="6"/>
  <c r="D999" i="6"/>
  <c r="J628" i="3"/>
  <c r="B684" i="6"/>
  <c r="J330" i="3"/>
  <c r="J60" i="3"/>
  <c r="J336" i="3"/>
  <c r="H1020" i="6"/>
  <c r="J102" i="3"/>
  <c r="D674" i="6"/>
  <c r="B908" i="6"/>
  <c r="D782" i="6"/>
  <c r="J1119" i="3"/>
  <c r="B621" i="6"/>
  <c r="D1128" i="6"/>
  <c r="J495" i="3"/>
  <c r="H202" i="6"/>
  <c r="J973" i="3"/>
  <c r="D870" i="6"/>
  <c r="J204" i="3"/>
  <c r="J211" i="3"/>
  <c r="B1124" i="6"/>
  <c r="J209" i="3"/>
  <c r="D299" i="6"/>
  <c r="D39" i="6"/>
  <c r="H241" i="6"/>
  <c r="B623" i="6"/>
  <c r="B827" i="6"/>
  <c r="D242" i="6"/>
  <c r="D1022" i="6"/>
  <c r="J403" i="3"/>
  <c r="J228" i="3"/>
  <c r="D661" i="6"/>
  <c r="D1070" i="6"/>
  <c r="D1012" i="6"/>
  <c r="J1021" i="3"/>
  <c r="J833" i="3"/>
  <c r="B915" i="6"/>
  <c r="J892" i="3"/>
  <c r="J387" i="3"/>
  <c r="D388" i="6"/>
  <c r="B830" i="6"/>
  <c r="J609" i="3"/>
  <c r="J816" i="3"/>
  <c r="D470" i="6"/>
  <c r="J867" i="3"/>
  <c r="H988" i="6"/>
  <c r="J413" i="3"/>
  <c r="B1022" i="6"/>
  <c r="B756" i="6"/>
  <c r="B449" i="6"/>
  <c r="J487" i="3"/>
  <c r="J996" i="3"/>
  <c r="J496" i="3"/>
  <c r="J747" i="3"/>
  <c r="D390" i="6"/>
  <c r="D865" i="6"/>
  <c r="J1400" i="3"/>
  <c r="J693" i="3"/>
  <c r="D141" i="6"/>
  <c r="B115" i="6"/>
  <c r="J885" i="3"/>
  <c r="B552" i="6"/>
  <c r="J977" i="3"/>
  <c r="H187" i="6"/>
  <c r="J1072" i="3"/>
  <c r="D54" i="6"/>
  <c r="J352" i="3"/>
  <c r="D13" i="6"/>
  <c r="D1065" i="6"/>
  <c r="D582" i="6"/>
  <c r="D808" i="6"/>
  <c r="J639" i="3"/>
  <c r="J664" i="3"/>
  <c r="J437" i="3"/>
  <c r="J526" i="3"/>
  <c r="J941" i="3"/>
  <c r="D1124" i="6"/>
  <c r="J306" i="3"/>
  <c r="J472" i="3"/>
  <c r="D206" i="6"/>
  <c r="B1055" i="6"/>
  <c r="J584" i="3"/>
  <c r="J72" i="3"/>
  <c r="D276" i="6"/>
  <c r="D549" i="6"/>
  <c r="B1025" i="6"/>
  <c r="J105" i="3"/>
  <c r="D210" i="6"/>
  <c r="B983" i="6"/>
  <c r="J468" i="3"/>
  <c r="J1444" i="3"/>
  <c r="J439" i="3"/>
  <c r="J1347" i="3"/>
  <c r="B589" i="6"/>
  <c r="J689" i="3"/>
  <c r="J1267" i="3"/>
  <c r="D586" i="6"/>
  <c r="J274" i="3"/>
  <c r="D254" i="6"/>
  <c r="H800" i="6"/>
  <c r="D166" i="6"/>
  <c r="D176" i="6"/>
  <c r="J35" i="3"/>
  <c r="D738" i="6"/>
  <c r="B743" i="6"/>
  <c r="D12" i="6"/>
  <c r="B54" i="6"/>
  <c r="D152" i="6"/>
  <c r="D756" i="6"/>
  <c r="D1146" i="6"/>
  <c r="D160" i="6"/>
  <c r="D997" i="6"/>
  <c r="D1090" i="6"/>
  <c r="J1086" i="3"/>
  <c r="J1090" i="3"/>
  <c r="J1263" i="3"/>
  <c r="J884" i="3"/>
  <c r="D329" i="6"/>
  <c r="J925" i="3"/>
  <c r="J1286" i="3"/>
  <c r="J1228" i="3"/>
  <c r="J1232" i="3"/>
  <c r="J310" i="3"/>
  <c r="J624" i="3"/>
  <c r="J1202" i="3"/>
  <c r="D836" i="6"/>
  <c r="D1067" i="6"/>
  <c r="J883" i="3"/>
  <c r="D15" i="6"/>
  <c r="J636" i="3"/>
  <c r="J808" i="3"/>
  <c r="D6" i="6"/>
  <c r="D978" i="6"/>
  <c r="B42" i="6"/>
  <c r="B954" i="6"/>
  <c r="D1098" i="6"/>
  <c r="J337" i="3"/>
  <c r="J264" i="3"/>
  <c r="J603" i="3"/>
  <c r="D128" i="6"/>
  <c r="J746" i="3"/>
  <c r="D924" i="6"/>
  <c r="D412" i="6"/>
  <c r="D606" i="6"/>
  <c r="D301" i="6"/>
  <c r="J504" i="3"/>
  <c r="B880" i="6"/>
  <c r="J171" i="3"/>
  <c r="B1028" i="6"/>
  <c r="D976" i="6"/>
  <c r="D926" i="6"/>
  <c r="D597" i="6"/>
  <c r="B1073" i="6"/>
  <c r="B194" i="6"/>
  <c r="J998" i="3"/>
  <c r="J773" i="3"/>
  <c r="B1064" i="6"/>
  <c r="D819" i="6"/>
  <c r="D1139" i="6"/>
  <c r="J236" i="3"/>
  <c r="D764" i="6"/>
  <c r="B1038" i="6"/>
  <c r="J1105" i="3"/>
  <c r="J1465" i="3"/>
  <c r="D479" i="6"/>
  <c r="D945" i="6"/>
  <c r="J933" i="3"/>
  <c r="S4" i="7"/>
  <c r="S4" i="2"/>
  <c r="H8" i="3"/>
  <c r="H7" i="3"/>
  <c r="H6" i="3"/>
  <c r="H5" i="3"/>
  <c r="S4" i="8"/>
  <c r="H4" i="3"/>
  <c r="H9" i="3"/>
  <c r="C1064" i="6"/>
  <c r="M1064" i="6"/>
  <c r="C194" i="6"/>
  <c r="M194" i="6"/>
  <c r="C1073" i="6"/>
  <c r="M1073" i="6"/>
  <c r="C954" i="6"/>
  <c r="M954" i="6"/>
  <c r="C42" i="6"/>
  <c r="M42" i="6"/>
  <c r="C54" i="6"/>
  <c r="M54" i="6"/>
  <c r="C743" i="6"/>
  <c r="M743" i="6"/>
  <c r="G800" i="6"/>
  <c r="C589" i="6"/>
  <c r="M589" i="6"/>
  <c r="C983" i="6"/>
  <c r="C1055" i="6"/>
  <c r="G187" i="6"/>
  <c r="C552" i="6"/>
  <c r="M552" i="6"/>
  <c r="C115" i="6"/>
  <c r="M115" i="6"/>
  <c r="C449" i="6"/>
  <c r="M449" i="6"/>
  <c r="C756" i="6"/>
  <c r="M756" i="6"/>
  <c r="C1022" i="6"/>
  <c r="M1022" i="6"/>
  <c r="G988" i="6"/>
  <c r="C623" i="6"/>
  <c r="M623" i="6"/>
  <c r="G241" i="6"/>
  <c r="G202" i="6"/>
  <c r="C621" i="6"/>
  <c r="M621" i="6"/>
  <c r="G1020" i="6"/>
  <c r="C684" i="6"/>
  <c r="M684" i="6"/>
  <c r="G796" i="6"/>
  <c r="C753" i="6"/>
  <c r="M753" i="6"/>
  <c r="C855" i="6"/>
  <c r="M855" i="6"/>
  <c r="G1022" i="6"/>
  <c r="C437" i="6"/>
  <c r="M437" i="6"/>
  <c r="C974" i="6"/>
  <c r="M974" i="6"/>
  <c r="C959" i="6"/>
  <c r="M959" i="6"/>
  <c r="C480" i="6"/>
  <c r="M480" i="6"/>
  <c r="C300" i="6"/>
  <c r="G957" i="6"/>
  <c r="G153" i="6"/>
  <c r="C570" i="6"/>
  <c r="M570" i="6"/>
  <c r="C76" i="6"/>
  <c r="M76" i="6"/>
  <c r="C590" i="6"/>
  <c r="M590" i="6"/>
  <c r="C235" i="6"/>
  <c r="M235" i="6"/>
  <c r="C162" i="6"/>
  <c r="M162" i="6"/>
  <c r="G161" i="6"/>
  <c r="G73" i="6"/>
  <c r="C520" i="6"/>
  <c r="M520" i="6"/>
  <c r="G659" i="6"/>
  <c r="C585" i="6"/>
  <c r="M585" i="6"/>
  <c r="G592" i="6"/>
  <c r="C551" i="6"/>
  <c r="M551" i="6"/>
  <c r="C669" i="6"/>
  <c r="M669" i="6"/>
  <c r="C1026" i="6"/>
  <c r="M1026" i="6"/>
  <c r="C975" i="6"/>
  <c r="C572" i="6"/>
  <c r="C183" i="6"/>
  <c r="C695" i="6"/>
  <c r="M695" i="6"/>
  <c r="G447" i="6"/>
  <c r="C407" i="6"/>
  <c r="M407" i="6"/>
  <c r="G618" i="6"/>
  <c r="C193" i="6"/>
  <c r="M193" i="6"/>
  <c r="C685" i="6"/>
  <c r="M685" i="6"/>
  <c r="C744" i="6"/>
  <c r="M744" i="6"/>
  <c r="C429" i="6"/>
  <c r="M429" i="6"/>
  <c r="C176" i="6"/>
  <c r="M176" i="6"/>
  <c r="C774" i="6"/>
  <c r="M774" i="6"/>
  <c r="G238" i="6"/>
  <c r="C691" i="6"/>
  <c r="M691" i="6"/>
  <c r="C760" i="6"/>
  <c r="M760" i="6"/>
  <c r="C424" i="6"/>
  <c r="C785" i="6"/>
  <c r="M785" i="6"/>
  <c r="G94" i="6"/>
  <c r="C306" i="6"/>
  <c r="M306" i="6"/>
  <c r="C984" i="6"/>
  <c r="M984" i="6"/>
  <c r="C153" i="6"/>
  <c r="M153" i="6"/>
  <c r="C534" i="6"/>
  <c r="M534" i="6"/>
  <c r="G377" i="6"/>
  <c r="C986" i="6"/>
  <c r="M986" i="6"/>
  <c r="C1089" i="6"/>
  <c r="M1089" i="6"/>
  <c r="C819" i="6"/>
  <c r="M819" i="6"/>
  <c r="C927" i="6"/>
  <c r="C557" i="6"/>
  <c r="M557" i="6"/>
  <c r="C799" i="6"/>
  <c r="M799" i="6"/>
  <c r="C432" i="6"/>
  <c r="M432" i="6"/>
  <c r="C458" i="6"/>
  <c r="M458" i="6"/>
  <c r="G664" i="6"/>
  <c r="C232" i="6"/>
  <c r="M232" i="6"/>
  <c r="C301" i="6"/>
  <c r="M301" i="6"/>
  <c r="G488" i="6"/>
  <c r="C59" i="6"/>
  <c r="M59" i="6"/>
  <c r="C19" i="6"/>
  <c r="M19" i="6"/>
  <c r="C668" i="6"/>
  <c r="M668" i="6"/>
  <c r="C375" i="6"/>
  <c r="M375" i="6"/>
  <c r="C856" i="6"/>
  <c r="M856" i="6"/>
  <c r="G77" i="6"/>
  <c r="C1069" i="6"/>
  <c r="M1069" i="6"/>
  <c r="C738" i="6"/>
  <c r="M738" i="6"/>
  <c r="C886" i="6"/>
  <c r="M886" i="6"/>
  <c r="C24" i="6"/>
  <c r="M24" i="6"/>
  <c r="C934" i="6"/>
  <c r="M934" i="6"/>
  <c r="C651" i="6"/>
  <c r="M651" i="6"/>
  <c r="G808" i="6"/>
  <c r="G590" i="6"/>
  <c r="C158" i="6"/>
  <c r="M158" i="6"/>
  <c r="C964" i="6"/>
  <c r="M964" i="6"/>
  <c r="C1074" i="6"/>
  <c r="M1074" i="6"/>
  <c r="C638" i="6"/>
  <c r="M638" i="6"/>
  <c r="C1068" i="6"/>
  <c r="M1068" i="6"/>
  <c r="G662" i="6"/>
  <c r="C1097" i="6"/>
  <c r="M1097" i="6"/>
  <c r="C394" i="6"/>
  <c r="M394" i="6"/>
  <c r="C804" i="6"/>
  <c r="M804" i="6"/>
  <c r="C772" i="6"/>
  <c r="M772" i="6"/>
  <c r="C902" i="6"/>
  <c r="M902" i="6"/>
  <c r="C746" i="6"/>
  <c r="M746" i="6"/>
  <c r="C373" i="6"/>
  <c r="M373" i="6"/>
  <c r="G308" i="6"/>
  <c r="G674" i="6"/>
  <c r="G217" i="6"/>
  <c r="G1000" i="6"/>
  <c r="C1024" i="6"/>
  <c r="M1024" i="6"/>
  <c r="G22" i="6"/>
  <c r="C483" i="6"/>
  <c r="M483" i="6"/>
  <c r="G610" i="6"/>
  <c r="C116" i="6"/>
  <c r="M116" i="6"/>
  <c r="C264" i="6"/>
  <c r="M264" i="6"/>
  <c r="C415" i="6"/>
  <c r="M415" i="6"/>
  <c r="C988" i="6"/>
  <c r="M988" i="6"/>
  <c r="C374" i="6"/>
  <c r="M374" i="6"/>
  <c r="C758" i="6"/>
  <c r="M758" i="6"/>
  <c r="C571" i="6"/>
  <c r="G180" i="6"/>
  <c r="C952" i="6"/>
  <c r="M952" i="6"/>
  <c r="G19" i="6"/>
  <c r="C847" i="6"/>
  <c r="M847" i="6"/>
  <c r="C498" i="6"/>
  <c r="M498" i="6"/>
  <c r="C588" i="6"/>
  <c r="M588" i="6"/>
  <c r="G226" i="6"/>
  <c r="G109" i="6"/>
  <c r="C998" i="6"/>
  <c r="M998" i="6"/>
  <c r="C279" i="6"/>
  <c r="M279" i="6"/>
  <c r="C1075" i="6"/>
  <c r="M1075" i="6"/>
  <c r="C532" i="6"/>
  <c r="M532" i="6"/>
  <c r="G822" i="6"/>
  <c r="C704" i="6"/>
  <c r="M704" i="6"/>
  <c r="C425" i="6"/>
  <c r="M425" i="6"/>
  <c r="G222" i="6"/>
  <c r="G430" i="6"/>
  <c r="C288" i="6"/>
  <c r="M288" i="6"/>
  <c r="C25" i="6"/>
  <c r="M25" i="6"/>
  <c r="C725" i="6"/>
  <c r="M725" i="6"/>
  <c r="C416" i="6"/>
  <c r="G569" i="6"/>
  <c r="G586" i="6"/>
  <c r="C141" i="6"/>
  <c r="M141" i="6"/>
  <c r="C58" i="6"/>
  <c r="M58" i="6"/>
  <c r="G198" i="6"/>
  <c r="G185" i="6"/>
  <c r="C357" i="6"/>
  <c r="M357" i="6"/>
  <c r="C1063" i="6"/>
  <c r="M1063" i="6"/>
  <c r="G74" i="6"/>
  <c r="G199" i="6"/>
  <c r="C1070" i="6"/>
  <c r="M1070" i="6"/>
  <c r="G687" i="6"/>
  <c r="G975" i="6"/>
  <c r="C287" i="6"/>
  <c r="M287" i="6"/>
  <c r="C1065" i="6"/>
  <c r="M1065" i="6"/>
  <c r="G449" i="6"/>
  <c r="C717" i="6"/>
  <c r="M717" i="6"/>
  <c r="G559" i="6"/>
  <c r="C751" i="6"/>
  <c r="M751" i="6"/>
  <c r="C128" i="6"/>
  <c r="M128" i="6"/>
  <c r="G855" i="6"/>
  <c r="C516" i="6"/>
  <c r="G833" i="6"/>
  <c r="C268" i="6"/>
  <c r="M268" i="6"/>
  <c r="G69" i="6"/>
  <c r="C79" i="6"/>
  <c r="M79" i="6"/>
  <c r="G953" i="6"/>
  <c r="C737" i="6"/>
  <c r="M737" i="6"/>
  <c r="G966" i="6"/>
  <c r="C499" i="6"/>
  <c r="M499" i="6"/>
  <c r="C823" i="6"/>
  <c r="M823" i="6"/>
  <c r="C734" i="6"/>
  <c r="M734" i="6"/>
  <c r="C985" i="6"/>
  <c r="M985" i="6"/>
  <c r="G263" i="6"/>
  <c r="C376" i="6"/>
  <c r="M376" i="6"/>
  <c r="G156" i="6"/>
  <c r="G253" i="6"/>
  <c r="G1092" i="6"/>
  <c r="C795" i="6"/>
  <c r="M795" i="6"/>
  <c r="G427" i="6"/>
  <c r="G1011" i="6"/>
  <c r="C152" i="6"/>
  <c r="M152" i="6"/>
  <c r="C467" i="6"/>
  <c r="M467" i="6"/>
  <c r="G948" i="6"/>
  <c r="C689" i="6"/>
  <c r="M689" i="6"/>
  <c r="C726" i="6"/>
  <c r="M726" i="6"/>
  <c r="C1060" i="6"/>
  <c r="C71" i="6"/>
  <c r="G611" i="6"/>
  <c r="G512" i="6"/>
  <c r="C775" i="6"/>
  <c r="M775" i="6"/>
  <c r="G86" i="6"/>
  <c r="C447" i="6"/>
  <c r="M447" i="6"/>
  <c r="C8" i="6"/>
  <c r="G98" i="6"/>
  <c r="C1072" i="6"/>
  <c r="M1072" i="6"/>
  <c r="G737" i="6"/>
  <c r="C327" i="6"/>
  <c r="M327" i="6"/>
  <c r="G862" i="6"/>
  <c r="G264" i="6"/>
  <c r="C849" i="6"/>
  <c r="M849" i="6"/>
  <c r="G1095" i="6"/>
  <c r="G852" i="6"/>
  <c r="C421" i="6"/>
  <c r="M421" i="6"/>
  <c r="C604" i="6"/>
  <c r="M604" i="6"/>
  <c r="C1092" i="6"/>
  <c r="M1092" i="6"/>
  <c r="C859" i="6"/>
  <c r="M859" i="6"/>
  <c r="C1098" i="6"/>
  <c r="M1098" i="6"/>
  <c r="C616" i="6"/>
  <c r="C659" i="6"/>
  <c r="M659" i="6"/>
  <c r="G68" i="6"/>
  <c r="C995" i="6"/>
  <c r="M995" i="6"/>
  <c r="C461" i="6"/>
  <c r="M461" i="6"/>
  <c r="G567" i="6"/>
  <c r="C216" i="6"/>
  <c r="M216" i="6"/>
  <c r="G990" i="6"/>
  <c r="G78" i="6"/>
  <c r="G629" i="6"/>
  <c r="C44" i="6"/>
  <c r="M44" i="6"/>
  <c r="C793" i="6"/>
  <c r="M793" i="6"/>
  <c r="G504" i="6"/>
  <c r="G846" i="6"/>
  <c r="C13" i="6"/>
  <c r="M13" i="6"/>
  <c r="G1061" i="6"/>
  <c r="C209" i="6"/>
  <c r="M209" i="6"/>
  <c r="G472" i="6"/>
  <c r="C486" i="6"/>
  <c r="M486" i="6"/>
  <c r="G142" i="6"/>
  <c r="C936" i="6"/>
  <c r="G378" i="6"/>
  <c r="C388" i="6"/>
  <c r="M388" i="6"/>
  <c r="C236" i="6"/>
  <c r="M236" i="6"/>
  <c r="C1096" i="6"/>
  <c r="M1096" i="6"/>
  <c r="C1023" i="6"/>
  <c r="M1023" i="6"/>
  <c r="C174" i="6"/>
  <c r="M174" i="6"/>
  <c r="G620" i="6"/>
  <c r="C632" i="6"/>
  <c r="M632" i="6"/>
  <c r="C255" i="6"/>
  <c r="M255" i="6"/>
  <c r="C120" i="6"/>
  <c r="M120" i="6"/>
  <c r="C654" i="6"/>
  <c r="M654" i="6"/>
  <c r="C628" i="6"/>
  <c r="M628" i="6"/>
  <c r="C566" i="6"/>
  <c r="M566" i="6"/>
  <c r="C351" i="6"/>
  <c r="M351" i="6"/>
  <c r="C670" i="6"/>
  <c r="M670" i="6"/>
  <c r="G170" i="6"/>
  <c r="C108" i="6"/>
  <c r="M108" i="6"/>
  <c r="G454" i="6"/>
  <c r="C950" i="6"/>
  <c r="M950" i="6"/>
  <c r="C436" i="6"/>
  <c r="M436" i="6"/>
  <c r="C890" i="6"/>
  <c r="M890" i="6"/>
  <c r="C948" i="6"/>
  <c r="M948" i="6"/>
  <c r="G705" i="6"/>
  <c r="C989" i="6"/>
  <c r="M989" i="6"/>
  <c r="G259" i="6"/>
  <c r="C838" i="6"/>
  <c r="M838" i="6"/>
  <c r="G973" i="6"/>
  <c r="C1095" i="6"/>
  <c r="M1095" i="6"/>
  <c r="C548" i="6"/>
  <c r="M548" i="6"/>
  <c r="C93" i="6"/>
  <c r="M93" i="6"/>
  <c r="G177" i="6"/>
  <c r="C808" i="6"/>
  <c r="M808" i="6"/>
  <c r="C139" i="6"/>
  <c r="M139" i="6"/>
  <c r="G18" i="6"/>
  <c r="G571" i="6"/>
  <c r="C791" i="6"/>
  <c r="M791" i="6"/>
  <c r="C555" i="6"/>
  <c r="M555" i="6"/>
  <c r="G440" i="6"/>
  <c r="C698" i="6"/>
  <c r="M698" i="6"/>
  <c r="C224" i="6"/>
  <c r="M224" i="6"/>
  <c r="C463" i="6"/>
  <c r="M463" i="6"/>
  <c r="G24" i="6"/>
  <c r="G76" i="6"/>
  <c r="G189" i="6"/>
  <c r="G536" i="6"/>
  <c r="C803" i="6"/>
  <c r="M803" i="6"/>
  <c r="C495" i="6"/>
  <c r="M495" i="6"/>
  <c r="C304" i="6"/>
  <c r="M304" i="6"/>
  <c r="C218" i="6"/>
  <c r="M218" i="6"/>
  <c r="C601" i="6"/>
  <c r="M601" i="6"/>
  <c r="G316" i="6"/>
  <c r="G757" i="6"/>
  <c r="G711" i="6"/>
  <c r="C924" i="6"/>
  <c r="M924" i="6"/>
  <c r="C43" i="6"/>
  <c r="M43" i="6"/>
  <c r="C280" i="6"/>
  <c r="M280" i="6"/>
  <c r="C903" i="6"/>
  <c r="M903" i="6"/>
  <c r="G244" i="6"/>
  <c r="G1026" i="6"/>
  <c r="C439" i="6"/>
  <c r="M439" i="6"/>
  <c r="G550" i="6"/>
  <c r="C41" i="6"/>
  <c r="M41" i="6"/>
  <c r="G212" i="6"/>
  <c r="C658" i="6"/>
  <c r="M658" i="6"/>
  <c r="G758" i="6"/>
  <c r="C469" i="6"/>
  <c r="M469" i="6"/>
  <c r="C37" i="6"/>
  <c r="M37" i="6"/>
  <c r="C612" i="6"/>
  <c r="M612" i="6"/>
  <c r="C276" i="6"/>
  <c r="M276" i="6"/>
  <c r="C445" i="6"/>
  <c r="M445" i="6"/>
  <c r="G257" i="6"/>
  <c r="C28" i="6"/>
  <c r="M28" i="6"/>
  <c r="C961" i="6"/>
  <c r="M961" i="6"/>
  <c r="G801" i="6"/>
  <c r="C676" i="6"/>
  <c r="M676" i="6"/>
  <c r="C655" i="6"/>
  <c r="M655" i="6"/>
  <c r="C878" i="6"/>
  <c r="M878" i="6"/>
  <c r="C521" i="6"/>
  <c r="M521" i="6"/>
  <c r="C721" i="6"/>
  <c r="M721" i="6"/>
  <c r="G1078" i="6"/>
  <c r="C671" i="6"/>
  <c r="M671" i="6"/>
  <c r="C77" i="6"/>
  <c r="M77" i="6"/>
  <c r="C1066" i="6"/>
  <c r="M1066" i="6"/>
  <c r="C267" i="6"/>
  <c r="M267" i="6"/>
  <c r="G391" i="6"/>
  <c r="C839" i="6"/>
  <c r="M839" i="6"/>
  <c r="G97" i="6"/>
  <c r="C728" i="6"/>
  <c r="M728" i="6"/>
  <c r="G105" i="6"/>
  <c r="G401" i="6"/>
  <c r="C503" i="6"/>
  <c r="M503" i="6"/>
  <c r="C970" i="6"/>
  <c r="M970" i="6"/>
  <c r="G877" i="6"/>
  <c r="C500" i="6"/>
  <c r="M500" i="6"/>
  <c r="C844" i="6"/>
  <c r="M844" i="6"/>
  <c r="C763" i="6"/>
  <c r="M763" i="6"/>
  <c r="C49" i="6"/>
  <c r="M49" i="6"/>
  <c r="C759" i="6"/>
  <c r="M759" i="6"/>
  <c r="G625" i="6"/>
  <c r="C701" i="6"/>
  <c r="M701" i="6"/>
  <c r="C27" i="6"/>
  <c r="M27" i="6"/>
  <c r="C489" i="6"/>
  <c r="M489" i="6"/>
  <c r="G986" i="6"/>
  <c r="C135" i="6"/>
  <c r="M135" i="6"/>
  <c r="C718" i="6"/>
  <c r="M718" i="6"/>
  <c r="C103" i="6"/>
  <c r="M103" i="6"/>
  <c r="C997" i="6"/>
  <c r="M997" i="6"/>
  <c r="C736" i="6"/>
  <c r="M736" i="6"/>
  <c r="C768" i="6"/>
  <c r="G272" i="6"/>
  <c r="C578" i="6"/>
  <c r="M578" i="6"/>
  <c r="G717" i="6"/>
  <c r="G960" i="6"/>
  <c r="G183" i="6"/>
  <c r="C740" i="6"/>
  <c r="M740" i="6"/>
  <c r="G396" i="6"/>
  <c r="C1076" i="6"/>
  <c r="M1076" i="6"/>
  <c r="G715" i="6"/>
  <c r="C677" i="6"/>
  <c r="C472" i="6"/>
  <c r="M472" i="6"/>
  <c r="C72" i="6"/>
  <c r="M72" i="6"/>
  <c r="C1001" i="6"/>
  <c r="M1001" i="6"/>
  <c r="G29" i="6"/>
  <c r="G251" i="6"/>
  <c r="C48" i="6"/>
  <c r="M48" i="6"/>
  <c r="G1024" i="6"/>
  <c r="C205" i="6"/>
  <c r="M205" i="6"/>
  <c r="C962" i="6"/>
  <c r="M962" i="6"/>
  <c r="C328" i="6"/>
  <c r="M328" i="6"/>
  <c r="G249" i="6"/>
  <c r="G442" i="6"/>
  <c r="C155" i="6"/>
  <c r="M155" i="6"/>
  <c r="G761" i="6"/>
  <c r="C573" i="6"/>
  <c r="M573" i="6"/>
  <c r="C138" i="6"/>
  <c r="M138" i="6"/>
  <c r="C239" i="6"/>
  <c r="M239" i="6"/>
  <c r="C81" i="6"/>
  <c r="M81" i="6"/>
  <c r="C765" i="6"/>
  <c r="M765" i="6"/>
  <c r="C460" i="6"/>
  <c r="M460" i="6"/>
  <c r="C1053" i="6"/>
  <c r="M1053" i="6"/>
  <c r="G190" i="6"/>
  <c r="G1068" i="6"/>
  <c r="C318" i="6"/>
  <c r="M318" i="6"/>
  <c r="C733" i="6"/>
  <c r="M733" i="6"/>
  <c r="C379" i="6"/>
  <c r="M379" i="6"/>
  <c r="G1074" i="6"/>
  <c r="G816" i="6"/>
  <c r="C990" i="6"/>
  <c r="M990" i="6"/>
  <c r="G365" i="6"/>
  <c r="C547" i="6"/>
  <c r="M547" i="6"/>
  <c r="G475" i="6"/>
  <c r="G740" i="6"/>
  <c r="G1072" i="6"/>
  <c r="G551" i="6"/>
  <c r="G1091" i="6"/>
  <c r="G193" i="6"/>
  <c r="G302" i="6"/>
  <c r="C675" i="6"/>
  <c r="M675" i="6"/>
  <c r="G1066" i="6"/>
  <c r="C972" i="6"/>
  <c r="M972" i="6"/>
  <c r="G40" i="6"/>
  <c r="G1098" i="6"/>
  <c r="C230" i="6"/>
  <c r="M230" i="6"/>
  <c r="C660" i="6"/>
  <c r="M660" i="6"/>
  <c r="G227" i="6"/>
  <c r="G228" i="6"/>
  <c r="C69" i="6"/>
  <c r="M69" i="6"/>
  <c r="G354" i="6"/>
  <c r="G666" i="6"/>
  <c r="C605" i="6"/>
  <c r="M605" i="6"/>
  <c r="G797" i="6"/>
  <c r="G605" i="6"/>
  <c r="C517" i="6"/>
  <c r="M517" i="6"/>
  <c r="C1077" i="6"/>
  <c r="M1077" i="6"/>
  <c r="C540" i="6"/>
  <c r="M540" i="6"/>
  <c r="G869" i="6"/>
  <c r="C1080" i="6"/>
  <c r="M1080" i="6"/>
  <c r="C579" i="6"/>
  <c r="M579" i="6"/>
  <c r="G46" i="6"/>
  <c r="G961" i="6"/>
  <c r="C226" i="6"/>
  <c r="M226" i="6"/>
  <c r="C979" i="6"/>
  <c r="M979" i="6"/>
  <c r="G194" i="6"/>
  <c r="G461" i="6"/>
  <c r="G256" i="6"/>
  <c r="C190" i="6"/>
  <c r="M190" i="6"/>
  <c r="G532" i="6"/>
  <c r="G393" i="6"/>
  <c r="G818" i="6"/>
  <c r="G971" i="6"/>
  <c r="G300" i="6"/>
  <c r="C873" i="6"/>
  <c r="M873" i="6"/>
  <c r="G385" i="6"/>
  <c r="C971" i="6"/>
  <c r="M971" i="6"/>
  <c r="C63" i="6"/>
  <c r="M63" i="6"/>
  <c r="G100" i="6"/>
  <c r="C466" i="6"/>
  <c r="M466" i="6"/>
  <c r="C527" i="6"/>
  <c r="M527" i="6"/>
  <c r="C315" i="6"/>
  <c r="M315" i="6"/>
  <c r="G458" i="6"/>
  <c r="G727" i="6"/>
  <c r="C833" i="6"/>
  <c r="M833" i="6"/>
  <c r="G413" i="6"/>
  <c r="C365" i="6"/>
  <c r="C366" i="6"/>
  <c r="G340" i="6"/>
  <c r="C408" i="6"/>
  <c r="G370" i="6"/>
  <c r="C811" i="6"/>
  <c r="C515" i="6"/>
  <c r="M515" i="6"/>
  <c r="G1102" i="6"/>
  <c r="G307" i="6"/>
  <c r="G343" i="6"/>
  <c r="C724" i="6"/>
  <c r="C537" i="6"/>
  <c r="G970" i="6"/>
  <c r="G534" i="6"/>
  <c r="C175" i="6"/>
  <c r="M175" i="6"/>
  <c r="G33" i="6"/>
  <c r="C179" i="6"/>
  <c r="M179" i="6"/>
  <c r="G609" i="6"/>
  <c r="C171" i="6"/>
  <c r="M171" i="6"/>
  <c r="C364" i="6"/>
  <c r="M364" i="6"/>
  <c r="G242" i="6"/>
  <c r="G1070" i="6"/>
  <c r="G223" i="6"/>
  <c r="G434" i="6"/>
  <c r="C488" i="6"/>
  <c r="M488" i="6"/>
  <c r="C417" i="6"/>
  <c r="M417" i="6"/>
  <c r="C106" i="6"/>
  <c r="M106" i="6"/>
  <c r="C244" i="6"/>
  <c r="M244" i="6"/>
  <c r="C438" i="6"/>
  <c r="M438" i="6"/>
  <c r="G31" i="6"/>
  <c r="G713" i="6"/>
  <c r="G398" i="6"/>
  <c r="C478" i="6"/>
  <c r="M478" i="6"/>
  <c r="G851" i="6"/>
  <c r="G834" i="6"/>
  <c r="G166" i="6"/>
  <c r="G1067" i="6"/>
  <c r="C1054" i="6"/>
  <c r="M1054" i="6"/>
  <c r="G568" i="6"/>
  <c r="G152" i="6"/>
  <c r="G110" i="6"/>
  <c r="G361" i="6"/>
  <c r="C17" i="6"/>
  <c r="G874" i="6"/>
  <c r="C398" i="6"/>
  <c r="M398" i="6"/>
  <c r="G685" i="6"/>
  <c r="C305" i="6"/>
  <c r="M305" i="6"/>
  <c r="C213" i="6"/>
  <c r="G387" i="6"/>
  <c r="G821" i="6"/>
  <c r="C711" i="6"/>
  <c r="C413" i="6"/>
  <c r="G345" i="6"/>
  <c r="G722" i="6"/>
  <c r="G621" i="6"/>
  <c r="G744" i="6"/>
  <c r="C294" i="6"/>
  <c r="C565" i="6"/>
  <c r="M565" i="6"/>
  <c r="G768" i="6"/>
  <c r="C291" i="6"/>
  <c r="M291" i="6"/>
  <c r="C180" i="6"/>
  <c r="M180" i="6"/>
  <c r="G239" i="6"/>
  <c r="G344" i="6"/>
  <c r="G174" i="6"/>
  <c r="C892" i="6"/>
  <c r="M892" i="6"/>
  <c r="G352" i="6"/>
  <c r="G1003" i="6"/>
  <c r="C530" i="6"/>
  <c r="M530" i="6"/>
  <c r="C949" i="6"/>
  <c r="M949" i="6"/>
  <c r="G476" i="6"/>
  <c r="C396" i="6"/>
  <c r="M396" i="6"/>
  <c r="C637" i="6"/>
  <c r="M637" i="6"/>
  <c r="C714" i="6"/>
  <c r="M714" i="6"/>
  <c r="C412" i="6"/>
  <c r="M412" i="6"/>
  <c r="C30" i="6"/>
  <c r="M30" i="6"/>
  <c r="C166" i="6"/>
  <c r="M166" i="6"/>
  <c r="G101" i="6"/>
  <c r="G773" i="6"/>
  <c r="G303" i="6"/>
  <c r="G483" i="6"/>
  <c r="G644" i="6"/>
  <c r="G840" i="6"/>
  <c r="G414" i="6"/>
  <c r="G210" i="6"/>
  <c r="G749" i="6"/>
  <c r="C966" i="6"/>
  <c r="C237" i="6"/>
  <c r="M237" i="6"/>
  <c r="C240" i="6"/>
  <c r="G79" i="6"/>
  <c r="C716" i="6"/>
  <c r="C51" i="6"/>
  <c r="C403" i="6"/>
  <c r="C981" i="6"/>
  <c r="M981" i="6"/>
  <c r="G763" i="6"/>
  <c r="G820" i="6"/>
  <c r="C234" i="6"/>
  <c r="C1079" i="6"/>
  <c r="M1079" i="6"/>
  <c r="C812" i="6"/>
  <c r="M812" i="6"/>
  <c r="G435" i="6"/>
  <c r="G75" i="6"/>
  <c r="G765" i="6"/>
  <c r="C346" i="6"/>
  <c r="M346" i="6"/>
  <c r="C16" i="6"/>
  <c r="M16" i="6"/>
  <c r="G116" i="6"/>
  <c r="C851" i="6"/>
  <c r="M851" i="6"/>
  <c r="G172" i="6"/>
  <c r="G998" i="6"/>
  <c r="C994" i="6"/>
  <c r="M994" i="6"/>
  <c r="G118" i="6"/>
  <c r="C735" i="6"/>
  <c r="M735" i="6"/>
  <c r="C459" i="6"/>
  <c r="M459" i="6"/>
  <c r="C644" i="6"/>
  <c r="M644" i="6"/>
  <c r="C831" i="6"/>
  <c r="M831" i="6"/>
  <c r="C963" i="6"/>
  <c r="M963" i="6"/>
  <c r="G108" i="6"/>
  <c r="G791" i="6"/>
  <c r="G120" i="6"/>
  <c r="C157" i="6"/>
  <c r="M157" i="6"/>
  <c r="C584" i="6"/>
  <c r="M584" i="6"/>
  <c r="G565" i="6"/>
  <c r="G695" i="6"/>
  <c r="G613" i="6"/>
  <c r="G958" i="6"/>
  <c r="C60" i="6"/>
  <c r="C34" i="6"/>
  <c r="M34" i="6"/>
  <c r="C36" i="6"/>
  <c r="C832" i="6"/>
  <c r="M832" i="6"/>
  <c r="G947" i="6"/>
  <c r="G64" i="6"/>
  <c r="C409" i="6"/>
  <c r="G859" i="6"/>
  <c r="G39" i="6"/>
  <c r="G972" i="6"/>
  <c r="C420" i="6"/>
  <c r="C769" i="6"/>
  <c r="M769" i="6"/>
  <c r="G154" i="6"/>
  <c r="C418" i="6"/>
  <c r="G234" i="6"/>
  <c r="C926" i="6"/>
  <c r="M926" i="6"/>
  <c r="C52" i="6"/>
  <c r="M52" i="6"/>
  <c r="C969" i="6"/>
  <c r="M969" i="6"/>
  <c r="C400" i="6"/>
  <c r="M400" i="6"/>
  <c r="C391" i="6"/>
  <c r="M391" i="6"/>
  <c r="C951" i="6"/>
  <c r="M951" i="6"/>
  <c r="G457" i="6"/>
  <c r="G50" i="6"/>
  <c r="G349" i="6"/>
  <c r="C84" i="6"/>
  <c r="M84" i="6"/>
  <c r="G809" i="6"/>
  <c r="G216" i="6"/>
  <c r="C73" i="6"/>
  <c r="M73" i="6"/>
  <c r="G537" i="6"/>
  <c r="G561" i="6"/>
  <c r="G353" i="6"/>
  <c r="G405" i="6"/>
  <c r="G319" i="6"/>
  <c r="G751" i="6"/>
  <c r="C231" i="6"/>
  <c r="C484" i="6"/>
  <c r="M484" i="6"/>
  <c r="G743" i="6"/>
  <c r="G712" i="6"/>
  <c r="C198" i="6"/>
  <c r="G804" i="6"/>
  <c r="C147" i="6"/>
  <c r="C901" i="6"/>
  <c r="M901" i="6"/>
  <c r="G218" i="6"/>
  <c r="G1105" i="6"/>
  <c r="C930" i="6"/>
  <c r="M930" i="6"/>
  <c r="C620" i="6"/>
  <c r="M620" i="6"/>
  <c r="C518" i="6"/>
  <c r="M518" i="6"/>
  <c r="C652" i="6"/>
  <c r="M652" i="6"/>
  <c r="G954" i="6"/>
  <c r="C935" i="6"/>
  <c r="M935" i="6"/>
  <c r="G540" i="6"/>
  <c r="G969" i="6"/>
  <c r="G486" i="6"/>
  <c r="G515" i="6"/>
  <c r="G556" i="6"/>
  <c r="C996" i="6"/>
  <c r="M996" i="6"/>
  <c r="C170" i="6"/>
  <c r="M170" i="6"/>
  <c r="C47" i="6"/>
  <c r="M47" i="6"/>
  <c r="C1100" i="6"/>
  <c r="M1100" i="6"/>
  <c r="G735" i="6"/>
  <c r="G147" i="6"/>
  <c r="C471" i="6"/>
  <c r="G723" i="6"/>
  <c r="C1003" i="6"/>
  <c r="G289" i="6"/>
  <c r="C126" i="6"/>
  <c r="G268" i="6"/>
  <c r="G404" i="6"/>
  <c r="C262" i="6"/>
  <c r="C454" i="6"/>
  <c r="C385" i="6"/>
  <c r="G633" i="6"/>
  <c r="C805" i="6"/>
  <c r="M805" i="6"/>
  <c r="C895" i="6"/>
  <c r="M895" i="6"/>
  <c r="C648" i="6"/>
  <c r="M648" i="6"/>
  <c r="C353" i="6"/>
  <c r="M353" i="6"/>
  <c r="G425" i="6"/>
  <c r="C747" i="6"/>
  <c r="M747" i="6"/>
  <c r="C554" i="6"/>
  <c r="M554" i="6"/>
  <c r="C256" i="6"/>
  <c r="M256" i="6"/>
  <c r="G582" i="6"/>
  <c r="C672" i="6"/>
  <c r="M672" i="6"/>
  <c r="G701" i="6"/>
  <c r="C891" i="6"/>
  <c r="M891" i="6"/>
  <c r="G304" i="6"/>
  <c r="C898" i="6"/>
  <c r="M898" i="6"/>
  <c r="C350" i="6"/>
  <c r="M350" i="6"/>
  <c r="G1079" i="6"/>
  <c r="G748" i="6"/>
  <c r="C303" i="6"/>
  <c r="M303" i="6"/>
  <c r="G1093" i="6"/>
  <c r="C541" i="6"/>
  <c r="M541" i="6"/>
  <c r="C562" i="6"/>
  <c r="M562" i="6"/>
  <c r="C377" i="6"/>
  <c r="M377" i="6"/>
  <c r="C899" i="6"/>
  <c r="M899" i="6"/>
  <c r="G987" i="6"/>
  <c r="C679" i="6"/>
  <c r="M679" i="6"/>
  <c r="G57" i="6"/>
  <c r="C928" i="6"/>
  <c r="M928" i="6"/>
  <c r="C806" i="6"/>
  <c r="M806" i="6"/>
  <c r="G585" i="6"/>
  <c r="C973" i="6"/>
  <c r="C249" i="6"/>
  <c r="C217" i="6"/>
  <c r="G104" i="6"/>
  <c r="C999" i="6"/>
  <c r="M999" i="6"/>
  <c r="C538" i="6"/>
  <c r="C522" i="6"/>
  <c r="C1078" i="6"/>
  <c r="G766" i="6"/>
  <c r="G125" i="6"/>
  <c r="C837" i="6"/>
  <c r="C777" i="6"/>
  <c r="M777" i="6"/>
  <c r="C67" i="6"/>
  <c r="M67" i="6"/>
  <c r="C243" i="6"/>
  <c r="M243" i="6"/>
  <c r="C199" i="6"/>
  <c r="M199" i="6"/>
  <c r="C113" i="6"/>
  <c r="M113" i="6"/>
  <c r="C363" i="6"/>
  <c r="M363" i="6"/>
  <c r="G552" i="6"/>
  <c r="C987" i="6"/>
  <c r="M987" i="6"/>
  <c r="C45" i="6"/>
  <c r="M45" i="6"/>
  <c r="C779" i="6"/>
  <c r="M779" i="6"/>
  <c r="G225" i="6"/>
  <c r="C101" i="6"/>
  <c r="M101" i="6"/>
  <c r="G299" i="6"/>
  <c r="C977" i="6"/>
  <c r="M977" i="6"/>
  <c r="G8" i="6"/>
  <c r="G317" i="6"/>
  <c r="C206" i="6"/>
  <c r="M206" i="6"/>
  <c r="G148" i="6"/>
  <c r="C286" i="6"/>
  <c r="M286" i="6"/>
  <c r="G392" i="6"/>
  <c r="C433" i="6"/>
  <c r="M433" i="6"/>
  <c r="G660" i="6"/>
  <c r="G535" i="6"/>
  <c r="G672" i="6"/>
  <c r="G426" i="6"/>
  <c r="G562" i="6"/>
  <c r="C781" i="6"/>
  <c r="M781" i="6"/>
  <c r="G455" i="6"/>
  <c r="C563" i="6"/>
  <c r="M563" i="6"/>
  <c r="C594" i="6"/>
  <c r="M594" i="6"/>
  <c r="G375" i="6"/>
  <c r="C618" i="6"/>
  <c r="M618" i="6"/>
  <c r="G419" i="6"/>
  <c r="C978" i="6"/>
  <c r="M978" i="6"/>
  <c r="C539" i="6"/>
  <c r="C613" i="6"/>
  <c r="M613" i="6"/>
  <c r="C666" i="6"/>
  <c r="C132" i="6"/>
  <c r="G678" i="6"/>
  <c r="G275" i="6"/>
  <c r="C846" i="6"/>
  <c r="G1073" i="6"/>
  <c r="C1051" i="6"/>
  <c r="G745" i="6"/>
  <c r="C869" i="6"/>
  <c r="G680" i="6"/>
  <c r="C639" i="6"/>
  <c r="C404" i="6"/>
  <c r="G780" i="6"/>
  <c r="C10" i="6"/>
  <c r="M10" i="6"/>
  <c r="G499" i="6"/>
  <c r="G164" i="6"/>
  <c r="G7" i="6"/>
  <c r="C233" i="6"/>
  <c r="G876" i="6"/>
  <c r="G1089" i="6"/>
  <c r="C710" i="6"/>
  <c r="C810" i="6"/>
  <c r="M810" i="6"/>
  <c r="G652" i="6"/>
  <c r="C568" i="6"/>
  <c r="M568" i="6"/>
  <c r="C617" i="6"/>
  <c r="C688" i="6"/>
  <c r="C875" i="6"/>
  <c r="G441" i="6"/>
  <c r="G520" i="6"/>
  <c r="G563" i="6"/>
  <c r="G597" i="6"/>
  <c r="C792" i="6"/>
  <c r="M792" i="6"/>
  <c r="C529" i="6"/>
  <c r="C98" i="6"/>
  <c r="G739" i="6"/>
  <c r="C690" i="6"/>
  <c r="C642" i="6"/>
  <c r="C576" i="6"/>
  <c r="M576" i="6"/>
  <c r="G617" i="6"/>
  <c r="G655" i="6"/>
  <c r="C713" i="6"/>
  <c r="G34" i="6"/>
  <c r="C692" i="6"/>
  <c r="G96" i="6"/>
  <c r="G380" i="6"/>
  <c r="C757" i="6"/>
  <c r="G1077" i="6"/>
  <c r="C38" i="6"/>
  <c r="G814" i="6"/>
  <c r="C46" i="6"/>
  <c r="G372" i="6"/>
  <c r="G179" i="6"/>
  <c r="G231" i="6"/>
  <c r="C389" i="6"/>
  <c r="M389" i="6"/>
  <c r="C1050" i="6"/>
  <c r="C1010" i="6"/>
  <c r="M1010" i="6"/>
  <c r="G574" i="6"/>
  <c r="C561" i="6"/>
  <c r="G28" i="6"/>
  <c r="G339" i="6"/>
  <c r="C835" i="6"/>
  <c r="G72" i="6"/>
  <c r="G1025" i="6"/>
  <c r="G553" i="6"/>
  <c r="G575" i="6"/>
  <c r="G143" i="6"/>
  <c r="C501" i="6"/>
  <c r="C189" i="6"/>
  <c r="C476" i="6"/>
  <c r="G544" i="6"/>
  <c r="C627" i="6"/>
  <c r="C410" i="6"/>
  <c r="M410" i="6"/>
  <c r="G403" i="6"/>
  <c r="G799" i="6"/>
  <c r="G579" i="6"/>
  <c r="G71" i="6"/>
  <c r="C281" i="6"/>
  <c r="C587" i="6"/>
  <c r="M587" i="6"/>
  <c r="G53" i="6"/>
  <c r="C65" i="6"/>
  <c r="M65" i="6"/>
  <c r="C39" i="6"/>
  <c r="C127" i="6"/>
  <c r="G848" i="6"/>
  <c r="G379" i="6"/>
  <c r="G793" i="6"/>
  <c r="G647" i="6"/>
  <c r="C664" i="6"/>
  <c r="C854" i="6"/>
  <c r="M854" i="6"/>
  <c r="G760" i="6"/>
  <c r="G233" i="6"/>
  <c r="C622" i="6"/>
  <c r="G854" i="6"/>
  <c r="G55" i="6"/>
  <c r="C191" i="6"/>
  <c r="M191" i="6"/>
  <c r="C443" i="6"/>
  <c r="G280" i="6"/>
  <c r="G581" i="6"/>
  <c r="C893" i="6"/>
  <c r="C68" i="6"/>
  <c r="C204" i="6"/>
  <c r="C406" i="6"/>
  <c r="C703" i="6"/>
  <c r="M703" i="6"/>
  <c r="G30" i="6"/>
  <c r="G725" i="6"/>
  <c r="G1065" i="6"/>
  <c r="G12" i="6"/>
  <c r="C119" i="6"/>
  <c r="C56" i="6"/>
  <c r="C431" i="6"/>
  <c r="G44" i="6"/>
  <c r="G373" i="6"/>
  <c r="G314" i="6"/>
  <c r="G682" i="6"/>
  <c r="C228" i="6"/>
  <c r="G306" i="6"/>
  <c r="G196" i="6"/>
  <c r="G835" i="6"/>
  <c r="C114" i="6"/>
  <c r="M114" i="6"/>
  <c r="C953" i="6"/>
  <c r="G767" i="6"/>
  <c r="G81" i="6"/>
  <c r="G777" i="6"/>
  <c r="G45" i="6"/>
  <c r="C1011" i="6"/>
  <c r="G812" i="6"/>
  <c r="G1097" i="6"/>
  <c r="G341" i="6"/>
  <c r="G496" i="6"/>
  <c r="C156" i="6"/>
  <c r="C245" i="6"/>
  <c r="G841" i="6"/>
  <c r="C348" i="6"/>
  <c r="C272" i="6"/>
  <c r="G527" i="6"/>
  <c r="C754" i="6"/>
  <c r="C1049" i="6"/>
  <c r="M1049" i="6"/>
  <c r="G955" i="6"/>
  <c r="G570" i="6"/>
  <c r="C834" i="6"/>
  <c r="C448" i="6"/>
  <c r="G367" i="6"/>
  <c r="G1058" i="6"/>
  <c r="G448" i="6"/>
  <c r="G281" i="6"/>
  <c r="C307" i="6"/>
  <c r="G524" i="6"/>
  <c r="G564" i="6"/>
  <c r="C836" i="6"/>
  <c r="G736" i="6"/>
  <c r="G464" i="6"/>
  <c r="C1091" i="6"/>
  <c r="G290" i="6"/>
  <c r="G150" i="6"/>
  <c r="C1056" i="6"/>
  <c r="G394" i="6"/>
  <c r="C80" i="6"/>
  <c r="G409" i="6"/>
  <c r="C446" i="6"/>
  <c r="M446" i="6"/>
  <c r="C674" i="6"/>
  <c r="G327" i="6"/>
  <c r="G1096" i="6"/>
  <c r="G420" i="6"/>
  <c r="C801" i="6"/>
  <c r="C253" i="6"/>
  <c r="G779" i="6"/>
  <c r="C248" i="6"/>
  <c r="G70" i="6"/>
  <c r="C558" i="6"/>
  <c r="M558" i="6"/>
  <c r="C597" i="6"/>
  <c r="G964" i="6"/>
  <c r="G530" i="6"/>
  <c r="C107" i="6"/>
  <c r="G14" i="6"/>
  <c r="G1075" i="6"/>
  <c r="G718" i="6"/>
  <c r="C150" i="6"/>
  <c r="M150" i="6"/>
  <c r="C569" i="6"/>
  <c r="C258" i="6"/>
  <c r="G443" i="6"/>
  <c r="G214" i="6"/>
  <c r="C802" i="6"/>
  <c r="G764" i="6"/>
  <c r="G1071" i="6"/>
  <c r="G274" i="6"/>
  <c r="C369" i="6"/>
  <c r="C955" i="6"/>
  <c r="C35" i="6"/>
  <c r="C1101" i="6"/>
  <c r="C482" i="6"/>
  <c r="C543" i="6"/>
  <c r="G815" i="6"/>
  <c r="C390" i="6"/>
  <c r="M390" i="6"/>
  <c r="C896" i="6"/>
  <c r="G326" i="6"/>
  <c r="G810" i="6"/>
  <c r="C207" i="6"/>
  <c r="C904" i="6"/>
  <c r="G320" i="6"/>
  <c r="C50" i="6"/>
  <c r="G639" i="6"/>
  <c r="C631" i="6"/>
  <c r="C387" i="6"/>
  <c r="G709" i="6"/>
  <c r="C852" i="6"/>
  <c r="G467" i="6"/>
  <c r="G1009" i="6"/>
  <c r="C53" i="6"/>
  <c r="G600" i="6"/>
  <c r="G528" i="6"/>
  <c r="G10" i="6"/>
  <c r="C574" i="6"/>
  <c r="C610" i="6"/>
  <c r="C61" i="6"/>
  <c r="G313" i="6"/>
  <c r="C462" i="6"/>
  <c r="C523" i="6"/>
  <c r="G240" i="6"/>
  <c r="C872" i="6"/>
  <c r="G774" i="6"/>
  <c r="G728" i="6"/>
  <c r="G363" i="6"/>
  <c r="C564" i="6"/>
  <c r="C347" i="6"/>
  <c r="C657" i="6"/>
  <c r="M657" i="6"/>
  <c r="C435" i="6"/>
  <c r="G595" i="6"/>
  <c r="G643" i="6"/>
  <c r="C311" i="6"/>
  <c r="C843" i="6"/>
  <c r="G624" i="6"/>
  <c r="G514" i="6"/>
  <c r="G381" i="6"/>
  <c r="G103" i="6"/>
  <c r="C182" i="6"/>
  <c r="G397" i="6"/>
  <c r="G1103" i="6"/>
  <c r="G119" i="6"/>
  <c r="C195" i="6"/>
  <c r="M195" i="6"/>
  <c r="C241" i="6"/>
  <c r="C326" i="6"/>
  <c r="M326" i="6"/>
  <c r="C368" i="6"/>
  <c r="G654" i="6"/>
  <c r="C86" i="6"/>
  <c r="C444" i="6"/>
  <c r="C925" i="6"/>
  <c r="C273" i="6"/>
  <c r="M273" i="6"/>
  <c r="G384" i="6"/>
  <c r="G542" i="6"/>
  <c r="G20" i="6"/>
  <c r="C519" i="6"/>
  <c r="C197" i="6"/>
  <c r="C850" i="6"/>
  <c r="G1080" i="6"/>
  <c r="C289" i="6"/>
  <c r="M289" i="6"/>
  <c r="C192" i="6"/>
  <c r="C290" i="6"/>
  <c r="M290" i="6"/>
  <c r="C947" i="6"/>
  <c r="G539" i="6"/>
  <c r="C160" i="6"/>
  <c r="C78" i="6"/>
  <c r="G295" i="6"/>
  <c r="C380" i="6"/>
  <c r="C124" i="6"/>
  <c r="G694" i="6"/>
  <c r="G399" i="6"/>
  <c r="G1104" i="6"/>
  <c r="C1062" i="6"/>
  <c r="G52" i="6"/>
  <c r="C933" i="6"/>
  <c r="C796" i="6"/>
  <c r="M796" i="6"/>
  <c r="G406" i="6"/>
  <c r="C349" i="6"/>
  <c r="M349" i="6"/>
  <c r="G994" i="6"/>
  <c r="C965" i="6"/>
  <c r="C816" i="6"/>
  <c r="G182" i="6"/>
  <c r="G424" i="6"/>
  <c r="C168" i="6"/>
  <c r="M168" i="6"/>
  <c r="G495" i="6"/>
  <c r="C411" i="6"/>
  <c r="M411" i="6"/>
  <c r="G857" i="6"/>
  <c r="G95" i="6"/>
  <c r="C536" i="6"/>
  <c r="C299" i="6"/>
  <c r="G301" i="6"/>
  <c r="G296" i="6"/>
  <c r="C976" i="6"/>
  <c r="C259" i="6"/>
  <c r="M259" i="6"/>
  <c r="C707" i="6"/>
  <c r="G580" i="6"/>
  <c r="C646" i="6"/>
  <c r="C705" i="6"/>
  <c r="C729" i="6"/>
  <c r="C545" i="6"/>
  <c r="M545" i="6"/>
  <c r="G437" i="6"/>
  <c r="C693" i="6"/>
  <c r="M693" i="6"/>
  <c r="C686" i="6"/>
  <c r="C860" i="6"/>
  <c r="G497" i="6"/>
  <c r="G51" i="6"/>
  <c r="C456" i="6"/>
  <c r="C428" i="6"/>
  <c r="C227" i="6"/>
  <c r="C117" i="6"/>
  <c r="M117" i="6"/>
  <c r="G729" i="6"/>
  <c r="G785" i="6"/>
  <c r="C271" i="6"/>
  <c r="C525" i="6"/>
  <c r="C783" i="6"/>
  <c r="C440" i="6"/>
  <c r="M440" i="6"/>
  <c r="G681" i="6"/>
  <c r="G114" i="6"/>
  <c r="G1064" i="6"/>
  <c r="G144" i="6"/>
  <c r="C465" i="6"/>
  <c r="C92" i="6"/>
  <c r="C840" i="6"/>
  <c r="C634" i="6"/>
  <c r="M634" i="6"/>
  <c r="G653" i="6"/>
  <c r="C211" i="6"/>
  <c r="M211" i="6"/>
  <c r="G627" i="6"/>
  <c r="C427" i="6"/>
  <c r="C861" i="6"/>
  <c r="C575" i="6"/>
  <c r="C360" i="6"/>
  <c r="G135" i="6"/>
  <c r="C1059" i="6"/>
  <c r="C581" i="6"/>
  <c r="M581" i="6"/>
  <c r="C932" i="6"/>
  <c r="C958" i="6"/>
  <c r="G27" i="6"/>
  <c r="G235" i="6"/>
  <c r="C560" i="6"/>
  <c r="G772" i="6"/>
  <c r="G359" i="6"/>
  <c r="G297" i="6"/>
  <c r="C319" i="6"/>
  <c r="G402" i="6"/>
  <c r="C661" i="6"/>
  <c r="G291" i="6"/>
  <c r="G776" i="6"/>
  <c r="G979" i="6"/>
  <c r="C283" i="6"/>
  <c r="G247" i="6"/>
  <c r="G36" i="6"/>
  <c r="G489" i="6"/>
  <c r="C275" i="6"/>
  <c r="G781" i="6"/>
  <c r="C1090" i="6"/>
  <c r="C12" i="6"/>
  <c r="C502" i="6"/>
  <c r="G842" i="6"/>
  <c r="C897" i="6"/>
  <c r="G599" i="6"/>
  <c r="G438" i="6"/>
  <c r="G250" i="6"/>
  <c r="G872" i="6"/>
  <c r="C212" i="6"/>
  <c r="M212" i="6"/>
  <c r="G444" i="6"/>
  <c r="G952" i="6"/>
  <c r="C251" i="6"/>
  <c r="G310" i="6"/>
  <c r="C145" i="6"/>
  <c r="G159" i="6"/>
  <c r="G415" i="6"/>
  <c r="G318" i="6"/>
  <c r="C142" i="6"/>
  <c r="G176" i="6"/>
  <c r="G615" i="6"/>
  <c r="G1069" i="6"/>
  <c r="G66" i="6"/>
  <c r="G82" i="6"/>
  <c r="G245" i="6"/>
  <c r="G279" i="6"/>
  <c r="C320" i="6"/>
  <c r="G521" i="6"/>
  <c r="G645" i="6"/>
  <c r="C1020" i="6"/>
  <c r="G650" i="6"/>
  <c r="C815" i="6"/>
  <c r="C102" i="6"/>
  <c r="C266" i="6"/>
  <c r="C386" i="6"/>
  <c r="G248" i="6"/>
  <c r="C202" i="6"/>
  <c r="G221" i="6"/>
  <c r="C722" i="6"/>
  <c r="C790" i="6"/>
  <c r="C931" i="6"/>
  <c r="G1056" i="6"/>
  <c r="G501" i="6"/>
  <c r="G482" i="6"/>
  <c r="C136" i="6"/>
  <c r="G962" i="6"/>
  <c r="C148" i="6"/>
  <c r="G831" i="6"/>
  <c r="G516" i="6"/>
  <c r="G111" i="6"/>
  <c r="G1012" i="6"/>
  <c r="G168" i="6"/>
  <c r="C745" i="6"/>
  <c r="G963" i="6"/>
  <c r="G632" i="6"/>
  <c r="G262" i="6"/>
  <c r="C813" i="6"/>
  <c r="G127" i="6"/>
  <c r="G215" i="6"/>
  <c r="C544" i="6"/>
  <c r="M544" i="6"/>
  <c r="G47" i="6"/>
  <c r="C372" i="6"/>
  <c r="G431" i="6"/>
  <c r="G283" i="6"/>
  <c r="C528" i="6"/>
  <c r="C214" i="6"/>
  <c r="M214" i="6"/>
  <c r="G87" i="6"/>
  <c r="C596" i="6"/>
  <c r="M596" i="6"/>
  <c r="G832" i="6"/>
  <c r="C393" i="6"/>
  <c r="C591" i="6"/>
  <c r="G802" i="6"/>
  <c r="G122" i="6"/>
  <c r="G974" i="6"/>
  <c r="G35" i="6"/>
  <c r="C889" i="6"/>
  <c r="M889" i="6"/>
  <c r="G58" i="6"/>
  <c r="G389" i="6"/>
  <c r="G485" i="6"/>
  <c r="C485" i="6"/>
  <c r="C874" i="6"/>
  <c r="G658" i="6"/>
  <c r="G502" i="6"/>
  <c r="C567" i="6"/>
  <c r="M567" i="6"/>
  <c r="G746" i="6"/>
  <c r="C580" i="6"/>
  <c r="G255" i="6"/>
  <c r="G817" i="6"/>
  <c r="G673" i="6"/>
  <c r="G258" i="6"/>
  <c r="G978" i="6"/>
  <c r="C697" i="6"/>
  <c r="M697" i="6"/>
  <c r="C20" i="6"/>
  <c r="C749" i="6"/>
  <c r="G518" i="6"/>
  <c r="G1062" i="6"/>
  <c r="C650" i="6"/>
  <c r="C678" i="6"/>
  <c r="C665" i="6"/>
  <c r="G505" i="6"/>
  <c r="C154" i="6"/>
  <c r="G41" i="6"/>
  <c r="G450" i="6"/>
  <c r="C624" i="6"/>
  <c r="C74" i="6"/>
  <c r="C497" i="6"/>
  <c r="M497" i="6"/>
  <c r="G724" i="6"/>
  <c r="G984" i="6"/>
  <c r="C125" i="6"/>
  <c r="C14" i="6"/>
  <c r="G220" i="6"/>
  <c r="G376" i="6"/>
  <c r="C888" i="6"/>
  <c r="C1093" i="6"/>
  <c r="M1093" i="6"/>
  <c r="G783" i="6"/>
  <c r="G207" i="6"/>
  <c r="G369" i="6"/>
  <c r="G83" i="6"/>
  <c r="G850" i="6"/>
  <c r="G13" i="6"/>
  <c r="C640" i="6"/>
  <c r="C75" i="6"/>
  <c r="G509" i="6"/>
  <c r="G838" i="6"/>
  <c r="G546" i="6"/>
  <c r="G594" i="6"/>
  <c r="C780" i="6"/>
  <c r="C464" i="6"/>
  <c r="G533" i="6"/>
  <c r="C87" i="6"/>
  <c r="M87" i="6"/>
  <c r="G463" i="6"/>
  <c r="C487" i="6"/>
  <c r="M487" i="6"/>
  <c r="G462" i="6"/>
  <c r="C794" i="6"/>
  <c r="G479" i="6"/>
  <c r="G1010" i="6"/>
  <c r="G635" i="6"/>
  <c r="G697" i="6"/>
  <c r="G519" i="6"/>
  <c r="G710" i="6"/>
  <c r="G309" i="6"/>
  <c r="C1012" i="6"/>
  <c r="C312" i="6"/>
  <c r="C531" i="6"/>
  <c r="C719" i="6"/>
  <c r="G390" i="6"/>
  <c r="C442" i="6"/>
  <c r="G656" i="6"/>
  <c r="G554" i="6"/>
  <c r="G714" i="6"/>
  <c r="C739" i="6"/>
  <c r="C1052" i="6"/>
  <c r="G16" i="6"/>
  <c r="C123" i="6"/>
  <c r="M123" i="6"/>
  <c r="C278" i="6"/>
  <c r="G294" i="6"/>
  <c r="G669" i="6"/>
  <c r="G203" i="6"/>
  <c r="G950" i="6"/>
  <c r="G382" i="6"/>
  <c r="G191" i="6"/>
  <c r="C603" i="6"/>
  <c r="G873" i="6"/>
  <c r="G824" i="6"/>
  <c r="G102" i="6"/>
  <c r="G596" i="6"/>
  <c r="C608" i="6"/>
  <c r="C542" i="6"/>
  <c r="G1059" i="6"/>
  <c r="C362" i="6"/>
  <c r="C172" i="6"/>
  <c r="G188" i="6"/>
  <c r="G284" i="6"/>
  <c r="G671" i="6"/>
  <c r="C238" i="6"/>
  <c r="C302" i="6"/>
  <c r="G616" i="6"/>
  <c r="C296" i="6"/>
  <c r="M296" i="6"/>
  <c r="C556" i="6"/>
  <c r="C582" i="6"/>
  <c r="M582" i="6"/>
  <c r="C159" i="6"/>
  <c r="G531" i="6"/>
  <c r="C809" i="6"/>
  <c r="C553" i="6"/>
  <c r="C201" i="6"/>
  <c r="G730" i="6"/>
  <c r="C871" i="6"/>
  <c r="C225" i="6"/>
  <c r="G983" i="6"/>
  <c r="G871" i="6"/>
  <c r="G683" i="6"/>
  <c r="G265" i="6"/>
  <c r="G1057" i="6"/>
  <c r="C257" i="6"/>
  <c r="M257" i="6"/>
  <c r="G386" i="6"/>
  <c r="C477" i="6"/>
  <c r="M477" i="6"/>
  <c r="G362" i="6"/>
  <c r="C636" i="6"/>
  <c r="C842" i="6"/>
  <c r="C858" i="6"/>
  <c r="G1054" i="6"/>
  <c r="G368" i="6"/>
  <c r="G547" i="6"/>
  <c r="C9" i="6"/>
  <c r="M9" i="6"/>
  <c r="G254" i="6"/>
  <c r="G522" i="6"/>
  <c r="G646" i="6"/>
  <c r="C778" i="6"/>
  <c r="G162" i="6"/>
  <c r="C506" i="6"/>
  <c r="M506" i="6"/>
  <c r="G878" i="6"/>
  <c r="C968" i="6"/>
  <c r="M968" i="6"/>
  <c r="G38" i="6"/>
  <c r="G23" i="6"/>
  <c r="G981" i="6"/>
  <c r="C426" i="6"/>
  <c r="C129" i="6"/>
  <c r="G423" i="6"/>
  <c r="C453" i="6"/>
  <c r="G1013" i="6"/>
  <c r="G517" i="6"/>
  <c r="G474" i="6"/>
  <c r="C414" i="6"/>
  <c r="G422" i="6"/>
  <c r="G80" i="6"/>
  <c r="C877" i="6"/>
  <c r="M877" i="6"/>
  <c r="C109" i="6"/>
  <c r="G465" i="6"/>
  <c r="C602" i="6"/>
  <c r="G315" i="6"/>
  <c r="C546" i="6"/>
  <c r="G350" i="6"/>
  <c r="G160" i="6"/>
  <c r="C110" i="6"/>
  <c r="M110" i="6"/>
  <c r="G145" i="6"/>
  <c r="G140" i="6"/>
  <c r="C960" i="6"/>
  <c r="C399" i="6"/>
  <c r="G980" i="6"/>
  <c r="G498" i="6"/>
  <c r="G733" i="6"/>
  <c r="C97" i="6"/>
  <c r="M97" i="6"/>
  <c r="C876" i="6"/>
  <c r="G591" i="6"/>
  <c r="G688" i="6"/>
  <c r="C980" i="6"/>
  <c r="G9" i="6"/>
  <c r="C96" i="6"/>
  <c r="G477" i="6"/>
  <c r="G607" i="6"/>
  <c r="C549" i="6"/>
  <c r="G638" i="6"/>
  <c r="G775" i="6"/>
  <c r="C32" i="6"/>
  <c r="G753" i="6"/>
  <c r="C699" i="6"/>
  <c r="G383" i="6"/>
  <c r="C169" i="6"/>
  <c r="G507" i="6"/>
  <c r="G277" i="6"/>
  <c r="G541" i="6"/>
  <c r="G1063" i="6"/>
  <c r="C635" i="6"/>
  <c r="C23" i="6"/>
  <c r="G606" i="6"/>
  <c r="G692" i="6"/>
  <c r="G811" i="6"/>
  <c r="G630" i="6"/>
  <c r="G676" i="6"/>
  <c r="G792" i="6"/>
  <c r="G429" i="6"/>
  <c r="G750" i="6"/>
  <c r="C419" i="6"/>
  <c r="C797" i="6"/>
  <c r="M797" i="6"/>
  <c r="G484" i="6"/>
  <c r="C748" i="6"/>
  <c r="M748" i="6"/>
  <c r="G85" i="6"/>
  <c r="C957" i="6"/>
  <c r="C577" i="6"/>
  <c r="G186" i="6"/>
  <c r="G15" i="6"/>
  <c r="G121" i="6"/>
  <c r="G209" i="6"/>
  <c r="C681" i="6"/>
  <c r="M681" i="6"/>
  <c r="G993" i="6"/>
  <c r="G503" i="6"/>
  <c r="C609" i="6"/>
  <c r="G169" i="6"/>
  <c r="C496" i="6"/>
  <c r="C715" i="6"/>
  <c r="C188" i="6"/>
  <c r="C222" i="6"/>
  <c r="M222" i="6"/>
  <c r="C473" i="6"/>
  <c r="G200" i="6"/>
  <c r="C468" i="6"/>
  <c r="C18" i="6"/>
  <c r="G282" i="6"/>
  <c r="C807" i="6"/>
  <c r="M807" i="6"/>
  <c r="G416" i="6"/>
  <c r="C1071" i="6"/>
  <c r="M1071" i="6"/>
  <c r="G65" i="6"/>
  <c r="C178" i="6"/>
  <c r="C358" i="6"/>
  <c r="C450" i="6"/>
  <c r="C263" i="6"/>
  <c r="G411" i="6"/>
  <c r="G481" i="6"/>
  <c r="G558" i="6"/>
  <c r="G803" i="6"/>
  <c r="C6" i="6"/>
  <c r="G649" i="6"/>
  <c r="G61" i="6"/>
  <c r="C405" i="6"/>
  <c r="C475" i="6"/>
  <c r="M475" i="6"/>
  <c r="G346" i="6"/>
  <c r="C720" i="6"/>
  <c r="M720" i="6"/>
  <c r="C298" i="6"/>
  <c r="G693" i="6"/>
  <c r="G548" i="6"/>
  <c r="C641" i="6"/>
  <c r="G151" i="6"/>
  <c r="C535" i="6"/>
  <c r="C982" i="6"/>
  <c r="G1101" i="6"/>
  <c r="G421" i="6"/>
  <c r="G237" i="6"/>
  <c r="G806" i="6"/>
  <c r="C200" i="6"/>
  <c r="G716" i="6"/>
  <c r="G770" i="6"/>
  <c r="G267" i="6"/>
  <c r="G56" i="6"/>
  <c r="C822" i="6"/>
  <c r="G106" i="6"/>
  <c r="C770" i="6"/>
  <c r="G823" i="6"/>
  <c r="C314" i="6"/>
  <c r="C723" i="6"/>
  <c r="M723" i="6"/>
  <c r="G219" i="6"/>
  <c r="C732" i="6"/>
  <c r="M732" i="6"/>
  <c r="C151" i="6"/>
  <c r="G124" i="6"/>
  <c r="G593" i="6"/>
  <c r="C185" i="6"/>
  <c r="C402" i="6"/>
  <c r="G298" i="6"/>
  <c r="C308" i="6"/>
  <c r="G778" i="6"/>
  <c r="C662" i="6"/>
  <c r="G668" i="6"/>
  <c r="C223" i="6"/>
  <c r="C383" i="6"/>
  <c r="C922" i="6"/>
  <c r="G49" i="6"/>
  <c r="G976" i="6"/>
  <c r="G25" i="6"/>
  <c r="G6" i="6"/>
  <c r="G11" i="6"/>
  <c r="G17" i="6"/>
  <c r="G26" i="6"/>
  <c r="Q6" i="6"/>
  <c r="K6" i="6"/>
  <c r="M6" i="6"/>
  <c r="N6" i="6"/>
  <c r="J6" i="6"/>
  <c r="Q7" i="6"/>
  <c r="K7" i="6"/>
  <c r="C7" i="6"/>
  <c r="M7" i="6"/>
  <c r="N7" i="6"/>
  <c r="J7" i="6"/>
  <c r="Q8" i="6"/>
  <c r="K8" i="6"/>
  <c r="M8" i="6"/>
  <c r="N8" i="6"/>
  <c r="J8" i="6"/>
  <c r="Q9" i="6"/>
  <c r="K9" i="6"/>
  <c r="N9" i="6"/>
  <c r="J9" i="6"/>
  <c r="Q10" i="6"/>
  <c r="K10" i="6"/>
  <c r="N10" i="6"/>
  <c r="J10" i="6"/>
  <c r="Q11" i="6"/>
  <c r="K11" i="6"/>
  <c r="C11" i="6"/>
  <c r="M11" i="6"/>
  <c r="N11" i="6"/>
  <c r="J11" i="6"/>
  <c r="Q12" i="6"/>
  <c r="K12" i="6"/>
  <c r="M12" i="6"/>
  <c r="N12" i="6"/>
  <c r="J12" i="6"/>
  <c r="Q13" i="6"/>
  <c r="K13" i="6"/>
  <c r="N13" i="6"/>
  <c r="J13" i="6"/>
  <c r="Q14" i="6"/>
  <c r="K14" i="6"/>
  <c r="M14" i="6"/>
  <c r="N14" i="6"/>
  <c r="J14" i="6"/>
  <c r="Q15" i="6"/>
  <c r="K15" i="6"/>
  <c r="C15" i="6"/>
  <c r="M15" i="6"/>
  <c r="N15" i="6"/>
  <c r="J15" i="6"/>
  <c r="Q16" i="6"/>
  <c r="K16" i="6"/>
  <c r="N16" i="6"/>
  <c r="J16" i="6"/>
  <c r="Q17" i="6"/>
  <c r="K17" i="6"/>
  <c r="M17" i="6"/>
  <c r="N17" i="6"/>
  <c r="J17" i="6"/>
  <c r="Q18" i="6"/>
  <c r="K18" i="6"/>
  <c r="M18" i="6"/>
  <c r="N18" i="6"/>
  <c r="J18" i="6"/>
  <c r="Q19" i="6"/>
  <c r="K19" i="6"/>
  <c r="N19" i="6"/>
  <c r="J19" i="6"/>
  <c r="Q20" i="6"/>
  <c r="K20" i="6"/>
  <c r="M20" i="6"/>
  <c r="N20" i="6"/>
  <c r="J20" i="6"/>
  <c r="Q21" i="6"/>
  <c r="K21" i="6"/>
  <c r="C21" i="6"/>
  <c r="M21" i="6"/>
  <c r="N21" i="6"/>
  <c r="J21" i="6"/>
  <c r="Q22" i="6"/>
  <c r="K22" i="6"/>
  <c r="C22" i="6"/>
  <c r="M22" i="6"/>
  <c r="N22" i="6"/>
  <c r="J22" i="6"/>
  <c r="Q23" i="6"/>
  <c r="K23" i="6"/>
  <c r="M23" i="6"/>
  <c r="N23" i="6"/>
  <c r="J23" i="6"/>
  <c r="Q24" i="6"/>
  <c r="K24" i="6"/>
  <c r="N24" i="6"/>
  <c r="J24" i="6"/>
  <c r="Q25" i="6"/>
  <c r="K25" i="6"/>
  <c r="N25" i="6"/>
  <c r="J25" i="6"/>
  <c r="Q26" i="6"/>
  <c r="K26" i="6"/>
  <c r="C26" i="6"/>
  <c r="M26" i="6"/>
  <c r="N26" i="6"/>
  <c r="J26" i="6"/>
  <c r="Q27" i="6"/>
  <c r="K27" i="6"/>
  <c r="N27" i="6"/>
  <c r="J27" i="6"/>
  <c r="Q28" i="6"/>
  <c r="K28" i="6"/>
  <c r="N28" i="6"/>
  <c r="J28" i="6"/>
  <c r="Q29" i="6"/>
  <c r="K29" i="6"/>
  <c r="C29" i="6"/>
  <c r="M29" i="6"/>
  <c r="N29" i="6"/>
  <c r="J29" i="6"/>
  <c r="Q30" i="6"/>
  <c r="K30" i="6"/>
  <c r="N30" i="6"/>
  <c r="J30" i="6"/>
  <c r="Q31" i="6"/>
  <c r="K31" i="6"/>
  <c r="C31" i="6"/>
  <c r="M31" i="6"/>
  <c r="N31" i="6"/>
  <c r="J31" i="6"/>
  <c r="G32" i="6"/>
  <c r="Q32" i="6"/>
  <c r="K32" i="6"/>
  <c r="M32" i="6"/>
  <c r="N32" i="6"/>
  <c r="J32" i="6"/>
  <c r="Q33" i="6"/>
  <c r="K33" i="6"/>
  <c r="C33" i="6"/>
  <c r="M33" i="6"/>
  <c r="N33" i="6"/>
  <c r="J33" i="6"/>
  <c r="Q34" i="6"/>
  <c r="K34" i="6"/>
  <c r="N34" i="6"/>
  <c r="J34" i="6"/>
  <c r="Q35" i="6"/>
  <c r="K35" i="6"/>
  <c r="M35" i="6"/>
  <c r="N35" i="6"/>
  <c r="J35" i="6"/>
  <c r="Q36" i="6"/>
  <c r="K36" i="6"/>
  <c r="M36" i="6"/>
  <c r="N36" i="6"/>
  <c r="J36" i="6"/>
  <c r="G37" i="6"/>
  <c r="Q37" i="6"/>
  <c r="K37" i="6"/>
  <c r="N37" i="6"/>
  <c r="J37" i="6"/>
  <c r="Q38" i="6"/>
  <c r="K38" i="6"/>
  <c r="M38" i="6"/>
  <c r="N38" i="6"/>
  <c r="J38" i="6"/>
  <c r="Q39" i="6"/>
  <c r="K39" i="6"/>
  <c r="M39" i="6"/>
  <c r="N39" i="6"/>
  <c r="J39" i="6"/>
  <c r="Q40" i="6"/>
  <c r="K40" i="6"/>
  <c r="C40" i="6"/>
  <c r="M40" i="6"/>
  <c r="N40" i="6"/>
  <c r="J40" i="6"/>
  <c r="Q41" i="6"/>
  <c r="K41" i="6"/>
  <c r="N41" i="6"/>
  <c r="J41" i="6"/>
  <c r="G42" i="6"/>
  <c r="Q42" i="6"/>
  <c r="K42" i="6"/>
  <c r="N42" i="6"/>
  <c r="J42" i="6"/>
  <c r="G43" i="6"/>
  <c r="Q43" i="6"/>
  <c r="K43" i="6"/>
  <c r="N43" i="6"/>
  <c r="J43" i="6"/>
  <c r="Q44" i="6"/>
  <c r="K44" i="6"/>
  <c r="N44" i="6"/>
  <c r="J44" i="6"/>
  <c r="Q45" i="6"/>
  <c r="K45" i="6"/>
  <c r="N45" i="6"/>
  <c r="J45" i="6"/>
  <c r="Q46" i="6"/>
  <c r="K46" i="6"/>
  <c r="M46" i="6"/>
  <c r="N46" i="6"/>
  <c r="J46" i="6"/>
  <c r="Q47" i="6"/>
  <c r="K47" i="6"/>
  <c r="N47" i="6"/>
  <c r="J47" i="6"/>
  <c r="G48" i="6"/>
  <c r="Q48" i="6"/>
  <c r="K48" i="6"/>
  <c r="N48" i="6"/>
  <c r="J48" i="6"/>
  <c r="Q49" i="6"/>
  <c r="K49" i="6"/>
  <c r="N49" i="6"/>
  <c r="J49" i="6"/>
  <c r="Q50" i="6"/>
  <c r="K50" i="6"/>
  <c r="M50" i="6"/>
  <c r="N50" i="6"/>
  <c r="J50" i="6"/>
  <c r="Q51" i="6"/>
  <c r="K51" i="6"/>
  <c r="M51" i="6"/>
  <c r="N51" i="6"/>
  <c r="J51" i="6"/>
  <c r="Q52" i="6"/>
  <c r="K52" i="6"/>
  <c r="N52" i="6"/>
  <c r="J52" i="6"/>
  <c r="Q53" i="6"/>
  <c r="K53" i="6"/>
  <c r="M53" i="6"/>
  <c r="N53" i="6"/>
  <c r="J53" i="6"/>
  <c r="G54" i="6"/>
  <c r="Q54" i="6"/>
  <c r="K54" i="6"/>
  <c r="N54" i="6"/>
  <c r="J54" i="6"/>
  <c r="Q55" i="6"/>
  <c r="K55" i="6"/>
  <c r="C55" i="6"/>
  <c r="M55" i="6"/>
  <c r="N55" i="6"/>
  <c r="J55" i="6"/>
  <c r="Q56" i="6"/>
  <c r="K56" i="6"/>
  <c r="M56" i="6"/>
  <c r="N56" i="6"/>
  <c r="J56" i="6"/>
  <c r="Q57" i="6"/>
  <c r="K57" i="6"/>
  <c r="C57" i="6"/>
  <c r="M57" i="6"/>
  <c r="N57" i="6"/>
  <c r="J57" i="6"/>
  <c r="Q58" i="6"/>
  <c r="K58" i="6"/>
  <c r="N58" i="6"/>
  <c r="J58" i="6"/>
  <c r="G59" i="6"/>
  <c r="Q59" i="6"/>
  <c r="K59" i="6"/>
  <c r="N59" i="6"/>
  <c r="J59" i="6"/>
  <c r="G60" i="6"/>
  <c r="Q60" i="6"/>
  <c r="K60" i="6"/>
  <c r="M60" i="6"/>
  <c r="N60" i="6"/>
  <c r="J60" i="6"/>
  <c r="Q61" i="6"/>
  <c r="K61" i="6"/>
  <c r="M61" i="6"/>
  <c r="N61" i="6"/>
  <c r="J61" i="6"/>
  <c r="G62" i="6"/>
  <c r="Q62" i="6"/>
  <c r="K62" i="6"/>
  <c r="C62" i="6"/>
  <c r="M62" i="6"/>
  <c r="N62" i="6"/>
  <c r="J62" i="6"/>
  <c r="G63" i="6"/>
  <c r="Q63" i="6"/>
  <c r="K63" i="6"/>
  <c r="N63" i="6"/>
  <c r="J63" i="6"/>
  <c r="Q64" i="6"/>
  <c r="K64" i="6"/>
  <c r="C64" i="6"/>
  <c r="M64" i="6"/>
  <c r="N64" i="6"/>
  <c r="J64" i="6"/>
  <c r="Q65" i="6"/>
  <c r="K65" i="6"/>
  <c r="N65" i="6"/>
  <c r="J65" i="6"/>
  <c r="Q66" i="6"/>
  <c r="K66" i="6"/>
  <c r="C66" i="6"/>
  <c r="M66" i="6"/>
  <c r="N66" i="6"/>
  <c r="J66" i="6"/>
  <c r="G67" i="6"/>
  <c r="Q67" i="6"/>
  <c r="K67" i="6"/>
  <c r="N67" i="6"/>
  <c r="J67" i="6"/>
  <c r="Q68" i="6"/>
  <c r="K68" i="6"/>
  <c r="M68" i="6"/>
  <c r="N68" i="6"/>
  <c r="J68" i="6"/>
  <c r="Q69" i="6"/>
  <c r="K69" i="6"/>
  <c r="N69" i="6"/>
  <c r="J69" i="6"/>
  <c r="Q70" i="6"/>
  <c r="K70" i="6"/>
  <c r="C70" i="6"/>
  <c r="M70" i="6"/>
  <c r="N70" i="6"/>
  <c r="J70" i="6"/>
  <c r="Q71" i="6"/>
  <c r="K71" i="6"/>
  <c r="M71" i="6"/>
  <c r="N71" i="6"/>
  <c r="J71" i="6"/>
  <c r="Q72" i="6"/>
  <c r="K72" i="6"/>
  <c r="N72" i="6"/>
  <c r="J72" i="6"/>
  <c r="Q73" i="6"/>
  <c r="K73" i="6"/>
  <c r="N73" i="6"/>
  <c r="J73" i="6"/>
  <c r="Q74" i="6"/>
  <c r="K74" i="6"/>
  <c r="M74" i="6"/>
  <c r="N74" i="6"/>
  <c r="J74" i="6"/>
  <c r="Q75" i="6"/>
  <c r="K75" i="6"/>
  <c r="M75" i="6"/>
  <c r="N75" i="6"/>
  <c r="J75" i="6"/>
  <c r="Q76" i="6"/>
  <c r="K76" i="6"/>
  <c r="N76" i="6"/>
  <c r="J76" i="6"/>
  <c r="Q77" i="6"/>
  <c r="K77" i="6"/>
  <c r="N77" i="6"/>
  <c r="J77" i="6"/>
  <c r="Q78" i="6"/>
  <c r="K78" i="6"/>
  <c r="M78" i="6"/>
  <c r="N78" i="6"/>
  <c r="J78" i="6"/>
  <c r="Q79" i="6"/>
  <c r="K79" i="6"/>
  <c r="N79" i="6"/>
  <c r="J79" i="6"/>
  <c r="Q80" i="6"/>
  <c r="K80" i="6"/>
  <c r="M80" i="6"/>
  <c r="N80" i="6"/>
  <c r="J80" i="6"/>
  <c r="Q81" i="6"/>
  <c r="K81" i="6"/>
  <c r="N81" i="6"/>
  <c r="J81" i="6"/>
  <c r="Q82" i="6"/>
  <c r="K82" i="6"/>
  <c r="C82" i="6"/>
  <c r="M82" i="6"/>
  <c r="N82" i="6"/>
  <c r="J82" i="6"/>
  <c r="Q83" i="6"/>
  <c r="K83" i="6"/>
  <c r="C83" i="6"/>
  <c r="M83" i="6"/>
  <c r="N83" i="6"/>
  <c r="J83" i="6"/>
  <c r="G84" i="6"/>
  <c r="Q84" i="6"/>
  <c r="K84" i="6"/>
  <c r="N84" i="6"/>
  <c r="J84" i="6"/>
  <c r="Q85" i="6"/>
  <c r="K85" i="6"/>
  <c r="C85" i="6"/>
  <c r="M85" i="6"/>
  <c r="N85" i="6"/>
  <c r="J85" i="6"/>
  <c r="Q86" i="6"/>
  <c r="K86" i="6"/>
  <c r="M86" i="6"/>
  <c r="N86" i="6"/>
  <c r="J86" i="6"/>
  <c r="Q87" i="6"/>
  <c r="K87" i="6"/>
  <c r="N87" i="6"/>
  <c r="J87" i="6"/>
  <c r="V2" i="2"/>
  <c r="S5" i="2"/>
  <c r="Q88" i="6"/>
  <c r="K88" i="6"/>
  <c r="N88" i="6"/>
  <c r="J88" i="6"/>
  <c r="Q89" i="6"/>
  <c r="K89" i="6"/>
  <c r="N89" i="6"/>
  <c r="J89" i="6"/>
  <c r="Q90" i="6"/>
  <c r="K90" i="6"/>
  <c r="N90" i="6"/>
  <c r="J90" i="6"/>
  <c r="Q91" i="6"/>
  <c r="K91" i="6"/>
  <c r="N91" i="6"/>
  <c r="J91" i="6"/>
  <c r="G92" i="6"/>
  <c r="Q92" i="6"/>
  <c r="K92" i="6"/>
  <c r="M92" i="6"/>
  <c r="N92" i="6"/>
  <c r="J92" i="6"/>
  <c r="G93" i="6"/>
  <c r="Q93" i="6"/>
  <c r="K93" i="6"/>
  <c r="N93" i="6"/>
  <c r="J93" i="6"/>
  <c r="Q94" i="6"/>
  <c r="K94" i="6"/>
  <c r="C94" i="6"/>
  <c r="M94" i="6"/>
  <c r="N94" i="6"/>
  <c r="J94" i="6"/>
  <c r="Q95" i="6"/>
  <c r="K95" i="6"/>
  <c r="C95" i="6"/>
  <c r="M95" i="6"/>
  <c r="N95" i="6"/>
  <c r="J95" i="6"/>
  <c r="Q96" i="6"/>
  <c r="K96" i="6"/>
  <c r="M96" i="6"/>
  <c r="N96" i="6"/>
  <c r="J96" i="6"/>
  <c r="Q97" i="6"/>
  <c r="K97" i="6"/>
  <c r="N97" i="6"/>
  <c r="J97" i="6"/>
  <c r="Q98" i="6"/>
  <c r="K98" i="6"/>
  <c r="M98" i="6"/>
  <c r="N98" i="6"/>
  <c r="J98" i="6"/>
  <c r="G99" i="6"/>
  <c r="Q99" i="6"/>
  <c r="K99" i="6"/>
  <c r="C99" i="6"/>
  <c r="M99" i="6"/>
  <c r="N99" i="6"/>
  <c r="J99" i="6"/>
  <c r="Q100" i="6"/>
  <c r="K100" i="6"/>
  <c r="C100" i="6"/>
  <c r="M100" i="6"/>
  <c r="N100" i="6"/>
  <c r="J100" i="6"/>
  <c r="Q101" i="6"/>
  <c r="K101" i="6"/>
  <c r="N101" i="6"/>
  <c r="J101" i="6"/>
  <c r="Q102" i="6"/>
  <c r="K102" i="6"/>
  <c r="M102" i="6"/>
  <c r="N102" i="6"/>
  <c r="J102" i="6"/>
  <c r="Q103" i="6"/>
  <c r="K103" i="6"/>
  <c r="N103" i="6"/>
  <c r="J103" i="6"/>
  <c r="Q104" i="6"/>
  <c r="K104" i="6"/>
  <c r="C104" i="6"/>
  <c r="M104" i="6"/>
  <c r="N104" i="6"/>
  <c r="J104" i="6"/>
  <c r="Q105" i="6"/>
  <c r="K105" i="6"/>
  <c r="C105" i="6"/>
  <c r="M105" i="6"/>
  <c r="N105" i="6"/>
  <c r="J105" i="6"/>
  <c r="Q106" i="6"/>
  <c r="K106" i="6"/>
  <c r="N106" i="6"/>
  <c r="J106" i="6"/>
  <c r="G107" i="6"/>
  <c r="Q107" i="6"/>
  <c r="K107" i="6"/>
  <c r="M107" i="6"/>
  <c r="N107" i="6"/>
  <c r="J107" i="6"/>
  <c r="Q108" i="6"/>
  <c r="K108" i="6"/>
  <c r="N108" i="6"/>
  <c r="J108" i="6"/>
  <c r="Q109" i="6"/>
  <c r="K109" i="6"/>
  <c r="M109" i="6"/>
  <c r="N109" i="6"/>
  <c r="J109" i="6"/>
  <c r="Q110" i="6"/>
  <c r="K110" i="6"/>
  <c r="N110" i="6"/>
  <c r="J110" i="6"/>
  <c r="Q111" i="6"/>
  <c r="K111" i="6"/>
  <c r="C111" i="6"/>
  <c r="M111" i="6"/>
  <c r="N111" i="6"/>
  <c r="J111" i="6"/>
  <c r="G112" i="6"/>
  <c r="Q112" i="6"/>
  <c r="K112" i="6"/>
  <c r="C112" i="6"/>
  <c r="M112" i="6"/>
  <c r="N112" i="6"/>
  <c r="J112" i="6"/>
  <c r="G113" i="6"/>
  <c r="Q113" i="6"/>
  <c r="K113" i="6"/>
  <c r="N113" i="6"/>
  <c r="J113" i="6"/>
  <c r="Q114" i="6"/>
  <c r="K114" i="6"/>
  <c r="N114" i="6"/>
  <c r="J114" i="6"/>
  <c r="G115" i="6"/>
  <c r="Q115" i="6"/>
  <c r="K115" i="6"/>
  <c r="N115" i="6"/>
  <c r="J115" i="6"/>
  <c r="Q116" i="6"/>
  <c r="K116" i="6"/>
  <c r="N116" i="6"/>
  <c r="J116" i="6"/>
  <c r="G117" i="6"/>
  <c r="Q117" i="6"/>
  <c r="K117" i="6"/>
  <c r="N117" i="6"/>
  <c r="J117" i="6"/>
  <c r="Q118" i="6"/>
  <c r="K118" i="6"/>
  <c r="C118" i="6"/>
  <c r="M118" i="6"/>
  <c r="N118" i="6"/>
  <c r="J118" i="6"/>
  <c r="Q119" i="6"/>
  <c r="K119" i="6"/>
  <c r="M119" i="6"/>
  <c r="N119" i="6"/>
  <c r="J119" i="6"/>
  <c r="Q120" i="6"/>
  <c r="K120" i="6"/>
  <c r="N120" i="6"/>
  <c r="J120" i="6"/>
  <c r="Q121" i="6"/>
  <c r="K121" i="6"/>
  <c r="C121" i="6"/>
  <c r="M121" i="6"/>
  <c r="N121" i="6"/>
  <c r="J121" i="6"/>
  <c r="Q122" i="6"/>
  <c r="K122" i="6"/>
  <c r="C122" i="6"/>
  <c r="M122" i="6"/>
  <c r="N122" i="6"/>
  <c r="J122" i="6"/>
  <c r="G123" i="6"/>
  <c r="Q123" i="6"/>
  <c r="K123" i="6"/>
  <c r="N123" i="6"/>
  <c r="J123" i="6"/>
  <c r="Q124" i="6"/>
  <c r="K124" i="6"/>
  <c r="M124" i="6"/>
  <c r="N124" i="6"/>
  <c r="J124" i="6"/>
  <c r="Q125" i="6"/>
  <c r="K125" i="6"/>
  <c r="M125" i="6"/>
  <c r="N125" i="6"/>
  <c r="J125" i="6"/>
  <c r="G126" i="6"/>
  <c r="Q126" i="6"/>
  <c r="K126" i="6"/>
  <c r="M126" i="6"/>
  <c r="N126" i="6"/>
  <c r="J126" i="6"/>
  <c r="Q127" i="6"/>
  <c r="K127" i="6"/>
  <c r="M127" i="6"/>
  <c r="N127" i="6"/>
  <c r="J127" i="6"/>
  <c r="G128" i="6"/>
  <c r="Q128" i="6"/>
  <c r="K128" i="6"/>
  <c r="N128" i="6"/>
  <c r="J128" i="6"/>
  <c r="G129" i="6"/>
  <c r="Q129" i="6"/>
  <c r="K129" i="6"/>
  <c r="M129" i="6"/>
  <c r="N129" i="6"/>
  <c r="J129" i="6"/>
  <c r="Q130" i="6"/>
  <c r="K130" i="6"/>
  <c r="N130" i="6"/>
  <c r="J130" i="6"/>
  <c r="Q131" i="6"/>
  <c r="K131" i="6"/>
  <c r="N131" i="6"/>
  <c r="J131" i="6"/>
  <c r="G132" i="6"/>
  <c r="Q132" i="6"/>
  <c r="K132" i="6"/>
  <c r="M132" i="6"/>
  <c r="N132" i="6"/>
  <c r="J132" i="6"/>
  <c r="Q133" i="6"/>
  <c r="K133" i="6"/>
  <c r="N133" i="6"/>
  <c r="J133" i="6"/>
  <c r="Q134" i="6"/>
  <c r="K134" i="6"/>
  <c r="N134" i="6"/>
  <c r="J134" i="6"/>
  <c r="Q135" i="6"/>
  <c r="K135" i="6"/>
  <c r="N135" i="6"/>
  <c r="J135" i="6"/>
  <c r="Q136" i="6"/>
  <c r="K136" i="6"/>
  <c r="M136" i="6"/>
  <c r="N136" i="6"/>
  <c r="J136" i="6"/>
  <c r="Q137" i="6"/>
  <c r="K137" i="6"/>
  <c r="C137" i="6"/>
  <c r="M137" i="6"/>
  <c r="N137" i="6"/>
  <c r="J137" i="6"/>
  <c r="Q138" i="6"/>
  <c r="K138" i="6"/>
  <c r="N138" i="6"/>
  <c r="J138" i="6"/>
  <c r="G139" i="6"/>
  <c r="Q139" i="6"/>
  <c r="K139" i="6"/>
  <c r="N139" i="6"/>
  <c r="J139" i="6"/>
  <c r="Q140" i="6"/>
  <c r="K140" i="6"/>
  <c r="C140" i="6"/>
  <c r="M140" i="6"/>
  <c r="N140" i="6"/>
  <c r="J140" i="6"/>
  <c r="G141" i="6"/>
  <c r="Q141" i="6"/>
  <c r="K141" i="6"/>
  <c r="N141" i="6"/>
  <c r="J141" i="6"/>
  <c r="Q142" i="6"/>
  <c r="K142" i="6"/>
  <c r="M142" i="6"/>
  <c r="N142" i="6"/>
  <c r="J142" i="6"/>
  <c r="Q143" i="6"/>
  <c r="K143" i="6"/>
  <c r="C143" i="6"/>
  <c r="M143" i="6"/>
  <c r="N143" i="6"/>
  <c r="J143" i="6"/>
  <c r="Q144" i="6"/>
  <c r="K144" i="6"/>
  <c r="C144" i="6"/>
  <c r="M144" i="6"/>
  <c r="N144" i="6"/>
  <c r="J144" i="6"/>
  <c r="Q145" i="6"/>
  <c r="K145" i="6"/>
  <c r="M145" i="6"/>
  <c r="N145" i="6"/>
  <c r="J145" i="6"/>
  <c r="G146" i="6"/>
  <c r="Q146" i="6"/>
  <c r="K146" i="6"/>
  <c r="C146" i="6"/>
  <c r="M146" i="6"/>
  <c r="N146" i="6"/>
  <c r="J146" i="6"/>
  <c r="Q147" i="6"/>
  <c r="K147" i="6"/>
  <c r="M147" i="6"/>
  <c r="N147" i="6"/>
  <c r="J147" i="6"/>
  <c r="Q148" i="6"/>
  <c r="K148" i="6"/>
  <c r="M148" i="6"/>
  <c r="N148" i="6"/>
  <c r="J148" i="6"/>
  <c r="G149" i="6"/>
  <c r="Q149" i="6"/>
  <c r="K149" i="6"/>
  <c r="C149" i="6"/>
  <c r="M149" i="6"/>
  <c r="N149" i="6"/>
  <c r="J149" i="6"/>
  <c r="Q150" i="6"/>
  <c r="K150" i="6"/>
  <c r="N150" i="6"/>
  <c r="J150" i="6"/>
  <c r="Q151" i="6"/>
  <c r="K151" i="6"/>
  <c r="M151" i="6"/>
  <c r="N151" i="6"/>
  <c r="J151" i="6"/>
  <c r="Q152" i="6"/>
  <c r="K152" i="6"/>
  <c r="N152" i="6"/>
  <c r="J152" i="6"/>
  <c r="Q153" i="6"/>
  <c r="K153" i="6"/>
  <c r="N153" i="6"/>
  <c r="J153" i="6"/>
  <c r="Q154" i="6"/>
  <c r="K154" i="6"/>
  <c r="M154" i="6"/>
  <c r="N154" i="6"/>
  <c r="J154" i="6"/>
  <c r="G155" i="6"/>
  <c r="Q155" i="6"/>
  <c r="K155" i="6"/>
  <c r="N155" i="6"/>
  <c r="J155" i="6"/>
  <c r="Q156" i="6"/>
  <c r="K156" i="6"/>
  <c r="M156" i="6"/>
  <c r="N156" i="6"/>
  <c r="J156" i="6"/>
  <c r="G157" i="6"/>
  <c r="Q157" i="6"/>
  <c r="K157" i="6"/>
  <c r="N157" i="6"/>
  <c r="J157" i="6"/>
  <c r="G158" i="6"/>
  <c r="Q158" i="6"/>
  <c r="K158" i="6"/>
  <c r="N158" i="6"/>
  <c r="J158" i="6"/>
  <c r="Q159" i="6"/>
  <c r="K159" i="6"/>
  <c r="M159" i="6"/>
  <c r="N159" i="6"/>
  <c r="J159" i="6"/>
  <c r="Q160" i="6"/>
  <c r="K160" i="6"/>
  <c r="M160" i="6"/>
  <c r="N160" i="6"/>
  <c r="J160" i="6"/>
  <c r="Q161" i="6"/>
  <c r="K161" i="6"/>
  <c r="C161" i="6"/>
  <c r="M161" i="6"/>
  <c r="N161" i="6"/>
  <c r="J161" i="6"/>
  <c r="Q162" i="6"/>
  <c r="K162" i="6"/>
  <c r="N162" i="6"/>
  <c r="J162" i="6"/>
  <c r="G163" i="6"/>
  <c r="Q163" i="6"/>
  <c r="K163" i="6"/>
  <c r="C163" i="6"/>
  <c r="M163" i="6"/>
  <c r="N163" i="6"/>
  <c r="J163" i="6"/>
  <c r="Q164" i="6"/>
  <c r="K164" i="6"/>
  <c r="C164" i="6"/>
  <c r="M164" i="6"/>
  <c r="N164" i="6"/>
  <c r="J164" i="6"/>
  <c r="G165" i="6"/>
  <c r="Q165" i="6"/>
  <c r="K165" i="6"/>
  <c r="C165" i="6"/>
  <c r="M165" i="6"/>
  <c r="N165" i="6"/>
  <c r="J165" i="6"/>
  <c r="Q166" i="6"/>
  <c r="K166" i="6"/>
  <c r="N166" i="6"/>
  <c r="J166" i="6"/>
  <c r="G167" i="6"/>
  <c r="Q167" i="6"/>
  <c r="K167" i="6"/>
  <c r="C167" i="6"/>
  <c r="M167" i="6"/>
  <c r="N167" i="6"/>
  <c r="J167" i="6"/>
  <c r="Q168" i="6"/>
  <c r="K168" i="6"/>
  <c r="N168" i="6"/>
  <c r="J168" i="6"/>
  <c r="Q169" i="6"/>
  <c r="K169" i="6"/>
  <c r="M169" i="6"/>
  <c r="N169" i="6"/>
  <c r="J169" i="6"/>
  <c r="Q170" i="6"/>
  <c r="K170" i="6"/>
  <c r="N170" i="6"/>
  <c r="J170" i="6"/>
  <c r="G171" i="6"/>
  <c r="Q171" i="6"/>
  <c r="K171" i="6"/>
  <c r="N171" i="6"/>
  <c r="J171" i="6"/>
  <c r="Q172" i="6"/>
  <c r="K172" i="6"/>
  <c r="M172" i="6"/>
  <c r="N172" i="6"/>
  <c r="J172" i="6"/>
  <c r="G173" i="6"/>
  <c r="Q173" i="6"/>
  <c r="K173" i="6"/>
  <c r="C173" i="6"/>
  <c r="M173" i="6"/>
  <c r="N173" i="6"/>
  <c r="J173" i="6"/>
  <c r="Q174" i="6"/>
  <c r="K174" i="6"/>
  <c r="N174" i="6"/>
  <c r="J174" i="6"/>
  <c r="G175" i="6"/>
  <c r="Q175" i="6"/>
  <c r="K175" i="6"/>
  <c r="N175" i="6"/>
  <c r="J175" i="6"/>
  <c r="Q176" i="6"/>
  <c r="K176" i="6"/>
  <c r="N176" i="6"/>
  <c r="J176" i="6"/>
  <c r="Q177" i="6"/>
  <c r="K177" i="6"/>
  <c r="C177" i="6"/>
  <c r="M177" i="6"/>
  <c r="N177" i="6"/>
  <c r="J177" i="6"/>
  <c r="G178" i="6"/>
  <c r="Q178" i="6"/>
  <c r="K178" i="6"/>
  <c r="M178" i="6"/>
  <c r="N178" i="6"/>
  <c r="J178" i="6"/>
  <c r="Q179" i="6"/>
  <c r="K179" i="6"/>
  <c r="N179" i="6"/>
  <c r="J179" i="6"/>
  <c r="Q180" i="6"/>
  <c r="K180" i="6"/>
  <c r="N180" i="6"/>
  <c r="J180" i="6"/>
  <c r="Q181" i="6"/>
  <c r="K181" i="6"/>
  <c r="N181" i="6"/>
  <c r="J181" i="6"/>
  <c r="Q182" i="6"/>
  <c r="K182" i="6"/>
  <c r="M182" i="6"/>
  <c r="N182" i="6"/>
  <c r="J182" i="6"/>
  <c r="Q183" i="6"/>
  <c r="K183" i="6"/>
  <c r="M183" i="6"/>
  <c r="N183" i="6"/>
  <c r="J183" i="6"/>
  <c r="G184" i="6"/>
  <c r="Q184" i="6"/>
  <c r="K184" i="6"/>
  <c r="C184" i="6"/>
  <c r="M184" i="6"/>
  <c r="N184" i="6"/>
  <c r="J184" i="6"/>
  <c r="Q185" i="6"/>
  <c r="K185" i="6"/>
  <c r="M185" i="6"/>
  <c r="N185" i="6"/>
  <c r="J185" i="6"/>
  <c r="Q186" i="6"/>
  <c r="K186" i="6"/>
  <c r="C186" i="6"/>
  <c r="M186" i="6"/>
  <c r="N186" i="6"/>
  <c r="J186" i="6"/>
  <c r="Q187" i="6"/>
  <c r="K187" i="6"/>
  <c r="C187" i="6"/>
  <c r="M187" i="6"/>
  <c r="N187" i="6"/>
  <c r="J187" i="6"/>
  <c r="Q188" i="6"/>
  <c r="K188" i="6"/>
  <c r="M188" i="6"/>
  <c r="N188" i="6"/>
  <c r="J188" i="6"/>
  <c r="Q189" i="6"/>
  <c r="K189" i="6"/>
  <c r="M189" i="6"/>
  <c r="N189" i="6"/>
  <c r="J189" i="6"/>
  <c r="Q190" i="6"/>
  <c r="K190" i="6"/>
  <c r="N190" i="6"/>
  <c r="J190" i="6"/>
  <c r="Q191" i="6"/>
  <c r="K191" i="6"/>
  <c r="N191" i="6"/>
  <c r="J191" i="6"/>
  <c r="G192" i="6"/>
  <c r="Q192" i="6"/>
  <c r="K192" i="6"/>
  <c r="M192" i="6"/>
  <c r="N192" i="6"/>
  <c r="J192" i="6"/>
  <c r="Q193" i="6"/>
  <c r="K193" i="6"/>
  <c r="N193" i="6"/>
  <c r="J193" i="6"/>
  <c r="Q194" i="6"/>
  <c r="K194" i="6"/>
  <c r="N194" i="6"/>
  <c r="J194" i="6"/>
  <c r="G195" i="6"/>
  <c r="Q195" i="6"/>
  <c r="K195" i="6"/>
  <c r="N195" i="6"/>
  <c r="J195" i="6"/>
  <c r="Q196" i="6"/>
  <c r="K196" i="6"/>
  <c r="C196" i="6"/>
  <c r="M196" i="6"/>
  <c r="N196" i="6"/>
  <c r="J196" i="6"/>
  <c r="G197" i="6"/>
  <c r="Q197" i="6"/>
  <c r="K197" i="6"/>
  <c r="M197" i="6"/>
  <c r="N197" i="6"/>
  <c r="J197" i="6"/>
  <c r="Q198" i="6"/>
  <c r="K198" i="6"/>
  <c r="M198" i="6"/>
  <c r="N198" i="6"/>
  <c r="J198" i="6"/>
  <c r="Q199" i="6"/>
  <c r="K199" i="6"/>
  <c r="N199" i="6"/>
  <c r="J199" i="6"/>
  <c r="Q200" i="6"/>
  <c r="K200" i="6"/>
  <c r="M200" i="6"/>
  <c r="N200" i="6"/>
  <c r="J200" i="6"/>
  <c r="G201" i="6"/>
  <c r="Q201" i="6"/>
  <c r="K201" i="6"/>
  <c r="M201" i="6"/>
  <c r="N201" i="6"/>
  <c r="J201" i="6"/>
  <c r="Q202" i="6"/>
  <c r="K202" i="6"/>
  <c r="M202" i="6"/>
  <c r="N202" i="6"/>
  <c r="J202" i="6"/>
  <c r="Q203" i="6"/>
  <c r="K203" i="6"/>
  <c r="C203" i="6"/>
  <c r="M203" i="6"/>
  <c r="N203" i="6"/>
  <c r="J203" i="6"/>
  <c r="G204" i="6"/>
  <c r="Q204" i="6"/>
  <c r="K204" i="6"/>
  <c r="M204" i="6"/>
  <c r="N204" i="6"/>
  <c r="J204" i="6"/>
  <c r="G205" i="6"/>
  <c r="Q205" i="6"/>
  <c r="K205" i="6"/>
  <c r="N205" i="6"/>
  <c r="J205" i="6"/>
  <c r="G206" i="6"/>
  <c r="Q206" i="6"/>
  <c r="K206" i="6"/>
  <c r="N206" i="6"/>
  <c r="J206" i="6"/>
  <c r="Q207" i="6"/>
  <c r="K207" i="6"/>
  <c r="M207" i="6"/>
  <c r="N207" i="6"/>
  <c r="J207" i="6"/>
  <c r="G208" i="6"/>
  <c r="Q208" i="6"/>
  <c r="K208" i="6"/>
  <c r="C208" i="6"/>
  <c r="M208" i="6"/>
  <c r="N208" i="6"/>
  <c r="J208" i="6"/>
  <c r="Q209" i="6"/>
  <c r="K209" i="6"/>
  <c r="N209" i="6"/>
  <c r="J209" i="6"/>
  <c r="Q210" i="6"/>
  <c r="K210" i="6"/>
  <c r="C210" i="6"/>
  <c r="M210" i="6"/>
  <c r="N210" i="6"/>
  <c r="J210" i="6"/>
  <c r="G211" i="6"/>
  <c r="Q211" i="6"/>
  <c r="K211" i="6"/>
  <c r="N211" i="6"/>
  <c r="J211" i="6"/>
  <c r="Q212" i="6"/>
  <c r="K212" i="6"/>
  <c r="N212" i="6"/>
  <c r="J212" i="6"/>
  <c r="G213" i="6"/>
  <c r="Q213" i="6"/>
  <c r="K213" i="6"/>
  <c r="M213" i="6"/>
  <c r="N213" i="6"/>
  <c r="J213" i="6"/>
  <c r="Q214" i="6"/>
  <c r="K214" i="6"/>
  <c r="N214" i="6"/>
  <c r="J214" i="6"/>
  <c r="Q215" i="6"/>
  <c r="K215" i="6"/>
  <c r="C215" i="6"/>
  <c r="M215" i="6"/>
  <c r="N215" i="6"/>
  <c r="J215" i="6"/>
  <c r="Q216" i="6"/>
  <c r="K216" i="6"/>
  <c r="N216" i="6"/>
  <c r="J216" i="6"/>
  <c r="Q217" i="6"/>
  <c r="K217" i="6"/>
  <c r="M217" i="6"/>
  <c r="N217" i="6"/>
  <c r="J217" i="6"/>
  <c r="Q218" i="6"/>
  <c r="K218" i="6"/>
  <c r="N218" i="6"/>
  <c r="J218" i="6"/>
  <c r="Q219" i="6"/>
  <c r="K219" i="6"/>
  <c r="C219" i="6"/>
  <c r="M219" i="6"/>
  <c r="N219" i="6"/>
  <c r="J219" i="6"/>
  <c r="Q220" i="6"/>
  <c r="K220" i="6"/>
  <c r="C220" i="6"/>
  <c r="M220" i="6"/>
  <c r="N220" i="6"/>
  <c r="J220" i="6"/>
  <c r="Q221" i="6"/>
  <c r="K221" i="6"/>
  <c r="C221" i="6"/>
  <c r="M221" i="6"/>
  <c r="N221" i="6"/>
  <c r="J221" i="6"/>
  <c r="Q222" i="6"/>
  <c r="K222" i="6"/>
  <c r="N222" i="6"/>
  <c r="J222" i="6"/>
  <c r="Q223" i="6"/>
  <c r="K223" i="6"/>
  <c r="M223" i="6"/>
  <c r="N223" i="6"/>
  <c r="J223" i="6"/>
  <c r="G224" i="6"/>
  <c r="Q224" i="6"/>
  <c r="K224" i="6"/>
  <c r="N224" i="6"/>
  <c r="J224" i="6"/>
  <c r="Q225" i="6"/>
  <c r="K225" i="6"/>
  <c r="M225" i="6"/>
  <c r="N225" i="6"/>
  <c r="J225" i="6"/>
  <c r="Q226" i="6"/>
  <c r="K226" i="6"/>
  <c r="N226" i="6"/>
  <c r="J226" i="6"/>
  <c r="Q227" i="6"/>
  <c r="K227" i="6"/>
  <c r="M227" i="6"/>
  <c r="N227" i="6"/>
  <c r="J227" i="6"/>
  <c r="Q228" i="6"/>
  <c r="K228" i="6"/>
  <c r="M228" i="6"/>
  <c r="N228" i="6"/>
  <c r="J228" i="6"/>
  <c r="G229" i="6"/>
  <c r="Q229" i="6"/>
  <c r="K229" i="6"/>
  <c r="C229" i="6"/>
  <c r="M229" i="6"/>
  <c r="N229" i="6"/>
  <c r="J229" i="6"/>
  <c r="G230" i="6"/>
  <c r="Q230" i="6"/>
  <c r="K230" i="6"/>
  <c r="N230" i="6"/>
  <c r="J230" i="6"/>
  <c r="Q231" i="6"/>
  <c r="K231" i="6"/>
  <c r="M231" i="6"/>
  <c r="N231" i="6"/>
  <c r="J231" i="6"/>
  <c r="G232" i="6"/>
  <c r="Q232" i="6"/>
  <c r="K232" i="6"/>
  <c r="N232" i="6"/>
  <c r="J232" i="6"/>
  <c r="Q233" i="6"/>
  <c r="K233" i="6"/>
  <c r="M233" i="6"/>
  <c r="N233" i="6"/>
  <c r="J233" i="6"/>
  <c r="Q234" i="6"/>
  <c r="K234" i="6"/>
  <c r="M234" i="6"/>
  <c r="N234" i="6"/>
  <c r="J234" i="6"/>
  <c r="Q235" i="6"/>
  <c r="K235" i="6"/>
  <c r="N235" i="6"/>
  <c r="J235" i="6"/>
  <c r="G236" i="6"/>
  <c r="Q236" i="6"/>
  <c r="K236" i="6"/>
  <c r="N236" i="6"/>
  <c r="J236" i="6"/>
  <c r="Q237" i="6"/>
  <c r="K237" i="6"/>
  <c r="N237" i="6"/>
  <c r="J237" i="6"/>
  <c r="Q238" i="6"/>
  <c r="K238" i="6"/>
  <c r="M238" i="6"/>
  <c r="N238" i="6"/>
  <c r="J238" i="6"/>
  <c r="Q239" i="6"/>
  <c r="K239" i="6"/>
  <c r="N239" i="6"/>
  <c r="J239" i="6"/>
  <c r="Q240" i="6"/>
  <c r="K240" i="6"/>
  <c r="M240" i="6"/>
  <c r="N240" i="6"/>
  <c r="J240" i="6"/>
  <c r="Q241" i="6"/>
  <c r="K241" i="6"/>
  <c r="M241" i="6"/>
  <c r="N241" i="6"/>
  <c r="J241" i="6"/>
  <c r="Q242" i="6"/>
  <c r="K242" i="6"/>
  <c r="C242" i="6"/>
  <c r="M242" i="6"/>
  <c r="N242" i="6"/>
  <c r="J242" i="6"/>
  <c r="G243" i="6"/>
  <c r="Q243" i="6"/>
  <c r="K243" i="6"/>
  <c r="N243" i="6"/>
  <c r="J243" i="6"/>
  <c r="Q244" i="6"/>
  <c r="K244" i="6"/>
  <c r="N244" i="6"/>
  <c r="J244" i="6"/>
  <c r="Q245" i="6"/>
  <c r="K245" i="6"/>
  <c r="M245" i="6"/>
  <c r="N245" i="6"/>
  <c r="J245" i="6"/>
  <c r="G246" i="6"/>
  <c r="Q246" i="6"/>
  <c r="K246" i="6"/>
  <c r="C246" i="6"/>
  <c r="M246" i="6"/>
  <c r="N246" i="6"/>
  <c r="J246" i="6"/>
  <c r="Q247" i="6"/>
  <c r="K247" i="6"/>
  <c r="C247" i="6"/>
  <c r="M247" i="6"/>
  <c r="N247" i="6"/>
  <c r="J247" i="6"/>
  <c r="Q248" i="6"/>
  <c r="K248" i="6"/>
  <c r="M248" i="6"/>
  <c r="N248" i="6"/>
  <c r="J248" i="6"/>
  <c r="Q249" i="6"/>
  <c r="K249" i="6"/>
  <c r="M249" i="6"/>
  <c r="N249" i="6"/>
  <c r="J249" i="6"/>
  <c r="Q250" i="6"/>
  <c r="K250" i="6"/>
  <c r="C250" i="6"/>
  <c r="M250" i="6"/>
  <c r="N250" i="6"/>
  <c r="J250" i="6"/>
  <c r="Q251" i="6"/>
  <c r="K251" i="6"/>
  <c r="M251" i="6"/>
  <c r="N251" i="6"/>
  <c r="J251" i="6"/>
  <c r="G252" i="6"/>
  <c r="Q252" i="6"/>
  <c r="K252" i="6"/>
  <c r="C252" i="6"/>
  <c r="M252" i="6"/>
  <c r="N252" i="6"/>
  <c r="J252" i="6"/>
  <c r="Q253" i="6"/>
  <c r="K253" i="6"/>
  <c r="M253" i="6"/>
  <c r="N253" i="6"/>
  <c r="J253" i="6"/>
  <c r="Q254" i="6"/>
  <c r="K254" i="6"/>
  <c r="C254" i="6"/>
  <c r="M254" i="6"/>
  <c r="N254" i="6"/>
  <c r="J254" i="6"/>
  <c r="Q255" i="6"/>
  <c r="K255" i="6"/>
  <c r="N255" i="6"/>
  <c r="J255" i="6"/>
  <c r="Q256" i="6"/>
  <c r="K256" i="6"/>
  <c r="N256" i="6"/>
  <c r="J256" i="6"/>
  <c r="Q257" i="6"/>
  <c r="K257" i="6"/>
  <c r="N257" i="6"/>
  <c r="J257" i="6"/>
  <c r="Q258" i="6"/>
  <c r="K258" i="6"/>
  <c r="M258" i="6"/>
  <c r="N258" i="6"/>
  <c r="J258" i="6"/>
  <c r="Q259" i="6"/>
  <c r="K259" i="6"/>
  <c r="N259" i="6"/>
  <c r="J259" i="6"/>
  <c r="G260" i="6"/>
  <c r="Q260" i="6"/>
  <c r="K260" i="6"/>
  <c r="C260" i="6"/>
  <c r="M260" i="6"/>
  <c r="N260" i="6"/>
  <c r="J260" i="6"/>
  <c r="G261" i="6"/>
  <c r="Q261" i="6"/>
  <c r="K261" i="6"/>
  <c r="C261" i="6"/>
  <c r="M261" i="6"/>
  <c r="N261" i="6"/>
  <c r="J261" i="6"/>
  <c r="Q262" i="6"/>
  <c r="K262" i="6"/>
  <c r="M262" i="6"/>
  <c r="N262" i="6"/>
  <c r="J262" i="6"/>
  <c r="Q263" i="6"/>
  <c r="K263" i="6"/>
  <c r="M263" i="6"/>
  <c r="N263" i="6"/>
  <c r="J263" i="6"/>
  <c r="Q264" i="6"/>
  <c r="K264" i="6"/>
  <c r="N264" i="6"/>
  <c r="J264" i="6"/>
  <c r="Q265" i="6"/>
  <c r="K265" i="6"/>
  <c r="C265" i="6"/>
  <c r="M265" i="6"/>
  <c r="N265" i="6"/>
  <c r="J265" i="6"/>
  <c r="G266" i="6"/>
  <c r="Q266" i="6"/>
  <c r="K266" i="6"/>
  <c r="M266" i="6"/>
  <c r="N266" i="6"/>
  <c r="J266" i="6"/>
  <c r="Q267" i="6"/>
  <c r="K267" i="6"/>
  <c r="N267" i="6"/>
  <c r="J267" i="6"/>
  <c r="Q268" i="6"/>
  <c r="K268" i="6"/>
  <c r="N268" i="6"/>
  <c r="J268" i="6"/>
  <c r="Q269" i="6"/>
  <c r="K269" i="6"/>
  <c r="N269" i="6"/>
  <c r="J269" i="6"/>
  <c r="Q270" i="6"/>
  <c r="K270" i="6"/>
  <c r="N270" i="6"/>
  <c r="J270" i="6"/>
  <c r="G271" i="6"/>
  <c r="Q271" i="6"/>
  <c r="K271" i="6"/>
  <c r="M271" i="6"/>
  <c r="N271" i="6"/>
  <c r="J271" i="6"/>
  <c r="Q272" i="6"/>
  <c r="K272" i="6"/>
  <c r="M272" i="6"/>
  <c r="N272" i="6"/>
  <c r="J272" i="6"/>
  <c r="G273" i="6"/>
  <c r="Q273" i="6"/>
  <c r="K273" i="6"/>
  <c r="N273" i="6"/>
  <c r="J273" i="6"/>
  <c r="Q274" i="6"/>
  <c r="K274" i="6"/>
  <c r="C274" i="6"/>
  <c r="M274" i="6"/>
  <c r="N274" i="6"/>
  <c r="J274" i="6"/>
  <c r="Q275" i="6"/>
  <c r="K275" i="6"/>
  <c r="M275" i="6"/>
  <c r="N275" i="6"/>
  <c r="J275" i="6"/>
  <c r="G276" i="6"/>
  <c r="Q276" i="6"/>
  <c r="K276" i="6"/>
  <c r="N276" i="6"/>
  <c r="J276" i="6"/>
  <c r="Q277" i="6"/>
  <c r="K277" i="6"/>
  <c r="C277" i="6"/>
  <c r="M277" i="6"/>
  <c r="N277" i="6"/>
  <c r="J277" i="6"/>
  <c r="G278" i="6"/>
  <c r="Q278" i="6"/>
  <c r="K278" i="6"/>
  <c r="M278" i="6"/>
  <c r="N278" i="6"/>
  <c r="J278" i="6"/>
  <c r="Q279" i="6"/>
  <c r="K279" i="6"/>
  <c r="N279" i="6"/>
  <c r="J279" i="6"/>
  <c r="Q280" i="6"/>
  <c r="K280" i="6"/>
  <c r="N280" i="6"/>
  <c r="J280" i="6"/>
  <c r="Q281" i="6"/>
  <c r="K281" i="6"/>
  <c r="M281" i="6"/>
  <c r="N281" i="6"/>
  <c r="J281" i="6"/>
  <c r="Q282" i="6"/>
  <c r="K282" i="6"/>
  <c r="C282" i="6"/>
  <c r="M282" i="6"/>
  <c r="N282" i="6"/>
  <c r="J282" i="6"/>
  <c r="Q283" i="6"/>
  <c r="K283" i="6"/>
  <c r="M283" i="6"/>
  <c r="N283" i="6"/>
  <c r="J283" i="6"/>
  <c r="Q284" i="6"/>
  <c r="K284" i="6"/>
  <c r="C284" i="6"/>
  <c r="M284" i="6"/>
  <c r="N284" i="6"/>
  <c r="J284" i="6"/>
  <c r="G285" i="6"/>
  <c r="Q285" i="6"/>
  <c r="K285" i="6"/>
  <c r="C285" i="6"/>
  <c r="M285" i="6"/>
  <c r="N285" i="6"/>
  <c r="J285" i="6"/>
  <c r="G286" i="6"/>
  <c r="Q286" i="6"/>
  <c r="K286" i="6"/>
  <c r="N286" i="6"/>
  <c r="J286" i="6"/>
  <c r="G287" i="6"/>
  <c r="Q287" i="6"/>
  <c r="K287" i="6"/>
  <c r="N287" i="6"/>
  <c r="J287" i="6"/>
  <c r="G288" i="6"/>
  <c r="Q288" i="6"/>
  <c r="K288" i="6"/>
  <c r="N288" i="6"/>
  <c r="J288" i="6"/>
  <c r="Q289" i="6"/>
  <c r="K289" i="6"/>
  <c r="N289" i="6"/>
  <c r="J289" i="6"/>
  <c r="Q290" i="6"/>
  <c r="K290" i="6"/>
  <c r="N290" i="6"/>
  <c r="J290" i="6"/>
  <c r="Q291" i="6"/>
  <c r="K291" i="6"/>
  <c r="N291" i="6"/>
  <c r="J291" i="6"/>
  <c r="G292" i="6"/>
  <c r="Q292" i="6"/>
  <c r="K292" i="6"/>
  <c r="C292" i="6"/>
  <c r="M292" i="6"/>
  <c r="N292" i="6"/>
  <c r="J292" i="6"/>
  <c r="G293" i="6"/>
  <c r="Q293" i="6"/>
  <c r="K293" i="6"/>
  <c r="C293" i="6"/>
  <c r="M293" i="6"/>
  <c r="N293" i="6"/>
  <c r="J293" i="6"/>
  <c r="Q294" i="6"/>
  <c r="K294" i="6"/>
  <c r="M294" i="6"/>
  <c r="N294" i="6"/>
  <c r="J294" i="6"/>
  <c r="Q295" i="6"/>
  <c r="K295" i="6"/>
  <c r="C295" i="6"/>
  <c r="M295" i="6"/>
  <c r="N295" i="6"/>
  <c r="J295" i="6"/>
  <c r="Q296" i="6"/>
  <c r="K296" i="6"/>
  <c r="N296" i="6"/>
  <c r="J296" i="6"/>
  <c r="Q297" i="6"/>
  <c r="K297" i="6"/>
  <c r="C297" i="6"/>
  <c r="M297" i="6"/>
  <c r="N297" i="6"/>
  <c r="J297" i="6"/>
  <c r="Q298" i="6"/>
  <c r="K298" i="6"/>
  <c r="M298" i="6"/>
  <c r="N298" i="6"/>
  <c r="J298" i="6"/>
  <c r="Q299" i="6"/>
  <c r="K299" i="6"/>
  <c r="M299" i="6"/>
  <c r="N299" i="6"/>
  <c r="J299" i="6"/>
  <c r="Q300" i="6"/>
  <c r="K300" i="6"/>
  <c r="M300" i="6"/>
  <c r="N300" i="6"/>
  <c r="J300" i="6"/>
  <c r="Q301" i="6"/>
  <c r="K301" i="6"/>
  <c r="N301" i="6"/>
  <c r="J301" i="6"/>
  <c r="Q302" i="6"/>
  <c r="K302" i="6"/>
  <c r="M302" i="6"/>
  <c r="N302" i="6"/>
  <c r="J302" i="6"/>
  <c r="Q303" i="6"/>
  <c r="K303" i="6"/>
  <c r="N303" i="6"/>
  <c r="J303" i="6"/>
  <c r="Q304" i="6"/>
  <c r="K304" i="6"/>
  <c r="N304" i="6"/>
  <c r="J304" i="6"/>
  <c r="G305" i="6"/>
  <c r="Q305" i="6"/>
  <c r="K305" i="6"/>
  <c r="N305" i="6"/>
  <c r="J305" i="6"/>
  <c r="Q306" i="6"/>
  <c r="K306" i="6"/>
  <c r="N306" i="6"/>
  <c r="J306" i="6"/>
  <c r="Q307" i="6"/>
  <c r="K307" i="6"/>
  <c r="M307" i="6"/>
  <c r="N307" i="6"/>
  <c r="J307" i="6"/>
  <c r="Q308" i="6"/>
  <c r="K308" i="6"/>
  <c r="M308" i="6"/>
  <c r="N308" i="6"/>
  <c r="J308" i="6"/>
  <c r="Q309" i="6"/>
  <c r="K309" i="6"/>
  <c r="C309" i="6"/>
  <c r="M309" i="6"/>
  <c r="N309" i="6"/>
  <c r="J309" i="6"/>
  <c r="Q310" i="6"/>
  <c r="K310" i="6"/>
  <c r="C310" i="6"/>
  <c r="M310" i="6"/>
  <c r="N310" i="6"/>
  <c r="J310" i="6"/>
  <c r="G311" i="6"/>
  <c r="Q311" i="6"/>
  <c r="K311" i="6"/>
  <c r="M311" i="6"/>
  <c r="N311" i="6"/>
  <c r="J311" i="6"/>
  <c r="G312" i="6"/>
  <c r="Q312" i="6"/>
  <c r="K312" i="6"/>
  <c r="M312" i="6"/>
  <c r="N312" i="6"/>
  <c r="J312" i="6"/>
  <c r="Q313" i="6"/>
  <c r="K313" i="6"/>
  <c r="C313" i="6"/>
  <c r="M313" i="6"/>
  <c r="N313" i="6"/>
  <c r="J313" i="6"/>
  <c r="Q314" i="6"/>
  <c r="K314" i="6"/>
  <c r="M314" i="6"/>
  <c r="N314" i="6"/>
  <c r="J314" i="6"/>
  <c r="Q315" i="6"/>
  <c r="K315" i="6"/>
  <c r="N315" i="6"/>
  <c r="J315" i="6"/>
  <c r="Q316" i="6"/>
  <c r="K316" i="6"/>
  <c r="C316" i="6"/>
  <c r="M316" i="6"/>
  <c r="N316" i="6"/>
  <c r="J316" i="6"/>
  <c r="Q317" i="6"/>
  <c r="K317" i="6"/>
  <c r="C317" i="6"/>
  <c r="M317" i="6"/>
  <c r="N317" i="6"/>
  <c r="J317" i="6"/>
  <c r="Q318" i="6"/>
  <c r="K318" i="6"/>
  <c r="N318" i="6"/>
  <c r="J318" i="6"/>
  <c r="Q319" i="6"/>
  <c r="K319" i="6"/>
  <c r="M319" i="6"/>
  <c r="N319" i="6"/>
  <c r="J319" i="6"/>
  <c r="Q320" i="6"/>
  <c r="K320" i="6"/>
  <c r="M320" i="6"/>
  <c r="N320" i="6"/>
  <c r="J320" i="6"/>
  <c r="Q321" i="6"/>
  <c r="K321" i="6"/>
  <c r="N321" i="6"/>
  <c r="J321" i="6"/>
  <c r="Q322" i="6"/>
  <c r="K322" i="6"/>
  <c r="N322" i="6"/>
  <c r="J322" i="6"/>
  <c r="Q323" i="6"/>
  <c r="K323" i="6"/>
  <c r="N323" i="6"/>
  <c r="J323" i="6"/>
  <c r="Q324" i="6"/>
  <c r="K324" i="6"/>
  <c r="N324" i="6"/>
  <c r="J324" i="6"/>
  <c r="G325" i="6"/>
  <c r="Q325" i="6"/>
  <c r="K325" i="6"/>
  <c r="C325" i="6"/>
  <c r="M325" i="6"/>
  <c r="N325" i="6"/>
  <c r="J325" i="6"/>
  <c r="Q326" i="6"/>
  <c r="K326" i="6"/>
  <c r="N326" i="6"/>
  <c r="J326" i="6"/>
  <c r="Q327" i="6"/>
  <c r="K327" i="6"/>
  <c r="N327" i="6"/>
  <c r="J327" i="6"/>
  <c r="G328" i="6"/>
  <c r="Q328" i="6"/>
  <c r="K328" i="6"/>
  <c r="N328" i="6"/>
  <c r="J328" i="6"/>
  <c r="Q329" i="6"/>
  <c r="K329" i="6"/>
  <c r="N329" i="6"/>
  <c r="J329" i="6"/>
  <c r="Q330" i="6"/>
  <c r="K330" i="6"/>
  <c r="N330" i="6"/>
  <c r="J330" i="6"/>
  <c r="Q331" i="6"/>
  <c r="K331" i="6"/>
  <c r="N331" i="6"/>
  <c r="J331" i="6"/>
  <c r="Q332" i="6"/>
  <c r="K332" i="6"/>
  <c r="N332" i="6"/>
  <c r="J332" i="6"/>
  <c r="Q333" i="6"/>
  <c r="K333" i="6"/>
  <c r="N333" i="6"/>
  <c r="J333" i="6"/>
  <c r="Q334" i="6"/>
  <c r="K334" i="6"/>
  <c r="N334" i="6"/>
  <c r="J334" i="6"/>
  <c r="Q335" i="6"/>
  <c r="K335" i="6"/>
  <c r="N335" i="6"/>
  <c r="J335" i="6"/>
  <c r="G336" i="6"/>
  <c r="Q336" i="6"/>
  <c r="K336" i="6"/>
  <c r="N336" i="6"/>
  <c r="J336" i="6"/>
  <c r="G337" i="6"/>
  <c r="Q337" i="6"/>
  <c r="K337" i="6"/>
  <c r="N337" i="6"/>
  <c r="J337" i="6"/>
  <c r="G338" i="6"/>
  <c r="Q338" i="6"/>
  <c r="K338" i="6"/>
  <c r="N338" i="6"/>
  <c r="J338" i="6"/>
  <c r="Q339" i="6"/>
  <c r="K339" i="6"/>
  <c r="N339" i="6"/>
  <c r="J339" i="6"/>
  <c r="Q340" i="6"/>
  <c r="K340" i="6"/>
  <c r="N340" i="6"/>
  <c r="J340" i="6"/>
  <c r="Q341" i="6"/>
  <c r="K341" i="6"/>
  <c r="N341" i="6"/>
  <c r="J341" i="6"/>
  <c r="G342" i="6"/>
  <c r="Q342" i="6"/>
  <c r="K342" i="6"/>
  <c r="N342" i="6"/>
  <c r="J342" i="6"/>
  <c r="Q343" i="6"/>
  <c r="K343" i="6"/>
  <c r="N343" i="6"/>
  <c r="J343" i="6"/>
  <c r="Q344" i="6"/>
  <c r="K344" i="6"/>
  <c r="N344" i="6"/>
  <c r="J344" i="6"/>
  <c r="Q345" i="6"/>
  <c r="K345" i="6"/>
  <c r="N345" i="6"/>
  <c r="J345" i="6"/>
  <c r="Q346" i="6"/>
  <c r="K346" i="6"/>
  <c r="N346" i="6"/>
  <c r="J346" i="6"/>
  <c r="G347" i="6"/>
  <c r="Q347" i="6"/>
  <c r="K347" i="6"/>
  <c r="M347" i="6"/>
  <c r="N347" i="6"/>
  <c r="J347" i="6"/>
  <c r="G348" i="6"/>
  <c r="Q348" i="6"/>
  <c r="K348" i="6"/>
  <c r="M348" i="6"/>
  <c r="N348" i="6"/>
  <c r="J348" i="6"/>
  <c r="Q349" i="6"/>
  <c r="K349" i="6"/>
  <c r="N349" i="6"/>
  <c r="J349" i="6"/>
  <c r="Q350" i="6"/>
  <c r="K350" i="6"/>
  <c r="N350" i="6"/>
  <c r="J350" i="6"/>
  <c r="G351" i="6"/>
  <c r="Q351" i="6"/>
  <c r="K351" i="6"/>
  <c r="N351" i="6"/>
  <c r="J351" i="6"/>
  <c r="Q352" i="6"/>
  <c r="K352" i="6"/>
  <c r="C352" i="6"/>
  <c r="M352" i="6"/>
  <c r="N352" i="6"/>
  <c r="J352" i="6"/>
  <c r="Q353" i="6"/>
  <c r="K353" i="6"/>
  <c r="N353" i="6"/>
  <c r="J353" i="6"/>
  <c r="Q354" i="6"/>
  <c r="K354" i="6"/>
  <c r="C354" i="6"/>
  <c r="M354" i="6"/>
  <c r="N354" i="6"/>
  <c r="J354" i="6"/>
  <c r="G355" i="6"/>
  <c r="Q355" i="6"/>
  <c r="K355" i="6"/>
  <c r="C355" i="6"/>
  <c r="M355" i="6"/>
  <c r="N355" i="6"/>
  <c r="J355" i="6"/>
  <c r="G356" i="6"/>
  <c r="Q356" i="6"/>
  <c r="K356" i="6"/>
  <c r="C356" i="6"/>
  <c r="M356" i="6"/>
  <c r="N356" i="6"/>
  <c r="J356" i="6"/>
  <c r="G357" i="6"/>
  <c r="Q357" i="6"/>
  <c r="K357" i="6"/>
  <c r="N357" i="6"/>
  <c r="J357" i="6"/>
  <c r="G358" i="6"/>
  <c r="Q358" i="6"/>
  <c r="K358" i="6"/>
  <c r="M358" i="6"/>
  <c r="N358" i="6"/>
  <c r="J358" i="6"/>
  <c r="Q359" i="6"/>
  <c r="K359" i="6"/>
  <c r="C359" i="6"/>
  <c r="M359" i="6"/>
  <c r="N359" i="6"/>
  <c r="J359" i="6"/>
  <c r="G360" i="6"/>
  <c r="Q360" i="6"/>
  <c r="K360" i="6"/>
  <c r="M360" i="6"/>
  <c r="N360" i="6"/>
  <c r="J360" i="6"/>
  <c r="Q361" i="6"/>
  <c r="K361" i="6"/>
  <c r="C361" i="6"/>
  <c r="M361" i="6"/>
  <c r="N361" i="6"/>
  <c r="J361" i="6"/>
  <c r="Q362" i="6"/>
  <c r="K362" i="6"/>
  <c r="M362" i="6"/>
  <c r="N362" i="6"/>
  <c r="J362" i="6"/>
  <c r="Q363" i="6"/>
  <c r="K363" i="6"/>
  <c r="N363" i="6"/>
  <c r="J363" i="6"/>
  <c r="G364" i="6"/>
  <c r="Q364" i="6"/>
  <c r="K364" i="6"/>
  <c r="N364" i="6"/>
  <c r="J364" i="6"/>
  <c r="Q365" i="6"/>
  <c r="K365" i="6"/>
  <c r="M365" i="6"/>
  <c r="N365" i="6"/>
  <c r="J365" i="6"/>
  <c r="G366" i="6"/>
  <c r="Q366" i="6"/>
  <c r="K366" i="6"/>
  <c r="M366" i="6"/>
  <c r="N366" i="6"/>
  <c r="J366" i="6"/>
  <c r="Q367" i="6"/>
  <c r="K367" i="6"/>
  <c r="C367" i="6"/>
  <c r="M367" i="6"/>
  <c r="N367" i="6"/>
  <c r="J367" i="6"/>
  <c r="Q368" i="6"/>
  <c r="K368" i="6"/>
  <c r="M368" i="6"/>
  <c r="N368" i="6"/>
  <c r="J368" i="6"/>
  <c r="Q369" i="6"/>
  <c r="K369" i="6"/>
  <c r="M369" i="6"/>
  <c r="N369" i="6"/>
  <c r="J369" i="6"/>
  <c r="Q370" i="6"/>
  <c r="K370" i="6"/>
  <c r="C370" i="6"/>
  <c r="M370" i="6"/>
  <c r="N370" i="6"/>
  <c r="J370" i="6"/>
  <c r="G371" i="6"/>
  <c r="Q371" i="6"/>
  <c r="K371" i="6"/>
  <c r="C371" i="6"/>
  <c r="M371" i="6"/>
  <c r="N371" i="6"/>
  <c r="J371" i="6"/>
  <c r="Q372" i="6"/>
  <c r="K372" i="6"/>
  <c r="M372" i="6"/>
  <c r="N372" i="6"/>
  <c r="J372" i="6"/>
  <c r="Q373" i="6"/>
  <c r="K373" i="6"/>
  <c r="N373" i="6"/>
  <c r="J373" i="6"/>
  <c r="G374" i="6"/>
  <c r="Q374" i="6"/>
  <c r="K374" i="6"/>
  <c r="N374" i="6"/>
  <c r="J374" i="6"/>
  <c r="Q375" i="6"/>
  <c r="K375" i="6"/>
  <c r="N375" i="6"/>
  <c r="J375" i="6"/>
  <c r="Q376" i="6"/>
  <c r="K376" i="6"/>
  <c r="N376" i="6"/>
  <c r="J376" i="6"/>
  <c r="Q377" i="6"/>
  <c r="K377" i="6"/>
  <c r="N377" i="6"/>
  <c r="J377" i="6"/>
  <c r="Q378" i="6"/>
  <c r="K378" i="6"/>
  <c r="C378" i="6"/>
  <c r="M378" i="6"/>
  <c r="N378" i="6"/>
  <c r="J378" i="6"/>
  <c r="Q379" i="6"/>
  <c r="K379" i="6"/>
  <c r="N379" i="6"/>
  <c r="J379" i="6"/>
  <c r="Q380" i="6"/>
  <c r="K380" i="6"/>
  <c r="M380" i="6"/>
  <c r="N380" i="6"/>
  <c r="J380" i="6"/>
  <c r="Q381" i="6"/>
  <c r="K381" i="6"/>
  <c r="C381" i="6"/>
  <c r="M381" i="6"/>
  <c r="N381" i="6"/>
  <c r="J381" i="6"/>
  <c r="Q382" i="6"/>
  <c r="K382" i="6"/>
  <c r="C382" i="6"/>
  <c r="M382" i="6"/>
  <c r="N382" i="6"/>
  <c r="J382" i="6"/>
  <c r="Q383" i="6"/>
  <c r="K383" i="6"/>
  <c r="M383" i="6"/>
  <c r="N383" i="6"/>
  <c r="J383" i="6"/>
  <c r="Q384" i="6"/>
  <c r="K384" i="6"/>
  <c r="C384" i="6"/>
  <c r="M384" i="6"/>
  <c r="N384" i="6"/>
  <c r="J384" i="6"/>
  <c r="Q385" i="6"/>
  <c r="K385" i="6"/>
  <c r="M385" i="6"/>
  <c r="N385" i="6"/>
  <c r="J385" i="6"/>
  <c r="Q386" i="6"/>
  <c r="K386" i="6"/>
  <c r="M386" i="6"/>
  <c r="N386" i="6"/>
  <c r="J386" i="6"/>
  <c r="Q387" i="6"/>
  <c r="K387" i="6"/>
  <c r="M387" i="6"/>
  <c r="N387" i="6"/>
  <c r="J387" i="6"/>
  <c r="G388" i="6"/>
  <c r="Q388" i="6"/>
  <c r="K388" i="6"/>
  <c r="N388" i="6"/>
  <c r="J388" i="6"/>
  <c r="Q389" i="6"/>
  <c r="K389" i="6"/>
  <c r="N389" i="6"/>
  <c r="J389" i="6"/>
  <c r="Q390" i="6"/>
  <c r="K390" i="6"/>
  <c r="N390" i="6"/>
  <c r="J390" i="6"/>
  <c r="Q391" i="6"/>
  <c r="K391" i="6"/>
  <c r="N391" i="6"/>
  <c r="J391" i="6"/>
  <c r="Q392" i="6"/>
  <c r="K392" i="6"/>
  <c r="C392" i="6"/>
  <c r="M392" i="6"/>
  <c r="N392" i="6"/>
  <c r="J392" i="6"/>
  <c r="Q393" i="6"/>
  <c r="K393" i="6"/>
  <c r="M393" i="6"/>
  <c r="N393" i="6"/>
  <c r="J393" i="6"/>
  <c r="Q394" i="6"/>
  <c r="K394" i="6"/>
  <c r="N394" i="6"/>
  <c r="J394" i="6"/>
  <c r="G395" i="6"/>
  <c r="Q395" i="6"/>
  <c r="K395" i="6"/>
  <c r="C395" i="6"/>
  <c r="M395" i="6"/>
  <c r="N395" i="6"/>
  <c r="J395" i="6"/>
  <c r="Q396" i="6"/>
  <c r="K396" i="6"/>
  <c r="N396" i="6"/>
  <c r="J396" i="6"/>
  <c r="Q397" i="6"/>
  <c r="K397" i="6"/>
  <c r="C397" i="6"/>
  <c r="M397" i="6"/>
  <c r="N397" i="6"/>
  <c r="J397" i="6"/>
  <c r="Q398" i="6"/>
  <c r="K398" i="6"/>
  <c r="N398" i="6"/>
  <c r="J398" i="6"/>
  <c r="Q399" i="6"/>
  <c r="K399" i="6"/>
  <c r="M399" i="6"/>
  <c r="N399" i="6"/>
  <c r="J399" i="6"/>
  <c r="G400" i="6"/>
  <c r="Q400" i="6"/>
  <c r="K400" i="6"/>
  <c r="N400" i="6"/>
  <c r="J400" i="6"/>
  <c r="Q401" i="6"/>
  <c r="K401" i="6"/>
  <c r="C401" i="6"/>
  <c r="M401" i="6"/>
  <c r="N401" i="6"/>
  <c r="J401" i="6"/>
  <c r="Q402" i="6"/>
  <c r="K402" i="6"/>
  <c r="M402" i="6"/>
  <c r="N402" i="6"/>
  <c r="J402" i="6"/>
  <c r="Q403" i="6"/>
  <c r="K403" i="6"/>
  <c r="M403" i="6"/>
  <c r="N403" i="6"/>
  <c r="J403" i="6"/>
  <c r="Q404" i="6"/>
  <c r="K404" i="6"/>
  <c r="M404" i="6"/>
  <c r="N404" i="6"/>
  <c r="J404" i="6"/>
  <c r="Q405" i="6"/>
  <c r="K405" i="6"/>
  <c r="M405" i="6"/>
  <c r="N405" i="6"/>
  <c r="J405" i="6"/>
  <c r="Q406" i="6"/>
  <c r="K406" i="6"/>
  <c r="M406" i="6"/>
  <c r="N406" i="6"/>
  <c r="J406" i="6"/>
  <c r="G407" i="6"/>
  <c r="Q407" i="6"/>
  <c r="K407" i="6"/>
  <c r="N407" i="6"/>
  <c r="J407" i="6"/>
  <c r="G408" i="6"/>
  <c r="Q408" i="6"/>
  <c r="K408" i="6"/>
  <c r="M408" i="6"/>
  <c r="N408" i="6"/>
  <c r="J408" i="6"/>
  <c r="Q409" i="6"/>
  <c r="K409" i="6"/>
  <c r="M409" i="6"/>
  <c r="N409" i="6"/>
  <c r="J409" i="6"/>
  <c r="G410" i="6"/>
  <c r="Q410" i="6"/>
  <c r="K410" i="6"/>
  <c r="N410" i="6"/>
  <c r="J410" i="6"/>
  <c r="Q411" i="6"/>
  <c r="K411" i="6"/>
  <c r="N411" i="6"/>
  <c r="J411" i="6"/>
  <c r="G412" i="6"/>
  <c r="Q412" i="6"/>
  <c r="K412" i="6"/>
  <c r="N412" i="6"/>
  <c r="J412" i="6"/>
  <c r="Q413" i="6"/>
  <c r="K413" i="6"/>
  <c r="M413" i="6"/>
  <c r="N413" i="6"/>
  <c r="J413" i="6"/>
  <c r="Q414" i="6"/>
  <c r="K414" i="6"/>
  <c r="M414" i="6"/>
  <c r="N414" i="6"/>
  <c r="J414" i="6"/>
  <c r="Q415" i="6"/>
  <c r="K415" i="6"/>
  <c r="N415" i="6"/>
  <c r="J415" i="6"/>
  <c r="Q416" i="6"/>
  <c r="K416" i="6"/>
  <c r="M416" i="6"/>
  <c r="N416" i="6"/>
  <c r="J416" i="6"/>
  <c r="G417" i="6"/>
  <c r="Q417" i="6"/>
  <c r="K417" i="6"/>
  <c r="N417" i="6"/>
  <c r="J417" i="6"/>
  <c r="G418" i="6"/>
  <c r="Q418" i="6"/>
  <c r="K418" i="6"/>
  <c r="M418" i="6"/>
  <c r="N418" i="6"/>
  <c r="J418" i="6"/>
  <c r="Q419" i="6"/>
  <c r="K419" i="6"/>
  <c r="M419" i="6"/>
  <c r="N419" i="6"/>
  <c r="J419" i="6"/>
  <c r="Q420" i="6"/>
  <c r="K420" i="6"/>
  <c r="M420" i="6"/>
  <c r="N420" i="6"/>
  <c r="J420" i="6"/>
  <c r="Q421" i="6"/>
  <c r="K421" i="6"/>
  <c r="N421" i="6"/>
  <c r="J421" i="6"/>
  <c r="Q422" i="6"/>
  <c r="K422" i="6"/>
  <c r="C422" i="6"/>
  <c r="M422" i="6"/>
  <c r="N422" i="6"/>
  <c r="J422" i="6"/>
  <c r="Q423" i="6"/>
  <c r="K423" i="6"/>
  <c r="C423" i="6"/>
  <c r="M423" i="6"/>
  <c r="N423" i="6"/>
  <c r="J423" i="6"/>
  <c r="Q424" i="6"/>
  <c r="K424" i="6"/>
  <c r="M424" i="6"/>
  <c r="N424" i="6"/>
  <c r="J424" i="6"/>
  <c r="Q425" i="6"/>
  <c r="K425" i="6"/>
  <c r="N425" i="6"/>
  <c r="J425" i="6"/>
  <c r="Q426" i="6"/>
  <c r="K426" i="6"/>
  <c r="M426" i="6"/>
  <c r="N426" i="6"/>
  <c r="J426" i="6"/>
  <c r="Q427" i="6"/>
  <c r="K427" i="6"/>
  <c r="M427" i="6"/>
  <c r="N427" i="6"/>
  <c r="J427" i="6"/>
  <c r="G428" i="6"/>
  <c r="Q428" i="6"/>
  <c r="K428" i="6"/>
  <c r="M428" i="6"/>
  <c r="N428" i="6"/>
  <c r="J428" i="6"/>
  <c r="Q429" i="6"/>
  <c r="K429" i="6"/>
  <c r="N429" i="6"/>
  <c r="J429" i="6"/>
  <c r="Q430" i="6"/>
  <c r="K430" i="6"/>
  <c r="C430" i="6"/>
  <c r="M430" i="6"/>
  <c r="N430" i="6"/>
  <c r="J430" i="6"/>
  <c r="Q431" i="6"/>
  <c r="K431" i="6"/>
  <c r="M431" i="6"/>
  <c r="N431" i="6"/>
  <c r="J431" i="6"/>
  <c r="G432" i="6"/>
  <c r="Q432" i="6"/>
  <c r="K432" i="6"/>
  <c r="N432" i="6"/>
  <c r="J432" i="6"/>
  <c r="G433" i="6"/>
  <c r="Q433" i="6"/>
  <c r="K433" i="6"/>
  <c r="N433" i="6"/>
  <c r="J433" i="6"/>
  <c r="Q434" i="6"/>
  <c r="K434" i="6"/>
  <c r="C434" i="6"/>
  <c r="M434" i="6"/>
  <c r="N434" i="6"/>
  <c r="J434" i="6"/>
  <c r="Q435" i="6"/>
  <c r="K435" i="6"/>
  <c r="M435" i="6"/>
  <c r="N435" i="6"/>
  <c r="J435" i="6"/>
  <c r="G436" i="6"/>
  <c r="Q436" i="6"/>
  <c r="K436" i="6"/>
  <c r="N436" i="6"/>
  <c r="J436" i="6"/>
  <c r="Q437" i="6"/>
  <c r="K437" i="6"/>
  <c r="N437" i="6"/>
  <c r="J437" i="6"/>
  <c r="Q438" i="6"/>
  <c r="K438" i="6"/>
  <c r="N438" i="6"/>
  <c r="J438" i="6"/>
  <c r="G439" i="6"/>
  <c r="Q439" i="6"/>
  <c r="K439" i="6"/>
  <c r="N439" i="6"/>
  <c r="J439" i="6"/>
  <c r="Q440" i="6"/>
  <c r="K440" i="6"/>
  <c r="N440" i="6"/>
  <c r="J440" i="6"/>
  <c r="Q441" i="6"/>
  <c r="K441" i="6"/>
  <c r="C441" i="6"/>
  <c r="M441" i="6"/>
  <c r="N441" i="6"/>
  <c r="J441" i="6"/>
  <c r="Q442" i="6"/>
  <c r="K442" i="6"/>
  <c r="M442" i="6"/>
  <c r="N442" i="6"/>
  <c r="J442" i="6"/>
  <c r="Q443" i="6"/>
  <c r="K443" i="6"/>
  <c r="M443" i="6"/>
  <c r="N443" i="6"/>
  <c r="J443" i="6"/>
  <c r="Q444" i="6"/>
  <c r="K444" i="6"/>
  <c r="M444" i="6"/>
  <c r="N444" i="6"/>
  <c r="J444" i="6"/>
  <c r="G445" i="6"/>
  <c r="Q445" i="6"/>
  <c r="K445" i="6"/>
  <c r="N445" i="6"/>
  <c r="J445" i="6"/>
  <c r="G446" i="6"/>
  <c r="Q446" i="6"/>
  <c r="K446" i="6"/>
  <c r="N446" i="6"/>
  <c r="J446" i="6"/>
  <c r="Q447" i="6"/>
  <c r="K447" i="6"/>
  <c r="N447" i="6"/>
  <c r="J447" i="6"/>
  <c r="Q448" i="6"/>
  <c r="K448" i="6"/>
  <c r="M448" i="6"/>
  <c r="N448" i="6"/>
  <c r="J448" i="6"/>
  <c r="Q449" i="6"/>
  <c r="K449" i="6"/>
  <c r="N449" i="6"/>
  <c r="J449" i="6"/>
  <c r="Q450" i="6"/>
  <c r="K450" i="6"/>
  <c r="M450" i="6"/>
  <c r="N450" i="6"/>
  <c r="J450" i="6"/>
  <c r="G451" i="6"/>
  <c r="Q451" i="6"/>
  <c r="K451" i="6"/>
  <c r="C451" i="6"/>
  <c r="M451" i="6"/>
  <c r="N451" i="6"/>
  <c r="J451" i="6"/>
  <c r="G452" i="6"/>
  <c r="Q452" i="6"/>
  <c r="K452" i="6"/>
  <c r="C452" i="6"/>
  <c r="M452" i="6"/>
  <c r="N452" i="6"/>
  <c r="J452" i="6"/>
  <c r="G453" i="6"/>
  <c r="Q453" i="6"/>
  <c r="K453" i="6"/>
  <c r="M453" i="6"/>
  <c r="N453" i="6"/>
  <c r="J453" i="6"/>
  <c r="Q454" i="6"/>
  <c r="K454" i="6"/>
  <c r="M454" i="6"/>
  <c r="N454" i="6"/>
  <c r="J454" i="6"/>
  <c r="Q455" i="6"/>
  <c r="K455" i="6"/>
  <c r="C455" i="6"/>
  <c r="M455" i="6"/>
  <c r="N455" i="6"/>
  <c r="J455" i="6"/>
  <c r="G456" i="6"/>
  <c r="Q456" i="6"/>
  <c r="K456" i="6"/>
  <c r="M456" i="6"/>
  <c r="N456" i="6"/>
  <c r="J456" i="6"/>
  <c r="Q457" i="6"/>
  <c r="K457" i="6"/>
  <c r="C457" i="6"/>
  <c r="M457" i="6"/>
  <c r="N457" i="6"/>
  <c r="J457" i="6"/>
  <c r="Q458" i="6"/>
  <c r="K458" i="6"/>
  <c r="N458" i="6"/>
  <c r="J458" i="6"/>
  <c r="G459" i="6"/>
  <c r="Q459" i="6"/>
  <c r="K459" i="6"/>
  <c r="N459" i="6"/>
  <c r="J459" i="6"/>
  <c r="G460" i="6"/>
  <c r="Q460" i="6"/>
  <c r="K460" i="6"/>
  <c r="N460" i="6"/>
  <c r="J460" i="6"/>
  <c r="Q461" i="6"/>
  <c r="K461" i="6"/>
  <c r="N461" i="6"/>
  <c r="J461" i="6"/>
  <c r="Q462" i="6"/>
  <c r="K462" i="6"/>
  <c r="M462" i="6"/>
  <c r="N462" i="6"/>
  <c r="J462" i="6"/>
  <c r="Q463" i="6"/>
  <c r="K463" i="6"/>
  <c r="N463" i="6"/>
  <c r="J463" i="6"/>
  <c r="Q464" i="6"/>
  <c r="K464" i="6"/>
  <c r="M464" i="6"/>
  <c r="N464" i="6"/>
  <c r="J464" i="6"/>
  <c r="Q465" i="6"/>
  <c r="K465" i="6"/>
  <c r="M465" i="6"/>
  <c r="N465" i="6"/>
  <c r="J465" i="6"/>
  <c r="G466" i="6"/>
  <c r="Q466" i="6"/>
  <c r="K466" i="6"/>
  <c r="N466" i="6"/>
  <c r="J466" i="6"/>
  <c r="Q467" i="6"/>
  <c r="K467" i="6"/>
  <c r="N467" i="6"/>
  <c r="J467" i="6"/>
  <c r="G468" i="6"/>
  <c r="Q468" i="6"/>
  <c r="K468" i="6"/>
  <c r="M468" i="6"/>
  <c r="N468" i="6"/>
  <c r="J468" i="6"/>
  <c r="G469" i="6"/>
  <c r="Q469" i="6"/>
  <c r="K469" i="6"/>
  <c r="N469" i="6"/>
  <c r="J469" i="6"/>
  <c r="G470" i="6"/>
  <c r="Q470" i="6"/>
  <c r="K470" i="6"/>
  <c r="C470" i="6"/>
  <c r="M470" i="6"/>
  <c r="N470" i="6"/>
  <c r="J470" i="6"/>
  <c r="G471" i="6"/>
  <c r="Q471" i="6"/>
  <c r="K471" i="6"/>
  <c r="M471" i="6"/>
  <c r="N471" i="6"/>
  <c r="J471" i="6"/>
  <c r="Q472" i="6"/>
  <c r="K472" i="6"/>
  <c r="N472" i="6"/>
  <c r="J472" i="6"/>
  <c r="G473" i="6"/>
  <c r="Q473" i="6"/>
  <c r="K473" i="6"/>
  <c r="M473" i="6"/>
  <c r="N473" i="6"/>
  <c r="J473" i="6"/>
  <c r="Q474" i="6"/>
  <c r="K474" i="6"/>
  <c r="C474" i="6"/>
  <c r="M474" i="6"/>
  <c r="N474" i="6"/>
  <c r="J474" i="6"/>
  <c r="Q475" i="6"/>
  <c r="K475" i="6"/>
  <c r="N475" i="6"/>
  <c r="J475" i="6"/>
  <c r="Q476" i="6"/>
  <c r="K476" i="6"/>
  <c r="M476" i="6"/>
  <c r="N476" i="6"/>
  <c r="J476" i="6"/>
  <c r="Q477" i="6"/>
  <c r="K477" i="6"/>
  <c r="N477" i="6"/>
  <c r="J477" i="6"/>
  <c r="G478" i="6"/>
  <c r="Q478" i="6"/>
  <c r="K478" i="6"/>
  <c r="N478" i="6"/>
  <c r="J478" i="6"/>
  <c r="Q479" i="6"/>
  <c r="K479" i="6"/>
  <c r="C479" i="6"/>
  <c r="M479" i="6"/>
  <c r="N479" i="6"/>
  <c r="J479" i="6"/>
  <c r="G480" i="6"/>
  <c r="Q480" i="6"/>
  <c r="K480" i="6"/>
  <c r="N480" i="6"/>
  <c r="J480" i="6"/>
  <c r="Q481" i="6"/>
  <c r="K481" i="6"/>
  <c r="C481" i="6"/>
  <c r="M481" i="6"/>
  <c r="N481" i="6"/>
  <c r="J481" i="6"/>
  <c r="Q482" i="6"/>
  <c r="K482" i="6"/>
  <c r="M482" i="6"/>
  <c r="N482" i="6"/>
  <c r="J482" i="6"/>
  <c r="Q483" i="6"/>
  <c r="K483" i="6"/>
  <c r="N483" i="6"/>
  <c r="J483" i="6"/>
  <c r="Q484" i="6"/>
  <c r="K484" i="6"/>
  <c r="N484" i="6"/>
  <c r="J484" i="6"/>
  <c r="Q485" i="6"/>
  <c r="K485" i="6"/>
  <c r="M485" i="6"/>
  <c r="N485" i="6"/>
  <c r="J485" i="6"/>
  <c r="Q486" i="6"/>
  <c r="K486" i="6"/>
  <c r="N486" i="6"/>
  <c r="J486" i="6"/>
  <c r="G487" i="6"/>
  <c r="Q487" i="6"/>
  <c r="K487" i="6"/>
  <c r="N487" i="6"/>
  <c r="J487" i="6"/>
  <c r="Q488" i="6"/>
  <c r="K488" i="6"/>
  <c r="N488" i="6"/>
  <c r="J488" i="6"/>
  <c r="Q489" i="6"/>
  <c r="K489" i="6"/>
  <c r="N489" i="6"/>
  <c r="J489" i="6"/>
  <c r="Q490" i="6"/>
  <c r="K490" i="6"/>
  <c r="N490" i="6"/>
  <c r="J490" i="6"/>
  <c r="Q491" i="6"/>
  <c r="K491" i="6"/>
  <c r="N491" i="6"/>
  <c r="J491" i="6"/>
  <c r="Q492" i="6"/>
  <c r="K492" i="6"/>
  <c r="N492" i="6"/>
  <c r="J492" i="6"/>
  <c r="G493" i="6"/>
  <c r="Q493" i="6"/>
  <c r="K493" i="6"/>
  <c r="C493" i="6"/>
  <c r="M493" i="6"/>
  <c r="N493" i="6"/>
  <c r="J493" i="6"/>
  <c r="G494" i="6"/>
  <c r="Q494" i="6"/>
  <c r="K494" i="6"/>
  <c r="C494" i="6"/>
  <c r="M494" i="6"/>
  <c r="N494" i="6"/>
  <c r="J494" i="6"/>
  <c r="Q495" i="6"/>
  <c r="K495" i="6"/>
  <c r="N495" i="6"/>
  <c r="J495" i="6"/>
  <c r="Q496" i="6"/>
  <c r="K496" i="6"/>
  <c r="M496" i="6"/>
  <c r="N496" i="6"/>
  <c r="J496" i="6"/>
  <c r="Q497" i="6"/>
  <c r="K497" i="6"/>
  <c r="N497" i="6"/>
  <c r="J497" i="6"/>
  <c r="Q498" i="6"/>
  <c r="K498" i="6"/>
  <c r="N498" i="6"/>
  <c r="J498" i="6"/>
  <c r="Q499" i="6"/>
  <c r="K499" i="6"/>
  <c r="N499" i="6"/>
  <c r="J499" i="6"/>
  <c r="G500" i="6"/>
  <c r="Q500" i="6"/>
  <c r="K500" i="6"/>
  <c r="N500" i="6"/>
  <c r="J500" i="6"/>
  <c r="Q501" i="6"/>
  <c r="K501" i="6"/>
  <c r="M501" i="6"/>
  <c r="N501" i="6"/>
  <c r="J501" i="6"/>
  <c r="Q502" i="6"/>
  <c r="K502" i="6"/>
  <c r="M502" i="6"/>
  <c r="N502" i="6"/>
  <c r="J502" i="6"/>
  <c r="Q503" i="6"/>
  <c r="K503" i="6"/>
  <c r="N503" i="6"/>
  <c r="J503" i="6"/>
  <c r="Q504" i="6"/>
  <c r="K504" i="6"/>
  <c r="C504" i="6"/>
  <c r="M504" i="6"/>
  <c r="N504" i="6"/>
  <c r="J504" i="6"/>
  <c r="Q505" i="6"/>
  <c r="K505" i="6"/>
  <c r="C505" i="6"/>
  <c r="M505" i="6"/>
  <c r="N505" i="6"/>
  <c r="J505" i="6"/>
  <c r="G506" i="6"/>
  <c r="Q506" i="6"/>
  <c r="K506" i="6"/>
  <c r="N506" i="6"/>
  <c r="J506" i="6"/>
  <c r="Q507" i="6"/>
  <c r="K507" i="6"/>
  <c r="N507" i="6"/>
  <c r="J507" i="6"/>
  <c r="G508" i="6"/>
  <c r="Q508" i="6"/>
  <c r="K508" i="6"/>
  <c r="N508" i="6"/>
  <c r="J508" i="6"/>
  <c r="Q509" i="6"/>
  <c r="K509" i="6"/>
  <c r="N509" i="6"/>
  <c r="J509" i="6"/>
  <c r="G510" i="6"/>
  <c r="Q510" i="6"/>
  <c r="K510" i="6"/>
  <c r="N510" i="6"/>
  <c r="J510" i="6"/>
  <c r="G511" i="6"/>
  <c r="Q511" i="6"/>
  <c r="K511" i="6"/>
  <c r="N511" i="6"/>
  <c r="J511" i="6"/>
  <c r="Q512" i="6"/>
  <c r="K512" i="6"/>
  <c r="N512" i="6"/>
  <c r="J512" i="6"/>
  <c r="G513" i="6"/>
  <c r="Q513" i="6"/>
  <c r="K513" i="6"/>
  <c r="N513" i="6"/>
  <c r="J513" i="6"/>
  <c r="Q514" i="6"/>
  <c r="K514" i="6"/>
  <c r="N514" i="6"/>
  <c r="J514" i="6"/>
  <c r="Q515" i="6"/>
  <c r="K515" i="6"/>
  <c r="N515" i="6"/>
  <c r="J515" i="6"/>
  <c r="Q516" i="6"/>
  <c r="K516" i="6"/>
  <c r="M516" i="6"/>
  <c r="N516" i="6"/>
  <c r="J516" i="6"/>
  <c r="Q517" i="6"/>
  <c r="K517" i="6"/>
  <c r="N517" i="6"/>
  <c r="J517" i="6"/>
  <c r="Q518" i="6"/>
  <c r="K518" i="6"/>
  <c r="N518" i="6"/>
  <c r="J518" i="6"/>
  <c r="Q519" i="6"/>
  <c r="K519" i="6"/>
  <c r="M519" i="6"/>
  <c r="N519" i="6"/>
  <c r="J519" i="6"/>
  <c r="Q520" i="6"/>
  <c r="K520" i="6"/>
  <c r="N520" i="6"/>
  <c r="J520" i="6"/>
  <c r="Q521" i="6"/>
  <c r="K521" i="6"/>
  <c r="N521" i="6"/>
  <c r="J521" i="6"/>
  <c r="Q522" i="6"/>
  <c r="K522" i="6"/>
  <c r="M522" i="6"/>
  <c r="N522" i="6"/>
  <c r="J522" i="6"/>
  <c r="G523" i="6"/>
  <c r="Q523" i="6"/>
  <c r="K523" i="6"/>
  <c r="M523" i="6"/>
  <c r="N523" i="6"/>
  <c r="J523" i="6"/>
  <c r="Q524" i="6"/>
  <c r="K524" i="6"/>
  <c r="C524" i="6"/>
  <c r="M524" i="6"/>
  <c r="N524" i="6"/>
  <c r="J524" i="6"/>
  <c r="G525" i="6"/>
  <c r="Q525" i="6"/>
  <c r="K525" i="6"/>
  <c r="M525" i="6"/>
  <c r="N525" i="6"/>
  <c r="J525" i="6"/>
  <c r="G526" i="6"/>
  <c r="Q526" i="6"/>
  <c r="K526" i="6"/>
  <c r="C526" i="6"/>
  <c r="M526" i="6"/>
  <c r="N526" i="6"/>
  <c r="J526" i="6"/>
  <c r="Q527" i="6"/>
  <c r="K527" i="6"/>
  <c r="N527" i="6"/>
  <c r="J527" i="6"/>
  <c r="Q528" i="6"/>
  <c r="K528" i="6"/>
  <c r="M528" i="6"/>
  <c r="N528" i="6"/>
  <c r="J528" i="6"/>
  <c r="G529" i="6"/>
  <c r="Q529" i="6"/>
  <c r="K529" i="6"/>
  <c r="M529" i="6"/>
  <c r="N529" i="6"/>
  <c r="J529" i="6"/>
  <c r="Q530" i="6"/>
  <c r="K530" i="6"/>
  <c r="N530" i="6"/>
  <c r="J530" i="6"/>
  <c r="Q531" i="6"/>
  <c r="K531" i="6"/>
  <c r="M531" i="6"/>
  <c r="N531" i="6"/>
  <c r="J531" i="6"/>
  <c r="Q532" i="6"/>
  <c r="K532" i="6"/>
  <c r="N532" i="6"/>
  <c r="J532" i="6"/>
  <c r="Q533" i="6"/>
  <c r="K533" i="6"/>
  <c r="C533" i="6"/>
  <c r="M533" i="6"/>
  <c r="N533" i="6"/>
  <c r="J533" i="6"/>
  <c r="Q534" i="6"/>
  <c r="K534" i="6"/>
  <c r="N534" i="6"/>
  <c r="J534" i="6"/>
  <c r="Q535" i="6"/>
  <c r="K535" i="6"/>
  <c r="M535" i="6"/>
  <c r="N535" i="6"/>
  <c r="J535" i="6"/>
  <c r="Q536" i="6"/>
  <c r="K536" i="6"/>
  <c r="M536" i="6"/>
  <c r="N536" i="6"/>
  <c r="J536" i="6"/>
  <c r="Q537" i="6"/>
  <c r="K537" i="6"/>
  <c r="M537" i="6"/>
  <c r="N537" i="6"/>
  <c r="J537" i="6"/>
  <c r="G538" i="6"/>
  <c r="Q538" i="6"/>
  <c r="K538" i="6"/>
  <c r="M538" i="6"/>
  <c r="N538" i="6"/>
  <c r="J538" i="6"/>
  <c r="Q539" i="6"/>
  <c r="K539" i="6"/>
  <c r="M539" i="6"/>
  <c r="N539" i="6"/>
  <c r="J539" i="6"/>
  <c r="Q540" i="6"/>
  <c r="K540" i="6"/>
  <c r="N540" i="6"/>
  <c r="J540" i="6"/>
  <c r="Q541" i="6"/>
  <c r="K541" i="6"/>
  <c r="N541" i="6"/>
  <c r="J541" i="6"/>
  <c r="Q542" i="6"/>
  <c r="K542" i="6"/>
  <c r="M542" i="6"/>
  <c r="N542" i="6"/>
  <c r="J542" i="6"/>
  <c r="G543" i="6"/>
  <c r="Q543" i="6"/>
  <c r="K543" i="6"/>
  <c r="M543" i="6"/>
  <c r="N543" i="6"/>
  <c r="J543" i="6"/>
  <c r="Q544" i="6"/>
  <c r="K544" i="6"/>
  <c r="N544" i="6"/>
  <c r="J544" i="6"/>
  <c r="G545" i="6"/>
  <c r="Q545" i="6"/>
  <c r="K545" i="6"/>
  <c r="N545" i="6"/>
  <c r="J545" i="6"/>
  <c r="Q546" i="6"/>
  <c r="K546" i="6"/>
  <c r="M546" i="6"/>
  <c r="N546" i="6"/>
  <c r="J546" i="6"/>
  <c r="Q547" i="6"/>
  <c r="K547" i="6"/>
  <c r="N547" i="6"/>
  <c r="J547" i="6"/>
  <c r="Q548" i="6"/>
  <c r="K548" i="6"/>
  <c r="N548" i="6"/>
  <c r="J548" i="6"/>
  <c r="G549" i="6"/>
  <c r="Q549" i="6"/>
  <c r="K549" i="6"/>
  <c r="M549" i="6"/>
  <c r="N549" i="6"/>
  <c r="J549" i="6"/>
  <c r="Q550" i="6"/>
  <c r="K550" i="6"/>
  <c r="C550" i="6"/>
  <c r="M550" i="6"/>
  <c r="N550" i="6"/>
  <c r="J550" i="6"/>
  <c r="Q551" i="6"/>
  <c r="K551" i="6"/>
  <c r="N551" i="6"/>
  <c r="J551" i="6"/>
  <c r="Q552" i="6"/>
  <c r="K552" i="6"/>
  <c r="N552" i="6"/>
  <c r="J552" i="6"/>
  <c r="Q553" i="6"/>
  <c r="K553" i="6"/>
  <c r="M553" i="6"/>
  <c r="N553" i="6"/>
  <c r="J553" i="6"/>
  <c r="Q554" i="6"/>
  <c r="K554" i="6"/>
  <c r="N554" i="6"/>
  <c r="J554" i="6"/>
  <c r="G555" i="6"/>
  <c r="Q555" i="6"/>
  <c r="K555" i="6"/>
  <c r="N555" i="6"/>
  <c r="J555" i="6"/>
  <c r="Q556" i="6"/>
  <c r="K556" i="6"/>
  <c r="M556" i="6"/>
  <c r="N556" i="6"/>
  <c r="J556" i="6"/>
  <c r="G557" i="6"/>
  <c r="Q557" i="6"/>
  <c r="K557" i="6"/>
  <c r="N557" i="6"/>
  <c r="J557" i="6"/>
  <c r="Q558" i="6"/>
  <c r="K558" i="6"/>
  <c r="N558" i="6"/>
  <c r="J558" i="6"/>
  <c r="Q559" i="6"/>
  <c r="K559" i="6"/>
  <c r="C559" i="6"/>
  <c r="M559" i="6"/>
  <c r="N559" i="6"/>
  <c r="J559" i="6"/>
  <c r="G560" i="6"/>
  <c r="Q560" i="6"/>
  <c r="K560" i="6"/>
  <c r="M560" i="6"/>
  <c r="N560" i="6"/>
  <c r="J560" i="6"/>
  <c r="Q561" i="6"/>
  <c r="K561" i="6"/>
  <c r="M561" i="6"/>
  <c r="N561" i="6"/>
  <c r="J561" i="6"/>
  <c r="Q562" i="6"/>
  <c r="K562" i="6"/>
  <c r="N562" i="6"/>
  <c r="J562" i="6"/>
  <c r="Q563" i="6"/>
  <c r="K563" i="6"/>
  <c r="N563" i="6"/>
  <c r="J563" i="6"/>
  <c r="Q564" i="6"/>
  <c r="K564" i="6"/>
  <c r="M564" i="6"/>
  <c r="N564" i="6"/>
  <c r="J564" i="6"/>
  <c r="Q565" i="6"/>
  <c r="K565" i="6"/>
  <c r="N565" i="6"/>
  <c r="J565" i="6"/>
  <c r="G566" i="6"/>
  <c r="Q566" i="6"/>
  <c r="K566" i="6"/>
  <c r="N566" i="6"/>
  <c r="J566" i="6"/>
  <c r="Q567" i="6"/>
  <c r="K567" i="6"/>
  <c r="N567" i="6"/>
  <c r="J567" i="6"/>
  <c r="Q568" i="6"/>
  <c r="K568" i="6"/>
  <c r="N568" i="6"/>
  <c r="J568" i="6"/>
  <c r="Q569" i="6"/>
  <c r="K569" i="6"/>
  <c r="M569" i="6"/>
  <c r="N569" i="6"/>
  <c r="J569" i="6"/>
  <c r="Q570" i="6"/>
  <c r="K570" i="6"/>
  <c r="N570" i="6"/>
  <c r="J570" i="6"/>
  <c r="Q571" i="6"/>
  <c r="K571" i="6"/>
  <c r="M571" i="6"/>
  <c r="N571" i="6"/>
  <c r="J571" i="6"/>
  <c r="G572" i="6"/>
  <c r="Q572" i="6"/>
  <c r="K572" i="6"/>
  <c r="M572" i="6"/>
  <c r="N572" i="6"/>
  <c r="J572" i="6"/>
  <c r="G573" i="6"/>
  <c r="Q573" i="6"/>
  <c r="K573" i="6"/>
  <c r="N573" i="6"/>
  <c r="J573" i="6"/>
  <c r="Q574" i="6"/>
  <c r="K574" i="6"/>
  <c r="M574" i="6"/>
  <c r="N574" i="6"/>
  <c r="J574" i="6"/>
  <c r="Q575" i="6"/>
  <c r="K575" i="6"/>
  <c r="M575" i="6"/>
  <c r="N575" i="6"/>
  <c r="J575" i="6"/>
  <c r="G576" i="6"/>
  <c r="Q576" i="6"/>
  <c r="K576" i="6"/>
  <c r="N576" i="6"/>
  <c r="J576" i="6"/>
  <c r="G577" i="6"/>
  <c r="Q577" i="6"/>
  <c r="K577" i="6"/>
  <c r="M577" i="6"/>
  <c r="N577" i="6"/>
  <c r="J577" i="6"/>
  <c r="G578" i="6"/>
  <c r="Q578" i="6"/>
  <c r="K578" i="6"/>
  <c r="N578" i="6"/>
  <c r="J578" i="6"/>
  <c r="Q579" i="6"/>
  <c r="K579" i="6"/>
  <c r="N579" i="6"/>
  <c r="J579" i="6"/>
  <c r="Q580" i="6"/>
  <c r="K580" i="6"/>
  <c r="M580" i="6"/>
  <c r="N580" i="6"/>
  <c r="J580" i="6"/>
  <c r="Q581" i="6"/>
  <c r="K581" i="6"/>
  <c r="N581" i="6"/>
  <c r="J581" i="6"/>
  <c r="Q582" i="6"/>
  <c r="K582" i="6"/>
  <c r="N582" i="6"/>
  <c r="J582" i="6"/>
  <c r="G583" i="6"/>
  <c r="Q583" i="6"/>
  <c r="K583" i="6"/>
  <c r="C583" i="6"/>
  <c r="M583" i="6"/>
  <c r="N583" i="6"/>
  <c r="J583" i="6"/>
  <c r="G584" i="6"/>
  <c r="Q584" i="6"/>
  <c r="K584" i="6"/>
  <c r="N584" i="6"/>
  <c r="J584" i="6"/>
  <c r="Q585" i="6"/>
  <c r="K585" i="6"/>
  <c r="N585" i="6"/>
  <c r="J585" i="6"/>
  <c r="Q586" i="6"/>
  <c r="K586" i="6"/>
  <c r="C586" i="6"/>
  <c r="M586" i="6"/>
  <c r="N586" i="6"/>
  <c r="J586" i="6"/>
  <c r="G587" i="6"/>
  <c r="Q587" i="6"/>
  <c r="K587" i="6"/>
  <c r="N587" i="6"/>
  <c r="J587" i="6"/>
  <c r="G588" i="6"/>
  <c r="Q588" i="6"/>
  <c r="K588" i="6"/>
  <c r="N588" i="6"/>
  <c r="J588" i="6"/>
  <c r="G589" i="6"/>
  <c r="Q589" i="6"/>
  <c r="K589" i="6"/>
  <c r="N589" i="6"/>
  <c r="J589" i="6"/>
  <c r="Q590" i="6"/>
  <c r="K590" i="6"/>
  <c r="N590" i="6"/>
  <c r="J590" i="6"/>
  <c r="Q591" i="6"/>
  <c r="K591" i="6"/>
  <c r="M591" i="6"/>
  <c r="N591" i="6"/>
  <c r="J591" i="6"/>
  <c r="Q592" i="6"/>
  <c r="K592" i="6"/>
  <c r="C592" i="6"/>
  <c r="M592" i="6"/>
  <c r="N592" i="6"/>
  <c r="J592" i="6"/>
  <c r="Q593" i="6"/>
  <c r="K593" i="6"/>
  <c r="C593" i="6"/>
  <c r="M593" i="6"/>
  <c r="N593" i="6"/>
  <c r="J593" i="6"/>
  <c r="Q594" i="6"/>
  <c r="K594" i="6"/>
  <c r="N594" i="6"/>
  <c r="J594" i="6"/>
  <c r="Q595" i="6"/>
  <c r="K595" i="6"/>
  <c r="C595" i="6"/>
  <c r="M595" i="6"/>
  <c r="N595" i="6"/>
  <c r="J595" i="6"/>
  <c r="Q596" i="6"/>
  <c r="K596" i="6"/>
  <c r="N596" i="6"/>
  <c r="J596" i="6"/>
  <c r="Q597" i="6"/>
  <c r="K597" i="6"/>
  <c r="M597" i="6"/>
  <c r="N597" i="6"/>
  <c r="J597" i="6"/>
  <c r="G598" i="6"/>
  <c r="Q598" i="6"/>
  <c r="K598" i="6"/>
  <c r="C598" i="6"/>
  <c r="M598" i="6"/>
  <c r="N598" i="6"/>
  <c r="J598" i="6"/>
  <c r="Q599" i="6"/>
  <c r="K599" i="6"/>
  <c r="C599" i="6"/>
  <c r="M599" i="6"/>
  <c r="N599" i="6"/>
  <c r="J599" i="6"/>
  <c r="Q600" i="6"/>
  <c r="K600" i="6"/>
  <c r="C600" i="6"/>
  <c r="M600" i="6"/>
  <c r="N600" i="6"/>
  <c r="J600" i="6"/>
  <c r="G601" i="6"/>
  <c r="Q601" i="6"/>
  <c r="K601" i="6"/>
  <c r="N601" i="6"/>
  <c r="J601" i="6"/>
  <c r="G602" i="6"/>
  <c r="Q602" i="6"/>
  <c r="K602" i="6"/>
  <c r="M602" i="6"/>
  <c r="N602" i="6"/>
  <c r="J602" i="6"/>
  <c r="G603" i="6"/>
  <c r="Q603" i="6"/>
  <c r="K603" i="6"/>
  <c r="M603" i="6"/>
  <c r="N603" i="6"/>
  <c r="J603" i="6"/>
  <c r="G604" i="6"/>
  <c r="Q604" i="6"/>
  <c r="K604" i="6"/>
  <c r="N604" i="6"/>
  <c r="J604" i="6"/>
  <c r="Q605" i="6"/>
  <c r="K605" i="6"/>
  <c r="N605" i="6"/>
  <c r="J605" i="6"/>
  <c r="Q606" i="6"/>
  <c r="K606" i="6"/>
  <c r="C606" i="6"/>
  <c r="M606" i="6"/>
  <c r="N606" i="6"/>
  <c r="J606" i="6"/>
  <c r="Q607" i="6"/>
  <c r="K607" i="6"/>
  <c r="C607" i="6"/>
  <c r="M607" i="6"/>
  <c r="N607" i="6"/>
  <c r="J607" i="6"/>
  <c r="G608" i="6"/>
  <c r="Q608" i="6"/>
  <c r="K608" i="6"/>
  <c r="M608" i="6"/>
  <c r="N608" i="6"/>
  <c r="J608" i="6"/>
  <c r="Q609" i="6"/>
  <c r="K609" i="6"/>
  <c r="M609" i="6"/>
  <c r="N609" i="6"/>
  <c r="J609" i="6"/>
  <c r="Q610" i="6"/>
  <c r="K610" i="6"/>
  <c r="M610" i="6"/>
  <c r="N610" i="6"/>
  <c r="J610" i="6"/>
  <c r="Q611" i="6"/>
  <c r="K611" i="6"/>
  <c r="C611" i="6"/>
  <c r="M611" i="6"/>
  <c r="N611" i="6"/>
  <c r="J611" i="6"/>
  <c r="G612" i="6"/>
  <c r="Q612" i="6"/>
  <c r="K612" i="6"/>
  <c r="N612" i="6"/>
  <c r="J612" i="6"/>
  <c r="Q613" i="6"/>
  <c r="K613" i="6"/>
  <c r="N613" i="6"/>
  <c r="J613" i="6"/>
  <c r="G614" i="6"/>
  <c r="Q614" i="6"/>
  <c r="K614" i="6"/>
  <c r="C614" i="6"/>
  <c r="M614" i="6"/>
  <c r="N614" i="6"/>
  <c r="J614" i="6"/>
  <c r="Q615" i="6"/>
  <c r="K615" i="6"/>
  <c r="C615" i="6"/>
  <c r="M615" i="6"/>
  <c r="N615" i="6"/>
  <c r="J615" i="6"/>
  <c r="Q616" i="6"/>
  <c r="K616" i="6"/>
  <c r="M616" i="6"/>
  <c r="N616" i="6"/>
  <c r="J616" i="6"/>
  <c r="Q617" i="6"/>
  <c r="K617" i="6"/>
  <c r="M617" i="6"/>
  <c r="N617" i="6"/>
  <c r="J617" i="6"/>
  <c r="Q618" i="6"/>
  <c r="K618" i="6"/>
  <c r="N618" i="6"/>
  <c r="J618" i="6"/>
  <c r="G619" i="6"/>
  <c r="Q619" i="6"/>
  <c r="K619" i="6"/>
  <c r="C619" i="6"/>
  <c r="M619" i="6"/>
  <c r="N619" i="6"/>
  <c r="J619" i="6"/>
  <c r="Q620" i="6"/>
  <c r="K620" i="6"/>
  <c r="N620" i="6"/>
  <c r="J620" i="6"/>
  <c r="Q621" i="6"/>
  <c r="K621" i="6"/>
  <c r="N621" i="6"/>
  <c r="J621" i="6"/>
  <c r="G622" i="6"/>
  <c r="Q622" i="6"/>
  <c r="K622" i="6"/>
  <c r="M622" i="6"/>
  <c r="N622" i="6"/>
  <c r="J622" i="6"/>
  <c r="G623" i="6"/>
  <c r="Q623" i="6"/>
  <c r="K623" i="6"/>
  <c r="N623" i="6"/>
  <c r="J623" i="6"/>
  <c r="Q624" i="6"/>
  <c r="K624" i="6"/>
  <c r="M624" i="6"/>
  <c r="N624" i="6"/>
  <c r="J624" i="6"/>
  <c r="Q625" i="6"/>
  <c r="K625" i="6"/>
  <c r="C625" i="6"/>
  <c r="M625" i="6"/>
  <c r="N625" i="6"/>
  <c r="J625" i="6"/>
  <c r="G626" i="6"/>
  <c r="Q626" i="6"/>
  <c r="K626" i="6"/>
  <c r="C626" i="6"/>
  <c r="M626" i="6"/>
  <c r="N626" i="6"/>
  <c r="J626" i="6"/>
  <c r="Q627" i="6"/>
  <c r="K627" i="6"/>
  <c r="M627" i="6"/>
  <c r="N627" i="6"/>
  <c r="J627" i="6"/>
  <c r="G628" i="6"/>
  <c r="Q628" i="6"/>
  <c r="K628" i="6"/>
  <c r="N628" i="6"/>
  <c r="J628" i="6"/>
  <c r="Q629" i="6"/>
  <c r="K629" i="6"/>
  <c r="C629" i="6"/>
  <c r="M629" i="6"/>
  <c r="N629" i="6"/>
  <c r="J629" i="6"/>
  <c r="Q630" i="6"/>
  <c r="K630" i="6"/>
  <c r="C630" i="6"/>
  <c r="M630" i="6"/>
  <c r="N630" i="6"/>
  <c r="J630" i="6"/>
  <c r="G631" i="6"/>
  <c r="Q631" i="6"/>
  <c r="K631" i="6"/>
  <c r="M631" i="6"/>
  <c r="N631" i="6"/>
  <c r="J631" i="6"/>
  <c r="Q632" i="6"/>
  <c r="K632" i="6"/>
  <c r="N632" i="6"/>
  <c r="J632" i="6"/>
  <c r="Q633" i="6"/>
  <c r="K633" i="6"/>
  <c r="C633" i="6"/>
  <c r="M633" i="6"/>
  <c r="N633" i="6"/>
  <c r="J633" i="6"/>
  <c r="G634" i="6"/>
  <c r="Q634" i="6"/>
  <c r="K634" i="6"/>
  <c r="N634" i="6"/>
  <c r="J634" i="6"/>
  <c r="Q635" i="6"/>
  <c r="K635" i="6"/>
  <c r="M635" i="6"/>
  <c r="N635" i="6"/>
  <c r="J635" i="6"/>
  <c r="G636" i="6"/>
  <c r="Q636" i="6"/>
  <c r="K636" i="6"/>
  <c r="M636" i="6"/>
  <c r="N636" i="6"/>
  <c r="J636" i="6"/>
  <c r="G637" i="6"/>
  <c r="Q637" i="6"/>
  <c r="K637" i="6"/>
  <c r="N637" i="6"/>
  <c r="J637" i="6"/>
  <c r="Q638" i="6"/>
  <c r="K638" i="6"/>
  <c r="N638" i="6"/>
  <c r="J638" i="6"/>
  <c r="Q639" i="6"/>
  <c r="K639" i="6"/>
  <c r="M639" i="6"/>
  <c r="N639" i="6"/>
  <c r="J639" i="6"/>
  <c r="G640" i="6"/>
  <c r="Q640" i="6"/>
  <c r="K640" i="6"/>
  <c r="M640" i="6"/>
  <c r="N640" i="6"/>
  <c r="J640" i="6"/>
  <c r="G641" i="6"/>
  <c r="Q641" i="6"/>
  <c r="K641" i="6"/>
  <c r="M641" i="6"/>
  <c r="N641" i="6"/>
  <c r="J641" i="6"/>
  <c r="G642" i="6"/>
  <c r="Q642" i="6"/>
  <c r="K642" i="6"/>
  <c r="M642" i="6"/>
  <c r="N642" i="6"/>
  <c r="J642" i="6"/>
  <c r="Q643" i="6"/>
  <c r="K643" i="6"/>
  <c r="C643" i="6"/>
  <c r="M643" i="6"/>
  <c r="N643" i="6"/>
  <c r="J643" i="6"/>
  <c r="Q644" i="6"/>
  <c r="K644" i="6"/>
  <c r="N644" i="6"/>
  <c r="J644" i="6"/>
  <c r="Q645" i="6"/>
  <c r="K645" i="6"/>
  <c r="C645" i="6"/>
  <c r="M645" i="6"/>
  <c r="N645" i="6"/>
  <c r="J645" i="6"/>
  <c r="Q646" i="6"/>
  <c r="K646" i="6"/>
  <c r="M646" i="6"/>
  <c r="N646" i="6"/>
  <c r="J646" i="6"/>
  <c r="Q647" i="6"/>
  <c r="K647" i="6"/>
  <c r="C647" i="6"/>
  <c r="M647" i="6"/>
  <c r="N647" i="6"/>
  <c r="J647" i="6"/>
  <c r="G648" i="6"/>
  <c r="Q648" i="6"/>
  <c r="K648" i="6"/>
  <c r="N648" i="6"/>
  <c r="J648" i="6"/>
  <c r="Q649" i="6"/>
  <c r="K649" i="6"/>
  <c r="C649" i="6"/>
  <c r="M649" i="6"/>
  <c r="N649" i="6"/>
  <c r="J649" i="6"/>
  <c r="Q650" i="6"/>
  <c r="K650" i="6"/>
  <c r="M650" i="6"/>
  <c r="N650" i="6"/>
  <c r="J650" i="6"/>
  <c r="G651" i="6"/>
  <c r="Q651" i="6"/>
  <c r="K651" i="6"/>
  <c r="N651" i="6"/>
  <c r="J651" i="6"/>
  <c r="Q652" i="6"/>
  <c r="K652" i="6"/>
  <c r="N652" i="6"/>
  <c r="J652" i="6"/>
  <c r="Q653" i="6"/>
  <c r="K653" i="6"/>
  <c r="C653" i="6"/>
  <c r="M653" i="6"/>
  <c r="N653" i="6"/>
  <c r="J653" i="6"/>
  <c r="Q654" i="6"/>
  <c r="K654" i="6"/>
  <c r="N654" i="6"/>
  <c r="J654" i="6"/>
  <c r="Q655" i="6"/>
  <c r="K655" i="6"/>
  <c r="N655" i="6"/>
  <c r="J655" i="6"/>
  <c r="Q656" i="6"/>
  <c r="K656" i="6"/>
  <c r="C656" i="6"/>
  <c r="M656" i="6"/>
  <c r="N656" i="6"/>
  <c r="J656" i="6"/>
  <c r="G657" i="6"/>
  <c r="Q657" i="6"/>
  <c r="K657" i="6"/>
  <c r="N657" i="6"/>
  <c r="J657" i="6"/>
  <c r="Q658" i="6"/>
  <c r="K658" i="6"/>
  <c r="N658" i="6"/>
  <c r="J658" i="6"/>
  <c r="Q659" i="6"/>
  <c r="K659" i="6"/>
  <c r="N659" i="6"/>
  <c r="J659" i="6"/>
  <c r="Q660" i="6"/>
  <c r="K660" i="6"/>
  <c r="N660" i="6"/>
  <c r="J660" i="6"/>
  <c r="G661" i="6"/>
  <c r="Q661" i="6"/>
  <c r="K661" i="6"/>
  <c r="M661" i="6"/>
  <c r="N661" i="6"/>
  <c r="J661" i="6"/>
  <c r="Q662" i="6"/>
  <c r="K662" i="6"/>
  <c r="M662" i="6"/>
  <c r="N662" i="6"/>
  <c r="J662" i="6"/>
  <c r="G663" i="6"/>
  <c r="Q663" i="6"/>
  <c r="K663" i="6"/>
  <c r="C663" i="6"/>
  <c r="M663" i="6"/>
  <c r="N663" i="6"/>
  <c r="J663" i="6"/>
  <c r="Q664" i="6"/>
  <c r="K664" i="6"/>
  <c r="M664" i="6"/>
  <c r="N664" i="6"/>
  <c r="J664" i="6"/>
  <c r="G665" i="6"/>
  <c r="Q665" i="6"/>
  <c r="K665" i="6"/>
  <c r="M665" i="6"/>
  <c r="N665" i="6"/>
  <c r="J665" i="6"/>
  <c r="Q666" i="6"/>
  <c r="K666" i="6"/>
  <c r="M666" i="6"/>
  <c r="N666" i="6"/>
  <c r="J666" i="6"/>
  <c r="G667" i="6"/>
  <c r="Q667" i="6"/>
  <c r="K667" i="6"/>
  <c r="C667" i="6"/>
  <c r="M667" i="6"/>
  <c r="N667" i="6"/>
  <c r="J667" i="6"/>
  <c r="Q668" i="6"/>
  <c r="K668" i="6"/>
  <c r="N668" i="6"/>
  <c r="J668" i="6"/>
  <c r="Q669" i="6"/>
  <c r="K669" i="6"/>
  <c r="N669" i="6"/>
  <c r="J669" i="6"/>
  <c r="G670" i="6"/>
  <c r="Q670" i="6"/>
  <c r="K670" i="6"/>
  <c r="N670" i="6"/>
  <c r="J670" i="6"/>
  <c r="Q671" i="6"/>
  <c r="K671" i="6"/>
  <c r="N671" i="6"/>
  <c r="J671" i="6"/>
  <c r="Q672" i="6"/>
  <c r="K672" i="6"/>
  <c r="N672" i="6"/>
  <c r="J672" i="6"/>
  <c r="Q673" i="6"/>
  <c r="K673" i="6"/>
  <c r="C673" i="6"/>
  <c r="M673" i="6"/>
  <c r="N673" i="6"/>
  <c r="J673" i="6"/>
  <c r="Q674" i="6"/>
  <c r="K674" i="6"/>
  <c r="M674" i="6"/>
  <c r="N674" i="6"/>
  <c r="J674" i="6"/>
  <c r="G675" i="6"/>
  <c r="Q675" i="6"/>
  <c r="K675" i="6"/>
  <c r="N675" i="6"/>
  <c r="J675" i="6"/>
  <c r="Q676" i="6"/>
  <c r="K676" i="6"/>
  <c r="N676" i="6"/>
  <c r="J676" i="6"/>
  <c r="G677" i="6"/>
  <c r="Q677" i="6"/>
  <c r="K677" i="6"/>
  <c r="M677" i="6"/>
  <c r="N677" i="6"/>
  <c r="J677" i="6"/>
  <c r="Q678" i="6"/>
  <c r="K678" i="6"/>
  <c r="M678" i="6"/>
  <c r="N678" i="6"/>
  <c r="J678" i="6"/>
  <c r="G679" i="6"/>
  <c r="Q679" i="6"/>
  <c r="K679" i="6"/>
  <c r="N679" i="6"/>
  <c r="J679" i="6"/>
  <c r="Q680" i="6"/>
  <c r="K680" i="6"/>
  <c r="C680" i="6"/>
  <c r="M680" i="6"/>
  <c r="N680" i="6"/>
  <c r="J680" i="6"/>
  <c r="Q681" i="6"/>
  <c r="K681" i="6"/>
  <c r="N681" i="6"/>
  <c r="J681" i="6"/>
  <c r="Q682" i="6"/>
  <c r="K682" i="6"/>
  <c r="C682" i="6"/>
  <c r="M682" i="6"/>
  <c r="N682" i="6"/>
  <c r="J682" i="6"/>
  <c r="Q683" i="6"/>
  <c r="K683" i="6"/>
  <c r="C683" i="6"/>
  <c r="M683" i="6"/>
  <c r="N683" i="6"/>
  <c r="J683" i="6"/>
  <c r="G684" i="6"/>
  <c r="Q684" i="6"/>
  <c r="K684" i="6"/>
  <c r="N684" i="6"/>
  <c r="J684" i="6"/>
  <c r="Q685" i="6"/>
  <c r="K685" i="6"/>
  <c r="N685" i="6"/>
  <c r="J685" i="6"/>
  <c r="G686" i="6"/>
  <c r="Q686" i="6"/>
  <c r="K686" i="6"/>
  <c r="M686" i="6"/>
  <c r="N686" i="6"/>
  <c r="J686" i="6"/>
  <c r="Q687" i="6"/>
  <c r="K687" i="6"/>
  <c r="C687" i="6"/>
  <c r="M687" i="6"/>
  <c r="N687" i="6"/>
  <c r="J687" i="6"/>
  <c r="Q688" i="6"/>
  <c r="K688" i="6"/>
  <c r="M688" i="6"/>
  <c r="N688" i="6"/>
  <c r="J688" i="6"/>
  <c r="G689" i="6"/>
  <c r="Q689" i="6"/>
  <c r="K689" i="6"/>
  <c r="N689" i="6"/>
  <c r="J689" i="6"/>
  <c r="G690" i="6"/>
  <c r="Q690" i="6"/>
  <c r="K690" i="6"/>
  <c r="M690" i="6"/>
  <c r="N690" i="6"/>
  <c r="J690" i="6"/>
  <c r="G691" i="6"/>
  <c r="Q691" i="6"/>
  <c r="K691" i="6"/>
  <c r="N691" i="6"/>
  <c r="J691" i="6"/>
  <c r="Q692" i="6"/>
  <c r="K692" i="6"/>
  <c r="M692" i="6"/>
  <c r="N692" i="6"/>
  <c r="J692" i="6"/>
  <c r="Q693" i="6"/>
  <c r="K693" i="6"/>
  <c r="N693" i="6"/>
  <c r="J693" i="6"/>
  <c r="Q694" i="6"/>
  <c r="K694" i="6"/>
  <c r="C694" i="6"/>
  <c r="M694" i="6"/>
  <c r="N694" i="6"/>
  <c r="J694" i="6"/>
  <c r="Q695" i="6"/>
  <c r="K695" i="6"/>
  <c r="N695" i="6"/>
  <c r="J695" i="6"/>
  <c r="G696" i="6"/>
  <c r="Q696" i="6"/>
  <c r="K696" i="6"/>
  <c r="C696" i="6"/>
  <c r="M696" i="6"/>
  <c r="N696" i="6"/>
  <c r="J696" i="6"/>
  <c r="Q697" i="6"/>
  <c r="K697" i="6"/>
  <c r="N697" i="6"/>
  <c r="J697" i="6"/>
  <c r="G698" i="6"/>
  <c r="Q698" i="6"/>
  <c r="K698" i="6"/>
  <c r="N698" i="6"/>
  <c r="J698" i="6"/>
  <c r="G699" i="6"/>
  <c r="Q699" i="6"/>
  <c r="K699" i="6"/>
  <c r="M699" i="6"/>
  <c r="N699" i="6"/>
  <c r="J699" i="6"/>
  <c r="G700" i="6"/>
  <c r="Q700" i="6"/>
  <c r="K700" i="6"/>
  <c r="C700" i="6"/>
  <c r="M700" i="6"/>
  <c r="N700" i="6"/>
  <c r="J700" i="6"/>
  <c r="Q701" i="6"/>
  <c r="K701" i="6"/>
  <c r="N701" i="6"/>
  <c r="J701" i="6"/>
  <c r="G702" i="6"/>
  <c r="Q702" i="6"/>
  <c r="K702" i="6"/>
  <c r="C702" i="6"/>
  <c r="M702" i="6"/>
  <c r="N702" i="6"/>
  <c r="J702" i="6"/>
  <c r="G703" i="6"/>
  <c r="Q703" i="6"/>
  <c r="K703" i="6"/>
  <c r="N703" i="6"/>
  <c r="J703" i="6"/>
  <c r="G704" i="6"/>
  <c r="Q704" i="6"/>
  <c r="K704" i="6"/>
  <c r="N704" i="6"/>
  <c r="J704" i="6"/>
  <c r="Q705" i="6"/>
  <c r="K705" i="6"/>
  <c r="M705" i="6"/>
  <c r="N705" i="6"/>
  <c r="J705" i="6"/>
  <c r="G706" i="6"/>
  <c r="Q706" i="6"/>
  <c r="K706" i="6"/>
  <c r="C706" i="6"/>
  <c r="M706" i="6"/>
  <c r="N706" i="6"/>
  <c r="J706" i="6"/>
  <c r="G707" i="6"/>
  <c r="Q707" i="6"/>
  <c r="K707" i="6"/>
  <c r="M707" i="6"/>
  <c r="N707" i="6"/>
  <c r="J707" i="6"/>
  <c r="G708" i="6"/>
  <c r="Q708" i="6"/>
  <c r="K708" i="6"/>
  <c r="C708" i="6"/>
  <c r="M708" i="6"/>
  <c r="N708" i="6"/>
  <c r="J708" i="6"/>
  <c r="Q709" i="6"/>
  <c r="K709" i="6"/>
  <c r="C709" i="6"/>
  <c r="M709" i="6"/>
  <c r="N709" i="6"/>
  <c r="J709" i="6"/>
  <c r="Q710" i="6"/>
  <c r="K710" i="6"/>
  <c r="M710" i="6"/>
  <c r="N710" i="6"/>
  <c r="J710" i="6"/>
  <c r="Q711" i="6"/>
  <c r="K711" i="6"/>
  <c r="M711" i="6"/>
  <c r="N711" i="6"/>
  <c r="J711" i="6"/>
  <c r="Q712" i="6"/>
  <c r="K712" i="6"/>
  <c r="C712" i="6"/>
  <c r="M712" i="6"/>
  <c r="N712" i="6"/>
  <c r="J712" i="6"/>
  <c r="Q713" i="6"/>
  <c r="K713" i="6"/>
  <c r="M713" i="6"/>
  <c r="N713" i="6"/>
  <c r="J713" i="6"/>
  <c r="Q714" i="6"/>
  <c r="K714" i="6"/>
  <c r="N714" i="6"/>
  <c r="J714" i="6"/>
  <c r="Q715" i="6"/>
  <c r="K715" i="6"/>
  <c r="M715" i="6"/>
  <c r="N715" i="6"/>
  <c r="J715" i="6"/>
  <c r="Q716" i="6"/>
  <c r="K716" i="6"/>
  <c r="M716" i="6"/>
  <c r="N716" i="6"/>
  <c r="J716" i="6"/>
  <c r="Q717" i="6"/>
  <c r="K717" i="6"/>
  <c r="N717" i="6"/>
  <c r="J717" i="6"/>
  <c r="Q718" i="6"/>
  <c r="K718" i="6"/>
  <c r="N718" i="6"/>
  <c r="J718" i="6"/>
  <c r="G719" i="6"/>
  <c r="Q719" i="6"/>
  <c r="K719" i="6"/>
  <c r="M719" i="6"/>
  <c r="N719" i="6"/>
  <c r="J719" i="6"/>
  <c r="G720" i="6"/>
  <c r="Q720" i="6"/>
  <c r="K720" i="6"/>
  <c r="N720" i="6"/>
  <c r="J720" i="6"/>
  <c r="G721" i="6"/>
  <c r="Q721" i="6"/>
  <c r="K721" i="6"/>
  <c r="N721" i="6"/>
  <c r="J721" i="6"/>
  <c r="Q722" i="6"/>
  <c r="K722" i="6"/>
  <c r="M722" i="6"/>
  <c r="N722" i="6"/>
  <c r="J722" i="6"/>
  <c r="Q723" i="6"/>
  <c r="K723" i="6"/>
  <c r="N723" i="6"/>
  <c r="J723" i="6"/>
  <c r="Q724" i="6"/>
  <c r="K724" i="6"/>
  <c r="M724" i="6"/>
  <c r="N724" i="6"/>
  <c r="J724" i="6"/>
  <c r="Q725" i="6"/>
  <c r="K725" i="6"/>
  <c r="N725" i="6"/>
  <c r="J725" i="6"/>
  <c r="G726" i="6"/>
  <c r="Q726" i="6"/>
  <c r="K726" i="6"/>
  <c r="N726" i="6"/>
  <c r="J726" i="6"/>
  <c r="Q727" i="6"/>
  <c r="K727" i="6"/>
  <c r="C727" i="6"/>
  <c r="M727" i="6"/>
  <c r="N727" i="6"/>
  <c r="J727" i="6"/>
  <c r="Q728" i="6"/>
  <c r="K728" i="6"/>
  <c r="N728" i="6"/>
  <c r="J728" i="6"/>
  <c r="Q729" i="6"/>
  <c r="K729" i="6"/>
  <c r="M729" i="6"/>
  <c r="N729" i="6"/>
  <c r="J729" i="6"/>
  <c r="Q730" i="6"/>
  <c r="K730" i="6"/>
  <c r="C730" i="6"/>
  <c r="M730" i="6"/>
  <c r="N730" i="6"/>
  <c r="J730" i="6"/>
  <c r="G731" i="6"/>
  <c r="Q731" i="6"/>
  <c r="K731" i="6"/>
  <c r="C731" i="6"/>
  <c r="M731" i="6"/>
  <c r="N731" i="6"/>
  <c r="J731" i="6"/>
  <c r="G732" i="6"/>
  <c r="Q732" i="6"/>
  <c r="K732" i="6"/>
  <c r="N732" i="6"/>
  <c r="J732" i="6"/>
  <c r="Q733" i="6"/>
  <c r="K733" i="6"/>
  <c r="N733" i="6"/>
  <c r="J733" i="6"/>
  <c r="G734" i="6"/>
  <c r="Q734" i="6"/>
  <c r="K734" i="6"/>
  <c r="N734" i="6"/>
  <c r="J734" i="6"/>
  <c r="Q735" i="6"/>
  <c r="K735" i="6"/>
  <c r="N735" i="6"/>
  <c r="J735" i="6"/>
  <c r="Q736" i="6"/>
  <c r="K736" i="6"/>
  <c r="N736" i="6"/>
  <c r="J736" i="6"/>
  <c r="Q737" i="6"/>
  <c r="K737" i="6"/>
  <c r="N737" i="6"/>
  <c r="J737" i="6"/>
  <c r="G738" i="6"/>
  <c r="Q738" i="6"/>
  <c r="K738" i="6"/>
  <c r="N738" i="6"/>
  <c r="J738" i="6"/>
  <c r="Q739" i="6"/>
  <c r="K739" i="6"/>
  <c r="M739" i="6"/>
  <c r="N739" i="6"/>
  <c r="J739" i="6"/>
  <c r="Q740" i="6"/>
  <c r="K740" i="6"/>
  <c r="N740" i="6"/>
  <c r="J740" i="6"/>
  <c r="G741" i="6"/>
  <c r="Q741" i="6"/>
  <c r="K741" i="6"/>
  <c r="C741" i="6"/>
  <c r="M741" i="6"/>
  <c r="N741" i="6"/>
  <c r="J741" i="6"/>
  <c r="G742" i="6"/>
  <c r="Q742" i="6"/>
  <c r="K742" i="6"/>
  <c r="C742" i="6"/>
  <c r="M742" i="6"/>
  <c r="N742" i="6"/>
  <c r="J742" i="6"/>
  <c r="Q743" i="6"/>
  <c r="K743" i="6"/>
  <c r="N743" i="6"/>
  <c r="J743" i="6"/>
  <c r="Q744" i="6"/>
  <c r="K744" i="6"/>
  <c r="N744" i="6"/>
  <c r="J744" i="6"/>
  <c r="Q745" i="6"/>
  <c r="K745" i="6"/>
  <c r="M745" i="6"/>
  <c r="N745" i="6"/>
  <c r="J745" i="6"/>
  <c r="Q746" i="6"/>
  <c r="K746" i="6"/>
  <c r="N746" i="6"/>
  <c r="J746" i="6"/>
  <c r="G747" i="6"/>
  <c r="Q747" i="6"/>
  <c r="K747" i="6"/>
  <c r="N747" i="6"/>
  <c r="J747" i="6"/>
  <c r="Q748" i="6"/>
  <c r="K748" i="6"/>
  <c r="N748" i="6"/>
  <c r="J748" i="6"/>
  <c r="Q749" i="6"/>
  <c r="K749" i="6"/>
  <c r="M749" i="6"/>
  <c r="N749" i="6"/>
  <c r="J749" i="6"/>
  <c r="Q750" i="6"/>
  <c r="K750" i="6"/>
  <c r="C750" i="6"/>
  <c r="M750" i="6"/>
  <c r="N750" i="6"/>
  <c r="J750" i="6"/>
  <c r="Q751" i="6"/>
  <c r="K751" i="6"/>
  <c r="N751" i="6"/>
  <c r="J751" i="6"/>
  <c r="G752" i="6"/>
  <c r="Q752" i="6"/>
  <c r="K752" i="6"/>
  <c r="C752" i="6"/>
  <c r="M752" i="6"/>
  <c r="N752" i="6"/>
  <c r="J752" i="6"/>
  <c r="Q753" i="6"/>
  <c r="K753" i="6"/>
  <c r="N753" i="6"/>
  <c r="J753" i="6"/>
  <c r="G754" i="6"/>
  <c r="Q754" i="6"/>
  <c r="K754" i="6"/>
  <c r="M754" i="6"/>
  <c r="N754" i="6"/>
  <c r="J754" i="6"/>
  <c r="G755" i="6"/>
  <c r="Q755" i="6"/>
  <c r="K755" i="6"/>
  <c r="C755" i="6"/>
  <c r="M755" i="6"/>
  <c r="N755" i="6"/>
  <c r="J755" i="6"/>
  <c r="G756" i="6"/>
  <c r="Q756" i="6"/>
  <c r="K756" i="6"/>
  <c r="N756" i="6"/>
  <c r="J756" i="6"/>
  <c r="Q757" i="6"/>
  <c r="K757" i="6"/>
  <c r="M757" i="6"/>
  <c r="N757" i="6"/>
  <c r="J757" i="6"/>
  <c r="Q758" i="6"/>
  <c r="K758" i="6"/>
  <c r="N758" i="6"/>
  <c r="J758" i="6"/>
  <c r="G759" i="6"/>
  <c r="Q759" i="6"/>
  <c r="K759" i="6"/>
  <c r="N759" i="6"/>
  <c r="J759" i="6"/>
  <c r="Q760" i="6"/>
  <c r="K760" i="6"/>
  <c r="N760" i="6"/>
  <c r="J760" i="6"/>
  <c r="Q761" i="6"/>
  <c r="K761" i="6"/>
  <c r="C761" i="6"/>
  <c r="M761" i="6"/>
  <c r="N761" i="6"/>
  <c r="J761" i="6"/>
  <c r="G762" i="6"/>
  <c r="Q762" i="6"/>
  <c r="K762" i="6"/>
  <c r="C762" i="6"/>
  <c r="M762" i="6"/>
  <c r="N762" i="6"/>
  <c r="J762" i="6"/>
  <c r="Q763" i="6"/>
  <c r="K763" i="6"/>
  <c r="N763" i="6"/>
  <c r="J763" i="6"/>
  <c r="Q764" i="6"/>
  <c r="K764" i="6"/>
  <c r="C764" i="6"/>
  <c r="M764" i="6"/>
  <c r="N764" i="6"/>
  <c r="J764" i="6"/>
  <c r="Q765" i="6"/>
  <c r="K765" i="6"/>
  <c r="N765" i="6"/>
  <c r="J765" i="6"/>
  <c r="Q766" i="6"/>
  <c r="K766" i="6"/>
  <c r="C766" i="6"/>
  <c r="M766" i="6"/>
  <c r="N766" i="6"/>
  <c r="J766" i="6"/>
  <c r="Q767" i="6"/>
  <c r="K767" i="6"/>
  <c r="C767" i="6"/>
  <c r="M767" i="6"/>
  <c r="N767" i="6"/>
  <c r="J767" i="6"/>
  <c r="Q768" i="6"/>
  <c r="K768" i="6"/>
  <c r="M768" i="6"/>
  <c r="N768" i="6"/>
  <c r="J768" i="6"/>
  <c r="G769" i="6"/>
  <c r="Q769" i="6"/>
  <c r="K769" i="6"/>
  <c r="N769" i="6"/>
  <c r="J769" i="6"/>
  <c r="Q770" i="6"/>
  <c r="K770" i="6"/>
  <c r="M770" i="6"/>
  <c r="N770" i="6"/>
  <c r="J770" i="6"/>
  <c r="G771" i="6"/>
  <c r="Q771" i="6"/>
  <c r="K771" i="6"/>
  <c r="C771" i="6"/>
  <c r="M771" i="6"/>
  <c r="N771" i="6"/>
  <c r="J771" i="6"/>
  <c r="Q772" i="6"/>
  <c r="K772" i="6"/>
  <c r="N772" i="6"/>
  <c r="J772" i="6"/>
  <c r="Q773" i="6"/>
  <c r="K773" i="6"/>
  <c r="C773" i="6"/>
  <c r="M773" i="6"/>
  <c r="N773" i="6"/>
  <c r="J773" i="6"/>
  <c r="Q774" i="6"/>
  <c r="K774" i="6"/>
  <c r="N774" i="6"/>
  <c r="J774" i="6"/>
  <c r="Q775" i="6"/>
  <c r="K775" i="6"/>
  <c r="N775" i="6"/>
  <c r="J775" i="6"/>
  <c r="Q776" i="6"/>
  <c r="K776" i="6"/>
  <c r="C776" i="6"/>
  <c r="M776" i="6"/>
  <c r="N776" i="6"/>
  <c r="J776" i="6"/>
  <c r="Q777" i="6"/>
  <c r="K777" i="6"/>
  <c r="N777" i="6"/>
  <c r="J777" i="6"/>
  <c r="Q778" i="6"/>
  <c r="K778" i="6"/>
  <c r="M778" i="6"/>
  <c r="N778" i="6"/>
  <c r="J778" i="6"/>
  <c r="Q779" i="6"/>
  <c r="K779" i="6"/>
  <c r="N779" i="6"/>
  <c r="J779" i="6"/>
  <c r="Q780" i="6"/>
  <c r="K780" i="6"/>
  <c r="M780" i="6"/>
  <c r="N780" i="6"/>
  <c r="J780" i="6"/>
  <c r="Q781" i="6"/>
  <c r="K781" i="6"/>
  <c r="N781" i="6"/>
  <c r="J781" i="6"/>
  <c r="G782" i="6"/>
  <c r="Q782" i="6"/>
  <c r="K782" i="6"/>
  <c r="C782" i="6"/>
  <c r="M782" i="6"/>
  <c r="N782" i="6"/>
  <c r="J782" i="6"/>
  <c r="Q783" i="6"/>
  <c r="K783" i="6"/>
  <c r="M783" i="6"/>
  <c r="N783" i="6"/>
  <c r="J783" i="6"/>
  <c r="G784" i="6"/>
  <c r="Q784" i="6"/>
  <c r="K784" i="6"/>
  <c r="C784" i="6"/>
  <c r="M784" i="6"/>
  <c r="N784" i="6"/>
  <c r="J784" i="6"/>
  <c r="Q785" i="6"/>
  <c r="K785" i="6"/>
  <c r="N785" i="6"/>
  <c r="J785" i="6"/>
  <c r="G786" i="6"/>
  <c r="Q786" i="6"/>
  <c r="K786" i="6"/>
  <c r="C786" i="6"/>
  <c r="M786" i="6"/>
  <c r="N786" i="6"/>
  <c r="J786" i="6"/>
  <c r="G787" i="6"/>
  <c r="Q787" i="6"/>
  <c r="K787" i="6"/>
  <c r="C787" i="6"/>
  <c r="M787" i="6"/>
  <c r="N787" i="6"/>
  <c r="J787" i="6"/>
  <c r="G788" i="6"/>
  <c r="Q788" i="6"/>
  <c r="K788" i="6"/>
  <c r="C788" i="6"/>
  <c r="M788" i="6"/>
  <c r="N788" i="6"/>
  <c r="J788" i="6"/>
  <c r="G789" i="6"/>
  <c r="Q789" i="6"/>
  <c r="K789" i="6"/>
  <c r="C789" i="6"/>
  <c r="M789" i="6"/>
  <c r="N789" i="6"/>
  <c r="J789" i="6"/>
  <c r="G790" i="6"/>
  <c r="Q790" i="6"/>
  <c r="K790" i="6"/>
  <c r="M790" i="6"/>
  <c r="N790" i="6"/>
  <c r="J790" i="6"/>
  <c r="Q791" i="6"/>
  <c r="K791" i="6"/>
  <c r="N791" i="6"/>
  <c r="J791" i="6"/>
  <c r="Q792" i="6"/>
  <c r="K792" i="6"/>
  <c r="N792" i="6"/>
  <c r="J792" i="6"/>
  <c r="Q793" i="6"/>
  <c r="K793" i="6"/>
  <c r="N793" i="6"/>
  <c r="J793" i="6"/>
  <c r="G794" i="6"/>
  <c r="Q794" i="6"/>
  <c r="K794" i="6"/>
  <c r="M794" i="6"/>
  <c r="N794" i="6"/>
  <c r="J794" i="6"/>
  <c r="G795" i="6"/>
  <c r="Q795" i="6"/>
  <c r="K795" i="6"/>
  <c r="N795" i="6"/>
  <c r="J795" i="6"/>
  <c r="Q796" i="6"/>
  <c r="K796" i="6"/>
  <c r="N796" i="6"/>
  <c r="J796" i="6"/>
  <c r="Q797" i="6"/>
  <c r="K797" i="6"/>
  <c r="N797" i="6"/>
  <c r="J797" i="6"/>
  <c r="G798" i="6"/>
  <c r="Q798" i="6"/>
  <c r="K798" i="6"/>
  <c r="C798" i="6"/>
  <c r="M798" i="6"/>
  <c r="N798" i="6"/>
  <c r="J798" i="6"/>
  <c r="Q799" i="6"/>
  <c r="K799" i="6"/>
  <c r="N799" i="6"/>
  <c r="J799" i="6"/>
  <c r="Q800" i="6"/>
  <c r="K800" i="6"/>
  <c r="C800" i="6"/>
  <c r="M800" i="6"/>
  <c r="N800" i="6"/>
  <c r="J800" i="6"/>
  <c r="Q801" i="6"/>
  <c r="K801" i="6"/>
  <c r="M801" i="6"/>
  <c r="N801" i="6"/>
  <c r="J801" i="6"/>
  <c r="Q802" i="6"/>
  <c r="K802" i="6"/>
  <c r="M802" i="6"/>
  <c r="N802" i="6"/>
  <c r="J802" i="6"/>
  <c r="Q803" i="6"/>
  <c r="K803" i="6"/>
  <c r="N803" i="6"/>
  <c r="J803" i="6"/>
  <c r="Q804" i="6"/>
  <c r="K804" i="6"/>
  <c r="N804" i="6"/>
  <c r="J804" i="6"/>
  <c r="G805" i="6"/>
  <c r="Q805" i="6"/>
  <c r="K805" i="6"/>
  <c r="N805" i="6"/>
  <c r="J805" i="6"/>
  <c r="Q806" i="6"/>
  <c r="K806" i="6"/>
  <c r="N806" i="6"/>
  <c r="J806" i="6"/>
  <c r="G807" i="6"/>
  <c r="Q807" i="6"/>
  <c r="K807" i="6"/>
  <c r="N807" i="6"/>
  <c r="J807" i="6"/>
  <c r="Q808" i="6"/>
  <c r="K808" i="6"/>
  <c r="N808" i="6"/>
  <c r="J808" i="6"/>
  <c r="Q809" i="6"/>
  <c r="K809" i="6"/>
  <c r="M809" i="6"/>
  <c r="N809" i="6"/>
  <c r="J809" i="6"/>
  <c r="Q810" i="6"/>
  <c r="K810" i="6"/>
  <c r="N810" i="6"/>
  <c r="J810" i="6"/>
  <c r="Q811" i="6"/>
  <c r="K811" i="6"/>
  <c r="M811" i="6"/>
  <c r="N811" i="6"/>
  <c r="J811" i="6"/>
  <c r="Q812" i="6"/>
  <c r="K812" i="6"/>
  <c r="N812" i="6"/>
  <c r="J812" i="6"/>
  <c r="G813" i="6"/>
  <c r="Q813" i="6"/>
  <c r="K813" i="6"/>
  <c r="M813" i="6"/>
  <c r="N813" i="6"/>
  <c r="J813" i="6"/>
  <c r="Q814" i="6"/>
  <c r="K814" i="6"/>
  <c r="C814" i="6"/>
  <c r="M814" i="6"/>
  <c r="N814" i="6"/>
  <c r="J814" i="6"/>
  <c r="Q815" i="6"/>
  <c r="K815" i="6"/>
  <c r="M815" i="6"/>
  <c r="N815" i="6"/>
  <c r="J815" i="6"/>
  <c r="Q816" i="6"/>
  <c r="K816" i="6"/>
  <c r="M816" i="6"/>
  <c r="N816" i="6"/>
  <c r="J816" i="6"/>
  <c r="Q817" i="6"/>
  <c r="K817" i="6"/>
  <c r="C817" i="6"/>
  <c r="M817" i="6"/>
  <c r="N817" i="6"/>
  <c r="J817" i="6"/>
  <c r="Q818" i="6"/>
  <c r="K818" i="6"/>
  <c r="C818" i="6"/>
  <c r="M818" i="6"/>
  <c r="N818" i="6"/>
  <c r="J818" i="6"/>
  <c r="G819" i="6"/>
  <c r="Q819" i="6"/>
  <c r="K819" i="6"/>
  <c r="N819" i="6"/>
  <c r="J819" i="6"/>
  <c r="Q820" i="6"/>
  <c r="K820" i="6"/>
  <c r="C820" i="6"/>
  <c r="M820" i="6"/>
  <c r="N820" i="6"/>
  <c r="J820" i="6"/>
  <c r="Q821" i="6"/>
  <c r="K821" i="6"/>
  <c r="C821" i="6"/>
  <c r="M821" i="6"/>
  <c r="N821" i="6"/>
  <c r="J821" i="6"/>
  <c r="Q822" i="6"/>
  <c r="K822" i="6"/>
  <c r="M822" i="6"/>
  <c r="N822" i="6"/>
  <c r="J822" i="6"/>
  <c r="Q823" i="6"/>
  <c r="K823" i="6"/>
  <c r="N823" i="6"/>
  <c r="J823" i="6"/>
  <c r="Q824" i="6"/>
  <c r="K824" i="6"/>
  <c r="N824" i="6"/>
  <c r="J824" i="6"/>
  <c r="G825" i="6"/>
  <c r="Q825" i="6"/>
  <c r="K825" i="6"/>
  <c r="C825" i="6"/>
  <c r="M825" i="6"/>
  <c r="N825" i="6"/>
  <c r="J825" i="6"/>
  <c r="G826" i="6"/>
  <c r="Q826" i="6"/>
  <c r="K826" i="6"/>
  <c r="N826" i="6"/>
  <c r="J826" i="6"/>
  <c r="Q827" i="6"/>
  <c r="K827" i="6"/>
  <c r="N827" i="6"/>
  <c r="J827" i="6"/>
  <c r="Q828" i="6"/>
  <c r="K828" i="6"/>
  <c r="N828" i="6"/>
  <c r="J828" i="6"/>
  <c r="Q829" i="6"/>
  <c r="K829" i="6"/>
  <c r="N829" i="6"/>
  <c r="J829" i="6"/>
  <c r="G830" i="6"/>
  <c r="Q830" i="6"/>
  <c r="K830" i="6"/>
  <c r="N830" i="6"/>
  <c r="J830" i="6"/>
  <c r="Q831" i="6"/>
  <c r="K831" i="6"/>
  <c r="N831" i="6"/>
  <c r="J831" i="6"/>
  <c r="Q832" i="6"/>
  <c r="K832" i="6"/>
  <c r="N832" i="6"/>
  <c r="J832" i="6"/>
  <c r="Q833" i="6"/>
  <c r="K833" i="6"/>
  <c r="N833" i="6"/>
  <c r="J833" i="6"/>
  <c r="Q834" i="6"/>
  <c r="K834" i="6"/>
  <c r="M834" i="6"/>
  <c r="N834" i="6"/>
  <c r="J834" i="6"/>
  <c r="Q835" i="6"/>
  <c r="K835" i="6"/>
  <c r="M835" i="6"/>
  <c r="N835" i="6"/>
  <c r="J835" i="6"/>
  <c r="G836" i="6"/>
  <c r="Q836" i="6"/>
  <c r="K836" i="6"/>
  <c r="M836" i="6"/>
  <c r="N836" i="6"/>
  <c r="J836" i="6"/>
  <c r="G837" i="6"/>
  <c r="Q837" i="6"/>
  <c r="K837" i="6"/>
  <c r="M837" i="6"/>
  <c r="N837" i="6"/>
  <c r="J837" i="6"/>
  <c r="Q838" i="6"/>
  <c r="K838" i="6"/>
  <c r="N838" i="6"/>
  <c r="J838" i="6"/>
  <c r="G839" i="6"/>
  <c r="Q839" i="6"/>
  <c r="K839" i="6"/>
  <c r="N839" i="6"/>
  <c r="J839" i="6"/>
  <c r="Q840" i="6"/>
  <c r="K840" i="6"/>
  <c r="M840" i="6"/>
  <c r="N840" i="6"/>
  <c r="J840" i="6"/>
  <c r="Q841" i="6"/>
  <c r="K841" i="6"/>
  <c r="C841" i="6"/>
  <c r="M841" i="6"/>
  <c r="N841" i="6"/>
  <c r="J841" i="6"/>
  <c r="Q842" i="6"/>
  <c r="K842" i="6"/>
  <c r="M842" i="6"/>
  <c r="N842" i="6"/>
  <c r="J842" i="6"/>
  <c r="G843" i="6"/>
  <c r="Q843" i="6"/>
  <c r="K843" i="6"/>
  <c r="M843" i="6"/>
  <c r="N843" i="6"/>
  <c r="J843" i="6"/>
  <c r="G844" i="6"/>
  <c r="Q844" i="6"/>
  <c r="K844" i="6"/>
  <c r="N844" i="6"/>
  <c r="J844" i="6"/>
  <c r="G845" i="6"/>
  <c r="Q845" i="6"/>
  <c r="K845" i="6"/>
  <c r="C845" i="6"/>
  <c r="M845" i="6"/>
  <c r="N845" i="6"/>
  <c r="J845" i="6"/>
  <c r="Q846" i="6"/>
  <c r="K846" i="6"/>
  <c r="M846" i="6"/>
  <c r="N846" i="6"/>
  <c r="J846" i="6"/>
  <c r="G847" i="6"/>
  <c r="Q847" i="6"/>
  <c r="K847" i="6"/>
  <c r="N847" i="6"/>
  <c r="J847" i="6"/>
  <c r="Q848" i="6"/>
  <c r="K848" i="6"/>
  <c r="C848" i="6"/>
  <c r="M848" i="6"/>
  <c r="N848" i="6"/>
  <c r="J848" i="6"/>
  <c r="G849" i="6"/>
  <c r="Q849" i="6"/>
  <c r="K849" i="6"/>
  <c r="N849" i="6"/>
  <c r="J849" i="6"/>
  <c r="Q850" i="6"/>
  <c r="K850" i="6"/>
  <c r="M850" i="6"/>
  <c r="N850" i="6"/>
  <c r="J850" i="6"/>
  <c r="Q851" i="6"/>
  <c r="K851" i="6"/>
  <c r="N851" i="6"/>
  <c r="J851" i="6"/>
  <c r="Q852" i="6"/>
  <c r="K852" i="6"/>
  <c r="M852" i="6"/>
  <c r="N852" i="6"/>
  <c r="J852" i="6"/>
  <c r="G853" i="6"/>
  <c r="Q853" i="6"/>
  <c r="K853" i="6"/>
  <c r="C853" i="6"/>
  <c r="M853" i="6"/>
  <c r="N853" i="6"/>
  <c r="J853" i="6"/>
  <c r="Q854" i="6"/>
  <c r="K854" i="6"/>
  <c r="N854" i="6"/>
  <c r="J854" i="6"/>
  <c r="Q855" i="6"/>
  <c r="K855" i="6"/>
  <c r="N855" i="6"/>
  <c r="J855" i="6"/>
  <c r="G856" i="6"/>
  <c r="Q856" i="6"/>
  <c r="K856" i="6"/>
  <c r="N856" i="6"/>
  <c r="J856" i="6"/>
  <c r="Q857" i="6"/>
  <c r="K857" i="6"/>
  <c r="C857" i="6"/>
  <c r="M857" i="6"/>
  <c r="N857" i="6"/>
  <c r="J857" i="6"/>
  <c r="G858" i="6"/>
  <c r="Q858" i="6"/>
  <c r="K858" i="6"/>
  <c r="M858" i="6"/>
  <c r="N858" i="6"/>
  <c r="J858" i="6"/>
  <c r="Q859" i="6"/>
  <c r="K859" i="6"/>
  <c r="N859" i="6"/>
  <c r="J859" i="6"/>
  <c r="G860" i="6"/>
  <c r="Q860" i="6"/>
  <c r="K860" i="6"/>
  <c r="M860" i="6"/>
  <c r="N860" i="6"/>
  <c r="J860" i="6"/>
  <c r="G861" i="6"/>
  <c r="Q861" i="6"/>
  <c r="K861" i="6"/>
  <c r="M861" i="6"/>
  <c r="N861" i="6"/>
  <c r="J861" i="6"/>
  <c r="Q862" i="6"/>
  <c r="K862" i="6"/>
  <c r="N862" i="6"/>
  <c r="J862" i="6"/>
  <c r="Q863" i="6"/>
  <c r="K863" i="6"/>
  <c r="N863" i="6"/>
  <c r="J863" i="6"/>
  <c r="Q864" i="6"/>
  <c r="K864" i="6"/>
  <c r="N864" i="6"/>
  <c r="J864" i="6"/>
  <c r="Q865" i="6"/>
  <c r="K865" i="6"/>
  <c r="N865" i="6"/>
  <c r="J865" i="6"/>
  <c r="Q866" i="6"/>
  <c r="K866" i="6"/>
  <c r="N866" i="6"/>
  <c r="J866" i="6"/>
  <c r="Q867" i="6"/>
  <c r="K867" i="6"/>
  <c r="N867" i="6"/>
  <c r="J867" i="6"/>
  <c r="Q868" i="6"/>
  <c r="K868" i="6"/>
  <c r="N868" i="6"/>
  <c r="J868" i="6"/>
  <c r="Q869" i="6"/>
  <c r="K869" i="6"/>
  <c r="M869" i="6"/>
  <c r="N869" i="6"/>
  <c r="J869" i="6"/>
  <c r="G870" i="6"/>
  <c r="Q870" i="6"/>
  <c r="K870" i="6"/>
  <c r="N870" i="6"/>
  <c r="J870" i="6"/>
  <c r="Q871" i="6"/>
  <c r="K871" i="6"/>
  <c r="M871" i="6"/>
  <c r="N871" i="6"/>
  <c r="J871" i="6"/>
  <c r="Q872" i="6"/>
  <c r="K872" i="6"/>
  <c r="M872" i="6"/>
  <c r="N872" i="6"/>
  <c r="J872" i="6"/>
  <c r="Q873" i="6"/>
  <c r="K873" i="6"/>
  <c r="N873" i="6"/>
  <c r="J873" i="6"/>
  <c r="Q874" i="6"/>
  <c r="K874" i="6"/>
  <c r="M874" i="6"/>
  <c r="N874" i="6"/>
  <c r="J874" i="6"/>
  <c r="G875" i="6"/>
  <c r="Q875" i="6"/>
  <c r="K875" i="6"/>
  <c r="M875" i="6"/>
  <c r="N875" i="6"/>
  <c r="J875" i="6"/>
  <c r="Q876" i="6"/>
  <c r="K876" i="6"/>
  <c r="M876" i="6"/>
  <c r="N876" i="6"/>
  <c r="J876" i="6"/>
  <c r="Q877" i="6"/>
  <c r="K877" i="6"/>
  <c r="N877" i="6"/>
  <c r="J877" i="6"/>
  <c r="Q878" i="6"/>
  <c r="K878" i="6"/>
  <c r="N878" i="6"/>
  <c r="J878" i="6"/>
  <c r="Q879" i="6"/>
  <c r="K879" i="6"/>
  <c r="N879" i="6"/>
  <c r="J879" i="6"/>
  <c r="Q880" i="6"/>
  <c r="K880" i="6"/>
  <c r="N880" i="6"/>
  <c r="J880" i="6"/>
  <c r="Q881" i="6"/>
  <c r="K881" i="6"/>
  <c r="N881" i="6"/>
  <c r="J881" i="6"/>
  <c r="Q882" i="6"/>
  <c r="K882" i="6"/>
  <c r="N882" i="6"/>
  <c r="J882" i="6"/>
  <c r="Q883" i="6"/>
  <c r="K883" i="6"/>
  <c r="N883" i="6"/>
  <c r="J883" i="6"/>
  <c r="Q884" i="6"/>
  <c r="K884" i="6"/>
  <c r="N884" i="6"/>
  <c r="J884" i="6"/>
  <c r="Q885" i="6"/>
  <c r="K885" i="6"/>
  <c r="N885" i="6"/>
  <c r="J885" i="6"/>
  <c r="Q886" i="6"/>
  <c r="K886" i="6"/>
  <c r="N886" i="6"/>
  <c r="J886" i="6"/>
  <c r="Q887" i="6"/>
  <c r="K887" i="6"/>
  <c r="C887" i="6"/>
  <c r="M887" i="6"/>
  <c r="N887" i="6"/>
  <c r="J887" i="6"/>
  <c r="Q888" i="6"/>
  <c r="K888" i="6"/>
  <c r="M888" i="6"/>
  <c r="N888" i="6"/>
  <c r="J888" i="6"/>
  <c r="Q889" i="6"/>
  <c r="K889" i="6"/>
  <c r="N889" i="6"/>
  <c r="J889" i="6"/>
  <c r="Q890" i="6"/>
  <c r="K890" i="6"/>
  <c r="N890" i="6"/>
  <c r="J890" i="6"/>
  <c r="Q891" i="6"/>
  <c r="K891" i="6"/>
  <c r="N891" i="6"/>
  <c r="J891" i="6"/>
  <c r="Q892" i="6"/>
  <c r="K892" i="6"/>
  <c r="N892" i="6"/>
  <c r="J892" i="6"/>
  <c r="Q893" i="6"/>
  <c r="K893" i="6"/>
  <c r="M893" i="6"/>
  <c r="N893" i="6"/>
  <c r="J893" i="6"/>
  <c r="Q894" i="6"/>
  <c r="K894" i="6"/>
  <c r="C894" i="6"/>
  <c r="M894" i="6"/>
  <c r="N894" i="6"/>
  <c r="J894" i="6"/>
  <c r="Q895" i="6"/>
  <c r="K895" i="6"/>
  <c r="N895" i="6"/>
  <c r="J895" i="6"/>
  <c r="Q896" i="6"/>
  <c r="K896" i="6"/>
  <c r="M896" i="6"/>
  <c r="N896" i="6"/>
  <c r="J896" i="6"/>
  <c r="Q897" i="6"/>
  <c r="K897" i="6"/>
  <c r="M897" i="6"/>
  <c r="N897" i="6"/>
  <c r="J897" i="6"/>
  <c r="Q898" i="6"/>
  <c r="K898" i="6"/>
  <c r="N898" i="6"/>
  <c r="J898" i="6"/>
  <c r="Q899" i="6"/>
  <c r="K899" i="6"/>
  <c r="N899" i="6"/>
  <c r="J899" i="6"/>
  <c r="Q900" i="6"/>
  <c r="K900" i="6"/>
  <c r="C900" i="6"/>
  <c r="M900" i="6"/>
  <c r="N900" i="6"/>
  <c r="J900" i="6"/>
  <c r="Q901" i="6"/>
  <c r="K901" i="6"/>
  <c r="N901" i="6"/>
  <c r="J901" i="6"/>
  <c r="Q902" i="6"/>
  <c r="K902" i="6"/>
  <c r="N902" i="6"/>
  <c r="J902" i="6"/>
  <c r="Q903" i="6"/>
  <c r="K903" i="6"/>
  <c r="N903" i="6"/>
  <c r="J903" i="6"/>
  <c r="Q904" i="6"/>
  <c r="K904" i="6"/>
  <c r="M904" i="6"/>
  <c r="N904" i="6"/>
  <c r="J904" i="6"/>
  <c r="Q905" i="6"/>
  <c r="K905" i="6"/>
  <c r="N905" i="6"/>
  <c r="J905" i="6"/>
  <c r="Q906" i="6"/>
  <c r="K906" i="6"/>
  <c r="N906" i="6"/>
  <c r="J906" i="6"/>
  <c r="Q907" i="6"/>
  <c r="K907" i="6"/>
  <c r="N907" i="6"/>
  <c r="J907" i="6"/>
  <c r="Q908" i="6"/>
  <c r="K908" i="6"/>
  <c r="N908" i="6"/>
  <c r="J908" i="6"/>
  <c r="Q909" i="6"/>
  <c r="K909" i="6"/>
  <c r="N909" i="6"/>
  <c r="J909" i="6"/>
  <c r="Q910" i="6"/>
  <c r="K910" i="6"/>
  <c r="N910" i="6"/>
  <c r="J910" i="6"/>
  <c r="Q911" i="6"/>
  <c r="K911" i="6"/>
  <c r="N911" i="6"/>
  <c r="J911" i="6"/>
  <c r="K913" i="6"/>
  <c r="N913" i="6"/>
  <c r="J913" i="6"/>
  <c r="K914" i="6"/>
  <c r="N914" i="6"/>
  <c r="J914" i="6"/>
  <c r="K915" i="6"/>
  <c r="N915" i="6"/>
  <c r="J915" i="6"/>
  <c r="K916" i="6"/>
  <c r="N916" i="6"/>
  <c r="J916" i="6"/>
  <c r="K917" i="6"/>
  <c r="N917" i="6"/>
  <c r="J917" i="6"/>
  <c r="K918" i="6"/>
  <c r="N918" i="6"/>
  <c r="J918" i="6"/>
  <c r="K919" i="6"/>
  <c r="N919" i="6"/>
  <c r="J919" i="6"/>
  <c r="K920" i="6"/>
  <c r="N920" i="6"/>
  <c r="J920" i="6"/>
  <c r="K921" i="6"/>
  <c r="N921" i="6"/>
  <c r="J921" i="6"/>
  <c r="Q922" i="6"/>
  <c r="K922" i="6"/>
  <c r="M922" i="6"/>
  <c r="N922" i="6"/>
  <c r="J922" i="6"/>
  <c r="Q923" i="6"/>
  <c r="K923" i="6"/>
  <c r="N923" i="6"/>
  <c r="J923" i="6"/>
  <c r="Q924" i="6"/>
  <c r="K924" i="6"/>
  <c r="N924" i="6"/>
  <c r="J924" i="6"/>
  <c r="Q925" i="6"/>
  <c r="K925" i="6"/>
  <c r="M925" i="6"/>
  <c r="N925" i="6"/>
  <c r="J925" i="6"/>
  <c r="Q926" i="6"/>
  <c r="K926" i="6"/>
  <c r="N926" i="6"/>
  <c r="J926" i="6"/>
  <c r="Q927" i="6"/>
  <c r="K927" i="6"/>
  <c r="M927" i="6"/>
  <c r="N927" i="6"/>
  <c r="J927" i="6"/>
  <c r="Q928" i="6"/>
  <c r="K928" i="6"/>
  <c r="N928" i="6"/>
  <c r="J928" i="6"/>
  <c r="Q929" i="6"/>
  <c r="K929" i="6"/>
  <c r="C929" i="6"/>
  <c r="M929" i="6"/>
  <c r="N929" i="6"/>
  <c r="J929" i="6"/>
  <c r="Q930" i="6"/>
  <c r="K930" i="6"/>
  <c r="N930" i="6"/>
  <c r="J930" i="6"/>
  <c r="Q931" i="6"/>
  <c r="K931" i="6"/>
  <c r="M931" i="6"/>
  <c r="N931" i="6"/>
  <c r="J931" i="6"/>
  <c r="Q932" i="6"/>
  <c r="K932" i="6"/>
  <c r="M932" i="6"/>
  <c r="N932" i="6"/>
  <c r="J932" i="6"/>
  <c r="Q933" i="6"/>
  <c r="K933" i="6"/>
  <c r="M933" i="6"/>
  <c r="N933" i="6"/>
  <c r="J933" i="6"/>
  <c r="Q934" i="6"/>
  <c r="K934" i="6"/>
  <c r="N934" i="6"/>
  <c r="J934" i="6"/>
  <c r="Q935" i="6"/>
  <c r="K935" i="6"/>
  <c r="N935" i="6"/>
  <c r="J935" i="6"/>
  <c r="Q936" i="6"/>
  <c r="K936" i="6"/>
  <c r="M936" i="6"/>
  <c r="N936" i="6"/>
  <c r="J936" i="6"/>
  <c r="Q937" i="6"/>
  <c r="K937" i="6"/>
  <c r="N937" i="6"/>
  <c r="J937" i="6"/>
  <c r="K938" i="6"/>
  <c r="N938" i="6"/>
  <c r="J938" i="6"/>
  <c r="Q939" i="6"/>
  <c r="K939" i="6"/>
  <c r="N939" i="6"/>
  <c r="J939" i="6"/>
  <c r="Q940" i="6"/>
  <c r="K940" i="6"/>
  <c r="N940" i="6"/>
  <c r="J940" i="6"/>
  <c r="Q941" i="6"/>
  <c r="K941" i="6"/>
  <c r="N941" i="6"/>
  <c r="J941" i="6"/>
  <c r="K942" i="6"/>
  <c r="N942" i="6"/>
  <c r="J942" i="6"/>
  <c r="K943" i="6"/>
  <c r="N943" i="6"/>
  <c r="J943" i="6"/>
  <c r="K944" i="6"/>
  <c r="N944" i="6"/>
  <c r="J944" i="6"/>
  <c r="K945" i="6"/>
  <c r="N945" i="6"/>
  <c r="J945" i="6"/>
  <c r="G946" i="6"/>
  <c r="Q946" i="6"/>
  <c r="K946" i="6"/>
  <c r="N946" i="6"/>
  <c r="J946" i="6"/>
  <c r="Q947" i="6"/>
  <c r="K947" i="6"/>
  <c r="M947" i="6"/>
  <c r="N947" i="6"/>
  <c r="J947" i="6"/>
  <c r="Q948" i="6"/>
  <c r="K948" i="6"/>
  <c r="N948" i="6"/>
  <c r="J948" i="6"/>
  <c r="G949" i="6"/>
  <c r="Q949" i="6"/>
  <c r="K949" i="6"/>
  <c r="N949" i="6"/>
  <c r="J949" i="6"/>
  <c r="Q950" i="6"/>
  <c r="K950" i="6"/>
  <c r="N950" i="6"/>
  <c r="J950" i="6"/>
  <c r="G951" i="6"/>
  <c r="Q951" i="6"/>
  <c r="K951" i="6"/>
  <c r="N951" i="6"/>
  <c r="J951" i="6"/>
  <c r="Q952" i="6"/>
  <c r="K952" i="6"/>
  <c r="N952" i="6"/>
  <c r="J952" i="6"/>
  <c r="Q953" i="6"/>
  <c r="K953" i="6"/>
  <c r="M953" i="6"/>
  <c r="N953" i="6"/>
  <c r="J953" i="6"/>
  <c r="Q954" i="6"/>
  <c r="K954" i="6"/>
  <c r="N954" i="6"/>
  <c r="J954" i="6"/>
  <c r="Q955" i="6"/>
  <c r="K955" i="6"/>
  <c r="M955" i="6"/>
  <c r="N955" i="6"/>
  <c r="J955" i="6"/>
  <c r="G956" i="6"/>
  <c r="Q956" i="6"/>
  <c r="K956" i="6"/>
  <c r="C956" i="6"/>
  <c r="M956" i="6"/>
  <c r="N956" i="6"/>
  <c r="J956" i="6"/>
  <c r="Q957" i="6"/>
  <c r="K957" i="6"/>
  <c r="M957" i="6"/>
  <c r="N957" i="6"/>
  <c r="J957" i="6"/>
  <c r="Q958" i="6"/>
  <c r="K958" i="6"/>
  <c r="M958" i="6"/>
  <c r="N958" i="6"/>
  <c r="J958" i="6"/>
  <c r="G959" i="6"/>
  <c r="Q959" i="6"/>
  <c r="K959" i="6"/>
  <c r="N959" i="6"/>
  <c r="J959" i="6"/>
  <c r="Q960" i="6"/>
  <c r="K960" i="6"/>
  <c r="M960" i="6"/>
  <c r="N960" i="6"/>
  <c r="J960" i="6"/>
  <c r="Q961" i="6"/>
  <c r="K961" i="6"/>
  <c r="N961" i="6"/>
  <c r="J961" i="6"/>
  <c r="Q962" i="6"/>
  <c r="K962" i="6"/>
  <c r="N962" i="6"/>
  <c r="J962" i="6"/>
  <c r="Q963" i="6"/>
  <c r="K963" i="6"/>
  <c r="N963" i="6"/>
  <c r="J963" i="6"/>
  <c r="Q964" i="6"/>
  <c r="K964" i="6"/>
  <c r="N964" i="6"/>
  <c r="J964" i="6"/>
  <c r="G965" i="6"/>
  <c r="Q965" i="6"/>
  <c r="K965" i="6"/>
  <c r="M965" i="6"/>
  <c r="N965" i="6"/>
  <c r="J965" i="6"/>
  <c r="Q966" i="6"/>
  <c r="K966" i="6"/>
  <c r="M966" i="6"/>
  <c r="N966" i="6"/>
  <c r="J966" i="6"/>
  <c r="G967" i="6"/>
  <c r="Q967" i="6"/>
  <c r="K967" i="6"/>
  <c r="C967" i="6"/>
  <c r="M967" i="6"/>
  <c r="N967" i="6"/>
  <c r="J967" i="6"/>
  <c r="G968" i="6"/>
  <c r="Q968" i="6"/>
  <c r="K968" i="6"/>
  <c r="N968" i="6"/>
  <c r="J968" i="6"/>
  <c r="Q969" i="6"/>
  <c r="K969" i="6"/>
  <c r="N969" i="6"/>
  <c r="J969" i="6"/>
  <c r="Q970" i="6"/>
  <c r="K970" i="6"/>
  <c r="N970" i="6"/>
  <c r="J970" i="6"/>
  <c r="Q971" i="6"/>
  <c r="K971" i="6"/>
  <c r="N971" i="6"/>
  <c r="J971" i="6"/>
  <c r="Q972" i="6"/>
  <c r="K972" i="6"/>
  <c r="N972" i="6"/>
  <c r="J972" i="6"/>
  <c r="Q973" i="6"/>
  <c r="K973" i="6"/>
  <c r="M973" i="6"/>
  <c r="N973" i="6"/>
  <c r="J973" i="6"/>
  <c r="Q974" i="6"/>
  <c r="K974" i="6"/>
  <c r="N974" i="6"/>
  <c r="J974" i="6"/>
  <c r="Q975" i="6"/>
  <c r="K975" i="6"/>
  <c r="M975" i="6"/>
  <c r="N975" i="6"/>
  <c r="J975" i="6"/>
  <c r="Q976" i="6"/>
  <c r="K976" i="6"/>
  <c r="M976" i="6"/>
  <c r="N976" i="6"/>
  <c r="J976" i="6"/>
  <c r="G977" i="6"/>
  <c r="Q977" i="6"/>
  <c r="K977" i="6"/>
  <c r="N977" i="6"/>
  <c r="J977" i="6"/>
  <c r="Q978" i="6"/>
  <c r="K978" i="6"/>
  <c r="N978" i="6"/>
  <c r="J978" i="6"/>
  <c r="Q979" i="6"/>
  <c r="K979" i="6"/>
  <c r="N979" i="6"/>
  <c r="J979" i="6"/>
  <c r="Q980" i="6"/>
  <c r="K980" i="6"/>
  <c r="M980" i="6"/>
  <c r="N980" i="6"/>
  <c r="J980" i="6"/>
  <c r="Q981" i="6"/>
  <c r="K981" i="6"/>
  <c r="N981" i="6"/>
  <c r="J981" i="6"/>
  <c r="G982" i="6"/>
  <c r="Q982" i="6"/>
  <c r="K982" i="6"/>
  <c r="M982" i="6"/>
  <c r="N982" i="6"/>
  <c r="J982" i="6"/>
  <c r="Q983" i="6"/>
  <c r="K983" i="6"/>
  <c r="M983" i="6"/>
  <c r="N983" i="6"/>
  <c r="J983" i="6"/>
  <c r="Q984" i="6"/>
  <c r="K984" i="6"/>
  <c r="N984" i="6"/>
  <c r="J984" i="6"/>
  <c r="G985" i="6"/>
  <c r="Q985" i="6"/>
  <c r="K985" i="6"/>
  <c r="N985" i="6"/>
  <c r="J985" i="6"/>
  <c r="Q986" i="6"/>
  <c r="K986" i="6"/>
  <c r="N986" i="6"/>
  <c r="J986" i="6"/>
  <c r="Q987" i="6"/>
  <c r="K987" i="6"/>
  <c r="N987" i="6"/>
  <c r="J987" i="6"/>
  <c r="Q988" i="6"/>
  <c r="K988" i="6"/>
  <c r="N988" i="6"/>
  <c r="J988" i="6"/>
  <c r="G989" i="6"/>
  <c r="Q989" i="6"/>
  <c r="K989" i="6"/>
  <c r="N989" i="6"/>
  <c r="J989" i="6"/>
  <c r="Q990" i="6"/>
  <c r="K990" i="6"/>
  <c r="N990" i="6"/>
  <c r="J990" i="6"/>
  <c r="K991" i="6"/>
  <c r="N991" i="6"/>
  <c r="J991" i="6"/>
  <c r="K992" i="6"/>
  <c r="N992" i="6"/>
  <c r="J992" i="6"/>
  <c r="Q993" i="6"/>
  <c r="K993" i="6"/>
  <c r="C993" i="6"/>
  <c r="M993" i="6"/>
  <c r="N993" i="6"/>
  <c r="J993" i="6"/>
  <c r="Q994" i="6"/>
  <c r="K994" i="6"/>
  <c r="N994" i="6"/>
  <c r="J994" i="6"/>
  <c r="G995" i="6"/>
  <c r="Q995" i="6"/>
  <c r="K995" i="6"/>
  <c r="N995" i="6"/>
  <c r="J995" i="6"/>
  <c r="G996" i="6"/>
  <c r="Q996" i="6"/>
  <c r="K996" i="6"/>
  <c r="N996" i="6"/>
  <c r="J996" i="6"/>
  <c r="G997" i="6"/>
  <c r="Q997" i="6"/>
  <c r="K997" i="6"/>
  <c r="N997" i="6"/>
  <c r="J997" i="6"/>
  <c r="Q998" i="6"/>
  <c r="K998" i="6"/>
  <c r="N998" i="6"/>
  <c r="J998" i="6"/>
  <c r="G999" i="6"/>
  <c r="Q999" i="6"/>
  <c r="K999" i="6"/>
  <c r="N999" i="6"/>
  <c r="J999" i="6"/>
  <c r="Q1000" i="6"/>
  <c r="K1000" i="6"/>
  <c r="C1000" i="6"/>
  <c r="M1000" i="6"/>
  <c r="N1000" i="6"/>
  <c r="J1000" i="6"/>
  <c r="G1001" i="6"/>
  <c r="Q1001" i="6"/>
  <c r="K1001" i="6"/>
  <c r="N1001" i="6"/>
  <c r="J1001" i="6"/>
  <c r="G1002" i="6"/>
  <c r="Q1002" i="6"/>
  <c r="K1002" i="6"/>
  <c r="C1002" i="6"/>
  <c r="M1002" i="6"/>
  <c r="N1002" i="6"/>
  <c r="J1002" i="6"/>
  <c r="Q1003" i="6"/>
  <c r="K1003" i="6"/>
  <c r="M1003" i="6"/>
  <c r="N1003" i="6"/>
  <c r="J1003" i="6"/>
  <c r="K1004" i="6"/>
  <c r="N1004" i="6"/>
  <c r="J1004" i="6"/>
  <c r="K1005" i="6"/>
  <c r="N1005" i="6"/>
  <c r="J1005" i="6"/>
  <c r="K1006" i="6"/>
  <c r="N1006" i="6"/>
  <c r="J1006" i="6"/>
  <c r="K1007" i="6"/>
  <c r="N1007" i="6"/>
  <c r="J1007" i="6"/>
  <c r="G1008" i="6"/>
  <c r="K1008" i="6"/>
  <c r="N1008" i="6"/>
  <c r="J1008" i="6"/>
  <c r="Q1009" i="6"/>
  <c r="K1009" i="6"/>
  <c r="N1009" i="6"/>
  <c r="J1009" i="6"/>
  <c r="Q1010" i="6"/>
  <c r="K1010" i="6"/>
  <c r="N1010" i="6"/>
  <c r="J1010" i="6"/>
  <c r="Q1011" i="6"/>
  <c r="K1011" i="6"/>
  <c r="M1011" i="6"/>
  <c r="N1011" i="6"/>
  <c r="J1011" i="6"/>
  <c r="Q1012" i="6"/>
  <c r="K1012" i="6"/>
  <c r="M1012" i="6"/>
  <c r="N1012" i="6"/>
  <c r="J1012" i="6"/>
  <c r="Q1013" i="6"/>
  <c r="K1013" i="6"/>
  <c r="C1013" i="6"/>
  <c r="M1013" i="6"/>
  <c r="N1013" i="6"/>
  <c r="J1013" i="6"/>
  <c r="K1014" i="6"/>
  <c r="N1014" i="6"/>
  <c r="J1014" i="6"/>
  <c r="K1015" i="6"/>
  <c r="N1015" i="6"/>
  <c r="J1015" i="6"/>
  <c r="K1016" i="6"/>
  <c r="N1016" i="6"/>
  <c r="J1016" i="6"/>
  <c r="K1017" i="6"/>
  <c r="N1017" i="6"/>
  <c r="J1017" i="6"/>
  <c r="K1018" i="6"/>
  <c r="N1018" i="6"/>
  <c r="J1018" i="6"/>
  <c r="K1019" i="6"/>
  <c r="N1019" i="6"/>
  <c r="J1019" i="6"/>
  <c r="Q1020" i="6"/>
  <c r="K1020" i="6"/>
  <c r="M1020" i="6"/>
  <c r="N1020" i="6"/>
  <c r="J1020" i="6"/>
  <c r="G1021" i="6"/>
  <c r="Q1021" i="6"/>
  <c r="K1021" i="6"/>
  <c r="C1021" i="6"/>
  <c r="M1021" i="6"/>
  <c r="N1021" i="6"/>
  <c r="J1021" i="6"/>
  <c r="Q1022" i="6"/>
  <c r="K1022" i="6"/>
  <c r="N1022" i="6"/>
  <c r="J1022" i="6"/>
  <c r="G1023" i="6"/>
  <c r="Q1023" i="6"/>
  <c r="K1023" i="6"/>
  <c r="N1023" i="6"/>
  <c r="J1023" i="6"/>
  <c r="Q1024" i="6"/>
  <c r="K1024" i="6"/>
  <c r="N1024" i="6"/>
  <c r="J1024" i="6"/>
  <c r="Q1025" i="6"/>
  <c r="K1025" i="6"/>
  <c r="N1025" i="6"/>
  <c r="J1025" i="6"/>
  <c r="Q1026" i="6"/>
  <c r="K1026" i="6"/>
  <c r="N1026" i="6"/>
  <c r="J1026" i="6"/>
  <c r="K1027" i="6"/>
  <c r="N1027" i="6"/>
  <c r="J1027" i="6"/>
  <c r="K1028" i="6"/>
  <c r="N1028" i="6"/>
  <c r="J1028" i="6"/>
  <c r="K1029" i="6"/>
  <c r="N1029" i="6"/>
  <c r="J1029" i="6"/>
  <c r="K1030" i="6"/>
  <c r="N1030" i="6"/>
  <c r="J1030" i="6"/>
  <c r="K1031" i="6"/>
  <c r="N1031" i="6"/>
  <c r="J1031" i="6"/>
  <c r="K1032" i="6"/>
  <c r="N1032" i="6"/>
  <c r="J1032" i="6"/>
  <c r="K1033" i="6"/>
  <c r="N1033" i="6"/>
  <c r="J1033" i="6"/>
  <c r="K1034" i="6"/>
  <c r="N1034" i="6"/>
  <c r="J1034" i="6"/>
  <c r="K1035" i="6"/>
  <c r="N1035" i="6"/>
  <c r="J1035" i="6"/>
  <c r="K1036" i="6"/>
  <c r="N1036" i="6"/>
  <c r="J1036" i="6"/>
  <c r="K1037" i="6"/>
  <c r="N1037" i="6"/>
  <c r="J1037" i="6"/>
  <c r="K1038" i="6"/>
  <c r="N1038" i="6"/>
  <c r="J1038" i="6"/>
  <c r="K1039" i="6"/>
  <c r="N1039" i="6"/>
  <c r="J1039" i="6"/>
  <c r="K1040" i="6"/>
  <c r="N1040" i="6"/>
  <c r="J1040" i="6"/>
  <c r="K1041" i="6"/>
  <c r="N1041" i="6"/>
  <c r="J1041" i="6"/>
  <c r="K1042" i="6"/>
  <c r="N1042" i="6"/>
  <c r="J1042" i="6"/>
  <c r="K1043" i="6"/>
  <c r="N1043" i="6"/>
  <c r="J1043" i="6"/>
  <c r="K1044" i="6"/>
  <c r="N1044" i="6"/>
  <c r="J1044" i="6"/>
  <c r="Q1045" i="6"/>
  <c r="K1045" i="6"/>
  <c r="N1045" i="6"/>
  <c r="J1045" i="6"/>
  <c r="Q1046" i="6"/>
  <c r="K1046" i="6"/>
  <c r="N1046" i="6"/>
  <c r="J1046" i="6"/>
  <c r="Q1047" i="6"/>
  <c r="K1047" i="6"/>
  <c r="N1047" i="6"/>
  <c r="J1047" i="6"/>
  <c r="Q1048" i="6"/>
  <c r="K1048" i="6"/>
  <c r="C1048" i="6"/>
  <c r="M1048" i="6"/>
  <c r="N1048" i="6"/>
  <c r="J1048" i="6"/>
  <c r="Q1049" i="6"/>
  <c r="K1049" i="6"/>
  <c r="N1049" i="6"/>
  <c r="J1049" i="6"/>
  <c r="Q1050" i="6"/>
  <c r="K1050" i="6"/>
  <c r="M1050" i="6"/>
  <c r="N1050" i="6"/>
  <c r="J1050" i="6"/>
  <c r="Q1051" i="6"/>
  <c r="K1051" i="6"/>
  <c r="M1051" i="6"/>
  <c r="N1051" i="6"/>
  <c r="J1051" i="6"/>
  <c r="Q1052" i="6"/>
  <c r="K1052" i="6"/>
  <c r="M1052" i="6"/>
  <c r="N1052" i="6"/>
  <c r="J1052" i="6"/>
  <c r="Q1053" i="6"/>
  <c r="K1053" i="6"/>
  <c r="N1053" i="6"/>
  <c r="J1053" i="6"/>
  <c r="Q1054" i="6"/>
  <c r="K1054" i="6"/>
  <c r="N1054" i="6"/>
  <c r="J1054" i="6"/>
  <c r="G1055" i="6"/>
  <c r="Q1055" i="6"/>
  <c r="K1055" i="6"/>
  <c r="M1055" i="6"/>
  <c r="N1055" i="6"/>
  <c r="J1055" i="6"/>
  <c r="Q1056" i="6"/>
  <c r="K1056" i="6"/>
  <c r="M1056" i="6"/>
  <c r="N1056" i="6"/>
  <c r="J1056" i="6"/>
  <c r="Q1057" i="6"/>
  <c r="K1057" i="6"/>
  <c r="C1057" i="6"/>
  <c r="M1057" i="6"/>
  <c r="N1057" i="6"/>
  <c r="J1057" i="6"/>
  <c r="Q1058" i="6"/>
  <c r="K1058" i="6"/>
  <c r="C1058" i="6"/>
  <c r="M1058" i="6"/>
  <c r="N1058" i="6"/>
  <c r="J1058" i="6"/>
  <c r="Q1059" i="6"/>
  <c r="K1059" i="6"/>
  <c r="M1059" i="6"/>
  <c r="N1059" i="6"/>
  <c r="J1059" i="6"/>
  <c r="G1060" i="6"/>
  <c r="Q1060" i="6"/>
  <c r="K1060" i="6"/>
  <c r="M1060" i="6"/>
  <c r="N1060" i="6"/>
  <c r="J1060" i="6"/>
  <c r="Q1061" i="6"/>
  <c r="K1061" i="6"/>
  <c r="C1061" i="6"/>
  <c r="M1061" i="6"/>
  <c r="N1061" i="6"/>
  <c r="J1061" i="6"/>
  <c r="Q1062" i="6"/>
  <c r="K1062" i="6"/>
  <c r="M1062" i="6"/>
  <c r="N1062" i="6"/>
  <c r="J1062" i="6"/>
  <c r="Q1063" i="6"/>
  <c r="K1063" i="6"/>
  <c r="N1063" i="6"/>
  <c r="J1063" i="6"/>
  <c r="Q1064" i="6"/>
  <c r="K1064" i="6"/>
  <c r="N1064" i="6"/>
  <c r="J1064" i="6"/>
  <c r="Q1065" i="6"/>
  <c r="K1065" i="6"/>
  <c r="N1065" i="6"/>
  <c r="J1065" i="6"/>
  <c r="Q1066" i="6"/>
  <c r="K1066" i="6"/>
  <c r="N1066" i="6"/>
  <c r="J1066" i="6"/>
  <c r="Q1067" i="6"/>
  <c r="K1067" i="6"/>
  <c r="C1067" i="6"/>
  <c r="M1067" i="6"/>
  <c r="N1067" i="6"/>
  <c r="J1067" i="6"/>
  <c r="Q1068" i="6"/>
  <c r="K1068" i="6"/>
  <c r="N1068" i="6"/>
  <c r="J1068" i="6"/>
  <c r="Q1069" i="6"/>
  <c r="K1069" i="6"/>
  <c r="N1069" i="6"/>
  <c r="J1069" i="6"/>
  <c r="Q1070" i="6"/>
  <c r="K1070" i="6"/>
  <c r="N1070" i="6"/>
  <c r="J1070" i="6"/>
  <c r="Q1071" i="6"/>
  <c r="K1071" i="6"/>
  <c r="N1071" i="6"/>
  <c r="J1071" i="6"/>
  <c r="Q1072" i="6"/>
  <c r="K1072" i="6"/>
  <c r="N1072" i="6"/>
  <c r="J1072" i="6"/>
  <c r="Q1073" i="6"/>
  <c r="K1073" i="6"/>
  <c r="N1073" i="6"/>
  <c r="J1073" i="6"/>
  <c r="Q1074" i="6"/>
  <c r="K1074" i="6"/>
  <c r="N1074" i="6"/>
  <c r="J1074" i="6"/>
  <c r="Q1075" i="6"/>
  <c r="K1075" i="6"/>
  <c r="N1075" i="6"/>
  <c r="J1075" i="6"/>
  <c r="G1076" i="6"/>
  <c r="Q1076" i="6"/>
  <c r="K1076" i="6"/>
  <c r="N1076" i="6"/>
  <c r="J1076" i="6"/>
  <c r="Q1077" i="6"/>
  <c r="K1077" i="6"/>
  <c r="N1077" i="6"/>
  <c r="J1077" i="6"/>
  <c r="Q1078" i="6"/>
  <c r="K1078" i="6"/>
  <c r="M1078" i="6"/>
  <c r="N1078" i="6"/>
  <c r="J1078" i="6"/>
  <c r="Q1079" i="6"/>
  <c r="K1079" i="6"/>
  <c r="N1079" i="6"/>
  <c r="J1079" i="6"/>
  <c r="Q1080" i="6"/>
  <c r="K1080" i="6"/>
  <c r="N1080" i="6"/>
  <c r="J1080" i="6"/>
  <c r="Q1081" i="6"/>
  <c r="K1081" i="6"/>
  <c r="N1081" i="6"/>
  <c r="J1081" i="6"/>
  <c r="Q1082" i="6"/>
  <c r="K1082" i="6"/>
  <c r="N1082" i="6"/>
  <c r="J1082" i="6"/>
  <c r="Q1083" i="6"/>
  <c r="K1083" i="6"/>
  <c r="N1083" i="6"/>
  <c r="J1083" i="6"/>
  <c r="Q1084" i="6"/>
  <c r="K1084" i="6"/>
  <c r="N1084" i="6"/>
  <c r="J1084" i="6"/>
  <c r="Q1085" i="6"/>
  <c r="K1085" i="6"/>
  <c r="N1085" i="6"/>
  <c r="J1085" i="6"/>
  <c r="Q1086" i="6"/>
  <c r="K1086" i="6"/>
  <c r="N1086" i="6"/>
  <c r="J1086" i="6"/>
  <c r="Q1087" i="6"/>
  <c r="K1087" i="6"/>
  <c r="N1087" i="6"/>
  <c r="J1087" i="6"/>
  <c r="Q1088" i="6"/>
  <c r="K1088" i="6"/>
  <c r="N1088" i="6"/>
  <c r="J1088" i="6"/>
  <c r="Q1089" i="6"/>
  <c r="K1089" i="6"/>
  <c r="N1089" i="6"/>
  <c r="J1089" i="6"/>
  <c r="G1090" i="6"/>
  <c r="Q1090" i="6"/>
  <c r="K1090" i="6"/>
  <c r="M1090" i="6"/>
  <c r="N1090" i="6"/>
  <c r="J1090" i="6"/>
  <c r="Q1091" i="6"/>
  <c r="K1091" i="6"/>
  <c r="M1091" i="6"/>
  <c r="N1091" i="6"/>
  <c r="J1091" i="6"/>
  <c r="Q1092" i="6"/>
  <c r="K1092" i="6"/>
  <c r="N1092" i="6"/>
  <c r="J1092" i="6"/>
  <c r="Q1093" i="6"/>
  <c r="K1093" i="6"/>
  <c r="N1093" i="6"/>
  <c r="J1093" i="6"/>
  <c r="G1094" i="6"/>
  <c r="Q1094" i="6"/>
  <c r="K1094" i="6"/>
  <c r="C1094" i="6"/>
  <c r="M1094" i="6"/>
  <c r="N1094" i="6"/>
  <c r="J1094" i="6"/>
  <c r="Q1095" i="6"/>
  <c r="K1095" i="6"/>
  <c r="N1095" i="6"/>
  <c r="J1095" i="6"/>
  <c r="Q1096" i="6"/>
  <c r="K1096" i="6"/>
  <c r="N1096" i="6"/>
  <c r="J1096" i="6"/>
  <c r="Q1097" i="6"/>
  <c r="K1097" i="6"/>
  <c r="N1097" i="6"/>
  <c r="J1097" i="6"/>
  <c r="Q1098" i="6"/>
  <c r="K1098" i="6"/>
  <c r="N1098" i="6"/>
  <c r="J1098" i="6"/>
  <c r="Q1099" i="6"/>
  <c r="K1099" i="6"/>
  <c r="N1099" i="6"/>
  <c r="J1099" i="6"/>
  <c r="Q1100" i="6"/>
  <c r="K1100" i="6"/>
  <c r="N1100" i="6"/>
  <c r="J1100" i="6"/>
  <c r="Q1101" i="6"/>
  <c r="K1101" i="6"/>
  <c r="M1101" i="6"/>
  <c r="N1101" i="6"/>
  <c r="J1101" i="6"/>
  <c r="Q1102" i="6"/>
  <c r="K1102" i="6"/>
  <c r="C1102" i="6"/>
  <c r="M1102" i="6"/>
  <c r="N1102" i="6"/>
  <c r="J1102" i="6"/>
  <c r="Q1103" i="6"/>
  <c r="K1103" i="6"/>
  <c r="N1103" i="6"/>
  <c r="J1103" i="6"/>
  <c r="Q1104" i="6"/>
  <c r="K1104" i="6"/>
  <c r="N1104" i="6"/>
  <c r="J1104" i="6"/>
  <c r="Q1105" i="6"/>
  <c r="K1105" i="6"/>
  <c r="N1105" i="6"/>
  <c r="J1105" i="6"/>
  <c r="Q1106" i="6"/>
  <c r="K1106" i="6"/>
  <c r="N1106" i="6"/>
  <c r="J1106" i="6"/>
  <c r="Q1107" i="6"/>
  <c r="K1107" i="6"/>
  <c r="N1107" i="6"/>
  <c r="J1107" i="6"/>
  <c r="K1108" i="6"/>
  <c r="N1108" i="6"/>
  <c r="J1108" i="6"/>
  <c r="K1109" i="6"/>
  <c r="N1109" i="6"/>
  <c r="J1109" i="6"/>
  <c r="K1110" i="6"/>
  <c r="N1110" i="6"/>
  <c r="J1110" i="6"/>
  <c r="K1111" i="6"/>
  <c r="N1111" i="6"/>
  <c r="J1111" i="6"/>
  <c r="K1112" i="6"/>
  <c r="N1112" i="6"/>
  <c r="J1112" i="6"/>
  <c r="K1113" i="6"/>
  <c r="N1113" i="6"/>
  <c r="J1113" i="6"/>
  <c r="K1114" i="6"/>
  <c r="N1114" i="6"/>
  <c r="J1114" i="6"/>
  <c r="K1115" i="6"/>
  <c r="N1115" i="6"/>
  <c r="J1115" i="6"/>
  <c r="Q1116" i="6"/>
  <c r="K1116" i="6"/>
  <c r="N1116" i="6"/>
  <c r="J1116" i="6"/>
  <c r="K1117" i="6"/>
  <c r="N1117" i="6"/>
  <c r="J1117" i="6"/>
  <c r="Q1118" i="6"/>
  <c r="K1118" i="6"/>
  <c r="N1118" i="6"/>
  <c r="J1118" i="6"/>
  <c r="K1119" i="6"/>
  <c r="N1119" i="6"/>
  <c r="J1119" i="6"/>
  <c r="Q1120" i="6"/>
  <c r="K1120" i="6"/>
  <c r="N1120" i="6"/>
  <c r="J1120" i="6"/>
  <c r="Q1121" i="6"/>
  <c r="K1121" i="6"/>
  <c r="N1121" i="6"/>
  <c r="J1121" i="6"/>
  <c r="Q1122" i="6"/>
  <c r="K1122" i="6"/>
  <c r="N1122" i="6"/>
  <c r="J1122" i="6"/>
  <c r="Q1123" i="6"/>
  <c r="K1123" i="6"/>
  <c r="N1123" i="6"/>
  <c r="J1123" i="6"/>
  <c r="Q1124" i="6"/>
  <c r="K1124" i="6"/>
  <c r="N1124" i="6"/>
  <c r="J1124" i="6"/>
  <c r="K1125" i="6"/>
  <c r="N1125" i="6"/>
  <c r="J1125" i="6"/>
  <c r="K1126" i="6"/>
  <c r="N1126" i="6"/>
  <c r="J1126" i="6"/>
  <c r="K1127" i="6"/>
  <c r="N1127" i="6"/>
  <c r="J1127" i="6"/>
  <c r="K1128" i="6"/>
  <c r="N1128" i="6"/>
  <c r="J1128" i="6"/>
  <c r="K1129" i="6"/>
  <c r="N1129" i="6"/>
  <c r="J1129" i="6"/>
  <c r="K1130" i="6"/>
  <c r="N1130" i="6"/>
  <c r="J1130" i="6"/>
  <c r="Q1131" i="6"/>
  <c r="K1131" i="6"/>
  <c r="N1131" i="6"/>
  <c r="J1131" i="6"/>
  <c r="K1132" i="6"/>
  <c r="N1132" i="6"/>
  <c r="J1132" i="6"/>
  <c r="Q1133" i="6"/>
  <c r="K1133" i="6"/>
  <c r="N1133" i="6"/>
  <c r="J1133" i="6"/>
  <c r="K1134" i="6"/>
  <c r="N1134" i="6"/>
  <c r="J1134" i="6"/>
  <c r="Q1135" i="6"/>
  <c r="K1135" i="6"/>
  <c r="N1135" i="6"/>
  <c r="J1135" i="6"/>
  <c r="Q1136" i="6"/>
  <c r="K1136" i="6"/>
  <c r="N1136" i="6"/>
  <c r="J1136" i="6"/>
  <c r="Q1137" i="6"/>
  <c r="K1137" i="6"/>
  <c r="N1137" i="6"/>
  <c r="J1137" i="6"/>
  <c r="Q1138" i="6"/>
  <c r="K1138" i="6"/>
  <c r="N1138" i="6"/>
  <c r="J1138" i="6"/>
  <c r="Q1139" i="6"/>
  <c r="K1139" i="6"/>
  <c r="N1139" i="6"/>
  <c r="J1139" i="6"/>
  <c r="K1140" i="6"/>
  <c r="N1140" i="6"/>
  <c r="J1140" i="6"/>
  <c r="K1141" i="6"/>
  <c r="N1141" i="6"/>
  <c r="J1141" i="6"/>
  <c r="K1142" i="6"/>
  <c r="N1142" i="6"/>
  <c r="J1142" i="6"/>
  <c r="Q1143" i="6"/>
  <c r="K1143" i="6"/>
  <c r="N1143" i="6"/>
  <c r="J1143" i="6"/>
  <c r="Q1144" i="6"/>
  <c r="K1144" i="6"/>
  <c r="M1144" i="6"/>
  <c r="N1144" i="6"/>
  <c r="J1144" i="6"/>
  <c r="Q1145" i="6"/>
  <c r="K1145" i="6"/>
  <c r="N1145" i="6"/>
  <c r="J1145" i="6"/>
  <c r="Q1146" i="6"/>
  <c r="K1146" i="6"/>
  <c r="N1146" i="6"/>
  <c r="J1146" i="6"/>
  <c r="Q1147" i="6"/>
  <c r="K1147" i="6"/>
  <c r="N1147" i="6"/>
  <c r="J1147" i="6"/>
  <c r="Q1148" i="6"/>
  <c r="K1148" i="6"/>
  <c r="N1148" i="6"/>
  <c r="J1148" i="6"/>
  <c r="Q1149" i="6"/>
  <c r="K1149" i="6"/>
  <c r="N1149" i="6"/>
  <c r="J1149" i="6"/>
  <c r="Q1150" i="6"/>
  <c r="K1150" i="6"/>
  <c r="N1150" i="6"/>
  <c r="J1150" i="6"/>
  <c r="Q1151" i="6"/>
  <c r="K1151" i="6"/>
  <c r="N1151" i="6"/>
  <c r="J1151" i="6"/>
  <c r="Q1152" i="6"/>
  <c r="K1152" i="6"/>
  <c r="N1152" i="6"/>
  <c r="J1152" i="6"/>
  <c r="K1153" i="6"/>
  <c r="N1153" i="6"/>
  <c r="J1153" i="6"/>
  <c r="K1154" i="6"/>
  <c r="N1154" i="6"/>
  <c r="J1154" i="6"/>
  <c r="H25" i="2"/>
  <c r="V2" i="7"/>
  <c r="S5" i="7"/>
  <c r="V2" i="8"/>
  <c r="S5" i="8"/>
  <c r="Z28" i="9"/>
  <c r="T24" i="9"/>
  <c r="G24" i="2"/>
  <c r="O33" i="2"/>
  <c r="Z35" i="9"/>
  <c r="G23" i="2"/>
  <c r="Z37" i="9"/>
  <c r="J36" i="2"/>
  <c r="S32" i="9"/>
  <c r="M13" i="2"/>
  <c r="U38" i="2"/>
  <c r="R32" i="2"/>
  <c r="Y32" i="9"/>
  <c r="AC15" i="2"/>
  <c r="Q32" i="2"/>
  <c r="AB37" i="2"/>
  <c r="AB34" i="9"/>
  <c r="G20" i="2"/>
  <c r="S4" i="9"/>
  <c r="X12" i="2"/>
  <c r="AB28" i="9"/>
  <c r="S26" i="2"/>
  <c r="F36" i="9"/>
  <c r="S14" i="2"/>
  <c r="I11" i="2"/>
  <c r="J36" i="9"/>
  <c r="Q15" i="2"/>
  <c r="AB32" i="2"/>
  <c r="T24" i="2"/>
  <c r="O29" i="9"/>
  <c r="AB38" i="9"/>
  <c r="U37" i="2"/>
  <c r="M35" i="9"/>
  <c r="S20" i="9"/>
  <c r="Q11" i="2"/>
  <c r="Y25" i="2"/>
  <c r="H36" i="9"/>
  <c r="T36" i="9"/>
  <c r="X38" i="9"/>
  <c r="X38" i="2"/>
  <c r="R36" i="9"/>
  <c r="T11" i="2"/>
  <c r="Q9" i="9"/>
  <c r="Q16" i="2"/>
  <c r="AA12" i="2"/>
  <c r="Y33" i="2"/>
  <c r="L38" i="9"/>
  <c r="G34" i="9"/>
  <c r="Y26" i="2"/>
  <c r="AA38" i="2"/>
  <c r="T14" i="9"/>
  <c r="Q11" i="9"/>
  <c r="H42" i="2"/>
  <c r="T20" i="9"/>
  <c r="T27" i="2"/>
  <c r="T26" i="9"/>
  <c r="X34" i="2"/>
  <c r="J34" i="2"/>
  <c r="J29" i="2"/>
  <c r="Y26" i="9"/>
  <c r="Q42" i="2"/>
  <c r="AA28" i="2"/>
  <c r="Y29" i="9"/>
  <c r="Q21" i="2"/>
  <c r="T34" i="9"/>
  <c r="Q13" i="2"/>
  <c r="G32" i="9"/>
  <c r="T35" i="9"/>
  <c r="N37" i="9"/>
  <c r="X33" i="2"/>
  <c r="S22" i="9"/>
  <c r="AA32" i="9"/>
  <c r="AA29" i="9"/>
  <c r="Y33" i="9"/>
  <c r="T12" i="2"/>
  <c r="H22" i="2"/>
  <c r="W33" i="2"/>
  <c r="M11" i="2"/>
  <c r="T33" i="9"/>
  <c r="Q14" i="2"/>
  <c r="S42" i="2"/>
  <c r="G42" i="2"/>
  <c r="Q14" i="9"/>
  <c r="H38" i="9"/>
  <c r="H37" i="2"/>
  <c r="AB11" i="9"/>
  <c r="R35" i="2"/>
  <c r="Y14" i="9"/>
  <c r="Z12" i="9"/>
  <c r="S13" i="2"/>
  <c r="AC15" i="9"/>
  <c r="S9" i="9"/>
  <c r="Y10" i="2"/>
  <c r="AC38" i="2"/>
  <c r="S16" i="9"/>
  <c r="M26" i="9"/>
  <c r="T13" i="2"/>
  <c r="H26" i="2"/>
  <c r="AA37" i="9"/>
  <c r="H23" i="9"/>
  <c r="R36" i="2"/>
  <c r="O16" i="9"/>
  <c r="M25" i="9"/>
  <c r="H28" i="2"/>
  <c r="Y38" i="2"/>
  <c r="O29" i="2"/>
  <c r="Z34" i="9"/>
  <c r="G27" i="2"/>
  <c r="S15" i="9"/>
  <c r="S38" i="2"/>
  <c r="M36" i="2"/>
  <c r="V13" i="9"/>
  <c r="AA14" i="2"/>
  <c r="G36" i="2"/>
  <c r="N37" i="2"/>
  <c r="H28" i="9"/>
  <c r="H29" i="9"/>
  <c r="X32" i="2"/>
  <c r="K29" i="9"/>
  <c r="Q26" i="2"/>
  <c r="X13" i="9"/>
  <c r="O35" i="9"/>
  <c r="Y16" i="9"/>
  <c r="G43" i="9"/>
  <c r="I27" i="2"/>
  <c r="AC16" i="2"/>
  <c r="H43" i="2"/>
  <c r="Q28" i="9"/>
  <c r="Q12" i="2"/>
  <c r="Z34" i="2"/>
  <c r="S21" i="2"/>
  <c r="X28" i="2"/>
  <c r="O26" i="2"/>
  <c r="L38" i="2"/>
  <c r="Q34" i="2"/>
  <c r="H24" i="2"/>
  <c r="O34" i="9"/>
  <c r="T37" i="9"/>
  <c r="S22" i="2"/>
  <c r="R33" i="9"/>
  <c r="V32" i="9"/>
  <c r="W37" i="9"/>
  <c r="H22" i="9"/>
  <c r="H35" i="9"/>
  <c r="P33" i="2"/>
  <c r="G25" i="2"/>
  <c r="N38" i="2"/>
  <c r="Y27" i="2"/>
  <c r="F38" i="9"/>
  <c r="U32" i="9"/>
  <c r="I25" i="2"/>
  <c r="S38" i="9"/>
  <c r="M35" i="2"/>
  <c r="O15" i="2"/>
  <c r="S33" i="9"/>
  <c r="J29" i="9"/>
  <c r="P32" i="2"/>
  <c r="Q25" i="9"/>
  <c r="S33" i="2"/>
  <c r="Q27" i="9"/>
  <c r="N38" i="9"/>
  <c r="R34" i="2"/>
  <c r="T12" i="9"/>
  <c r="K26" i="9"/>
  <c r="Q20" i="9"/>
  <c r="AB13" i="2"/>
  <c r="T33" i="2"/>
  <c r="AB14" i="2"/>
  <c r="Z36" i="9"/>
  <c r="V33" i="9"/>
  <c r="Y10" i="9"/>
  <c r="S9" i="2"/>
  <c r="S28" i="2"/>
  <c r="G35" i="2"/>
  <c r="Q33" i="9"/>
  <c r="AA28" i="9"/>
  <c r="I12" i="2"/>
  <c r="W38" i="2"/>
  <c r="S42" i="9"/>
  <c r="V34" i="9"/>
  <c r="AA33" i="2"/>
  <c r="AA32" i="2"/>
  <c r="T37" i="2"/>
  <c r="K25" i="9"/>
  <c r="P32" i="9"/>
  <c r="P14" i="2"/>
  <c r="T25" i="9"/>
  <c r="Y16" i="2"/>
  <c r="T34" i="2"/>
  <c r="I32" i="9"/>
  <c r="W32" i="2"/>
  <c r="G22" i="2"/>
  <c r="T16" i="2"/>
  <c r="Z12" i="2"/>
  <c r="M14" i="9"/>
  <c r="Y28" i="9"/>
  <c r="K36" i="9"/>
  <c r="K36" i="2"/>
  <c r="I28" i="2"/>
  <c r="AA13" i="9"/>
  <c r="Q35" i="2"/>
  <c r="M14" i="2"/>
  <c r="I22" i="2"/>
  <c r="G38" i="2"/>
  <c r="AA13" i="2"/>
  <c r="G26" i="2"/>
  <c r="S43" i="9"/>
  <c r="K34" i="2"/>
  <c r="AC28" i="9"/>
  <c r="R34" i="9"/>
  <c r="AC37" i="9"/>
  <c r="G21" i="2"/>
  <c r="L37" i="9"/>
  <c r="M34" i="2"/>
  <c r="I14" i="2"/>
  <c r="T10" i="9"/>
  <c r="K26" i="2"/>
  <c r="I27" i="9"/>
  <c r="Q24" i="9"/>
  <c r="AB35" i="2"/>
  <c r="AC35" i="2"/>
  <c r="X36" i="9"/>
  <c r="Q12" i="9"/>
  <c r="Q42" i="9"/>
  <c r="M13" i="9"/>
  <c r="AB12" i="2"/>
  <c r="M16" i="9"/>
  <c r="I22" i="9"/>
  <c r="U33" i="2"/>
  <c r="T35" i="2"/>
  <c r="S37" i="9"/>
  <c r="J26" i="9"/>
  <c r="P38" i="2"/>
  <c r="Q28" i="2"/>
  <c r="F32" i="9"/>
  <c r="X35" i="2"/>
  <c r="AC43" i="9"/>
  <c r="H27" i="9"/>
  <c r="AB12" i="9"/>
  <c r="AA12" i="9"/>
  <c r="Q29" i="9"/>
  <c r="Q20" i="2"/>
  <c r="Y37" i="9"/>
  <c r="V35" i="2"/>
  <c r="V36" i="2"/>
  <c r="Z13" i="9"/>
  <c r="Q16" i="9"/>
  <c r="T15" i="2"/>
  <c r="P33" i="9"/>
  <c r="I23" i="9"/>
  <c r="H32" i="9"/>
  <c r="V36" i="9"/>
  <c r="S21" i="9"/>
  <c r="Z33" i="9"/>
  <c r="G36" i="9"/>
  <c r="H24" i="9"/>
  <c r="I24" i="2"/>
  <c r="Q35" i="9"/>
  <c r="Q29" i="2"/>
  <c r="AB43" i="9"/>
  <c r="S15" i="2"/>
  <c r="R33" i="2"/>
  <c r="J37" i="2"/>
  <c r="M11" i="9"/>
  <c r="F35" i="9"/>
  <c r="F37" i="9"/>
  <c r="X37" i="9"/>
  <c r="Z33" i="2"/>
  <c r="T23" i="9"/>
  <c r="H37" i="9"/>
  <c r="Z11" i="2"/>
  <c r="T28" i="9"/>
  <c r="T20" i="2"/>
  <c r="AA42" i="9"/>
  <c r="G28" i="2"/>
  <c r="Q34" i="9"/>
  <c r="S25" i="9"/>
  <c r="M29" i="9"/>
  <c r="I28" i="9"/>
  <c r="Z11" i="9"/>
  <c r="T21" i="2"/>
  <c r="T38" i="2"/>
  <c r="S27" i="9"/>
  <c r="AA26" i="9"/>
  <c r="O16" i="2"/>
  <c r="S13" i="9"/>
  <c r="V33" i="2"/>
  <c r="X28" i="9"/>
  <c r="AC11" i="2"/>
  <c r="T28" i="2"/>
  <c r="H34" i="2"/>
  <c r="M28" i="9"/>
  <c r="Q10" i="2"/>
  <c r="F34" i="9"/>
  <c r="AB13" i="9"/>
  <c r="AA11" i="2"/>
  <c r="I38" i="9"/>
  <c r="AC42" i="9"/>
  <c r="I38" i="2"/>
  <c r="Q25" i="2"/>
  <c r="Q24" i="2"/>
  <c r="Q21" i="9"/>
  <c r="I32" i="2"/>
  <c r="S29" i="9"/>
  <c r="J37" i="9"/>
  <c r="U32" i="2"/>
  <c r="O28" i="2"/>
  <c r="M26" i="2"/>
  <c r="J35" i="9"/>
  <c r="Q26" i="9"/>
  <c r="T29" i="2"/>
  <c r="Q43" i="2"/>
  <c r="AB36" i="2"/>
  <c r="O25" i="2"/>
  <c r="Z14" i="2"/>
  <c r="M25" i="2"/>
  <c r="Y28" i="2"/>
  <c r="J34" i="9"/>
  <c r="AC16" i="9"/>
  <c r="M34" i="9"/>
  <c r="H29" i="2"/>
  <c r="K25" i="2"/>
  <c r="Q36" i="2"/>
  <c r="H43" i="9"/>
  <c r="AC25" i="2"/>
  <c r="T42" i="9"/>
  <c r="Q13" i="9"/>
  <c r="K35" i="2"/>
  <c r="M33" i="2"/>
  <c r="AA11" i="9"/>
  <c r="S37" i="2"/>
  <c r="I23" i="2"/>
  <c r="R32" i="9"/>
  <c r="V35" i="9"/>
  <c r="V13" i="2"/>
  <c r="G42" i="9"/>
  <c r="H27" i="2"/>
  <c r="X12" i="9"/>
  <c r="AA36" i="9"/>
  <c r="AB42" i="9"/>
  <c r="O36" i="9"/>
  <c r="Y29" i="2"/>
  <c r="J35" i="2"/>
  <c r="G43" i="2"/>
  <c r="I26" i="9"/>
  <c r="M33" i="9"/>
  <c r="Q43" i="9"/>
  <c r="AC14" i="2"/>
  <c r="T26" i="2"/>
  <c r="O36" i="2"/>
  <c r="AC34" i="2"/>
  <c r="Z28" i="2"/>
  <c r="Z38" i="2"/>
  <c r="I29" i="2"/>
  <c r="Z32" i="9"/>
  <c r="I25" i="9"/>
  <c r="S23" i="2"/>
  <c r="AC25" i="9"/>
  <c r="Z16" i="9"/>
  <c r="AC34" i="9"/>
  <c r="AB36" i="9"/>
  <c r="AC11" i="9"/>
  <c r="T32" i="9"/>
  <c r="V34" i="2"/>
  <c r="AA36" i="2"/>
  <c r="I13" i="2"/>
  <c r="AC38" i="9"/>
  <c r="AC37" i="2"/>
  <c r="Z14" i="9"/>
  <c r="Y32" i="2"/>
  <c r="AA43" i="9"/>
  <c r="S10" i="2"/>
  <c r="R35" i="9"/>
  <c r="AA14" i="9"/>
  <c r="P37" i="9"/>
  <c r="T21" i="9"/>
  <c r="W33" i="9"/>
  <c r="AB14" i="9"/>
  <c r="S20" i="2"/>
  <c r="Y15" i="9"/>
  <c r="T22" i="2"/>
  <c r="X11" i="9"/>
  <c r="Q15" i="9"/>
  <c r="Z32" i="2"/>
  <c r="M15" i="9"/>
  <c r="O27" i="9"/>
  <c r="Y14" i="2"/>
  <c r="G35" i="9"/>
  <c r="AC29" i="2"/>
  <c r="G29" i="2"/>
  <c r="S11" i="9"/>
  <c r="K34" i="9"/>
  <c r="T9" i="2"/>
  <c r="I24" i="9"/>
  <c r="Y36" i="2"/>
  <c r="O25" i="9"/>
  <c r="U33" i="9"/>
  <c r="S12" i="2"/>
  <c r="T42" i="2"/>
  <c r="S12" i="9"/>
  <c r="M15" i="2"/>
  <c r="T15" i="9"/>
  <c r="I26" i="2"/>
  <c r="T43" i="2"/>
  <c r="T22" i="9"/>
  <c r="X11" i="2"/>
  <c r="Q9" i="2"/>
  <c r="S28" i="9"/>
  <c r="T14" i="2"/>
  <c r="U14" i="2"/>
  <c r="H36" i="2"/>
  <c r="Z13" i="2"/>
  <c r="AA16" i="9"/>
  <c r="AB38" i="2"/>
  <c r="G37" i="2"/>
  <c r="M29" i="2"/>
  <c r="G38" i="9"/>
  <c r="Z35" i="2"/>
  <c r="M12" i="9"/>
  <c r="W38" i="9"/>
  <c r="AB11" i="2"/>
  <c r="G14" i="2"/>
  <c r="S10" i="9"/>
  <c r="H34" i="9"/>
  <c r="Y25" i="9"/>
  <c r="X26" i="2"/>
  <c r="M16" i="2"/>
  <c r="F43" i="9"/>
  <c r="AB28" i="2"/>
  <c r="AC12" i="2"/>
  <c r="AB34" i="2"/>
  <c r="AC29" i="9"/>
  <c r="I29" i="9"/>
  <c r="S27" i="2"/>
  <c r="Z37" i="2"/>
  <c r="J38" i="2"/>
  <c r="AC35" i="9"/>
  <c r="H32" i="2"/>
  <c r="T36" i="2"/>
  <c r="AB35" i="9"/>
  <c r="T10" i="2"/>
  <c r="Y27" i="9"/>
  <c r="AA38" i="9"/>
  <c r="AC26" i="9"/>
  <c r="Q10" i="9"/>
  <c r="AA25" i="9"/>
  <c r="G37" i="9"/>
  <c r="Z36" i="2"/>
  <c r="S25" i="2"/>
  <c r="V32" i="2"/>
  <c r="L37" i="2"/>
  <c r="T23" i="2"/>
  <c r="G34" i="2"/>
  <c r="Q23" i="9"/>
  <c r="O35" i="2"/>
  <c r="K29" i="2"/>
  <c r="H26" i="9"/>
  <c r="O15" i="9"/>
  <c r="H25" i="9"/>
  <c r="P38" i="9"/>
  <c r="O26" i="9"/>
  <c r="G32" i="2"/>
  <c r="AA16" i="2"/>
  <c r="Q33" i="2"/>
  <c r="X35" i="9"/>
  <c r="S43" i="2"/>
  <c r="T27" i="9"/>
  <c r="AC33" i="9"/>
  <c r="W37" i="2"/>
  <c r="S14" i="9"/>
  <c r="T29" i="9"/>
  <c r="Q23" i="2"/>
  <c r="S16" i="2"/>
  <c r="I15" i="2"/>
  <c r="T9" i="9"/>
  <c r="Q36" i="9"/>
  <c r="X34" i="9"/>
  <c r="W14" i="2"/>
  <c r="AC33" i="2"/>
  <c r="Q22" i="9"/>
  <c r="S32" i="2"/>
  <c r="Y37" i="2"/>
  <c r="AB37" i="9"/>
  <c r="H23" i="2"/>
  <c r="Q27" i="2"/>
  <c r="W14" i="9"/>
  <c r="AB16" i="9"/>
  <c r="AC26" i="2"/>
  <c r="P37" i="2"/>
  <c r="U14" i="9"/>
  <c r="S11" i="2"/>
  <c r="O33" i="9"/>
  <c r="U37" i="9"/>
  <c r="T38" i="9"/>
  <c r="AA37" i="2"/>
  <c r="AC13" i="9"/>
  <c r="AB33" i="9"/>
  <c r="AC32" i="2"/>
  <c r="Y38" i="9"/>
  <c r="O27" i="2"/>
  <c r="X13" i="2"/>
  <c r="X32" i="9"/>
  <c r="X36" i="2"/>
  <c r="AA29" i="2"/>
  <c r="X26" i="9"/>
  <c r="Y15" i="2"/>
  <c r="T13" i="9"/>
  <c r="S26" i="9"/>
  <c r="Q32" i="9"/>
  <c r="AB33" i="2"/>
  <c r="M28" i="2"/>
  <c r="AB32" i="9"/>
  <c r="X37" i="2"/>
  <c r="AA33" i="9"/>
  <c r="AC12" i="9"/>
  <c r="H42" i="9"/>
  <c r="S24" i="9"/>
  <c r="H35" i="2"/>
  <c r="J38" i="9"/>
  <c r="AA26" i="2"/>
  <c r="J26" i="2"/>
  <c r="F42" i="9"/>
  <c r="S29" i="2"/>
  <c r="T25" i="2"/>
  <c r="AC36" i="2"/>
  <c r="I16" i="2"/>
  <c r="M36" i="9"/>
  <c r="T16" i="9"/>
  <c r="Z38" i="9"/>
  <c r="W32" i="9"/>
  <c r="H38" i="2"/>
  <c r="X33" i="9"/>
  <c r="T11" i="9"/>
  <c r="T43" i="9"/>
  <c r="H14" i="9"/>
  <c r="O34" i="2"/>
  <c r="AA25" i="2"/>
  <c r="AC13" i="2"/>
  <c r="I36" i="2"/>
  <c r="I37" i="9"/>
  <c r="S23" i="9"/>
  <c r="M12" i="2"/>
  <c r="I37" i="2"/>
  <c r="AC36" i="9"/>
  <c r="Z16" i="2"/>
  <c r="P14" i="9"/>
  <c r="AC28" i="2"/>
  <c r="I36" i="9"/>
  <c r="AB16" i="2"/>
  <c r="T32" i="2"/>
  <c r="AC32" i="9"/>
  <c r="Q22" i="2"/>
  <c r="Y36" i="9"/>
  <c r="K35" i="9"/>
  <c r="S24" i="2"/>
  <c r="O28" i="9"/>
  <c r="U38" i="9"/>
  <c r="AC14" i="9"/>
  <c r="E11" i="4"/>
  <c r="D40" i="4"/>
  <c r="V2" i="9"/>
  <c r="S5" i="9"/>
  <c r="K5" i="6"/>
  <c r="R1042" i="6"/>
  <c r="L1042" i="6"/>
  <c r="R1117" i="6"/>
  <c r="M42" i="9"/>
  <c r="L1117" i="6"/>
  <c r="L1112" i="6"/>
  <c r="R1112" i="6"/>
  <c r="V38" i="9"/>
  <c r="R914" i="6"/>
  <c r="N26" i="9"/>
  <c r="L914" i="6"/>
  <c r="R1126" i="6"/>
  <c r="Y42" i="9"/>
  <c r="L1126" i="6"/>
  <c r="Q1113" i="6"/>
  <c r="Q921" i="6"/>
  <c r="Q913" i="6"/>
  <c r="Q1036" i="6"/>
  <c r="Q1038" i="6"/>
  <c r="Q1007" i="6"/>
  <c r="Q1017" i="6"/>
  <c r="Q1040" i="6"/>
  <c r="Q1029" i="6"/>
  <c r="Q1117" i="6"/>
  <c r="Q1140" i="6"/>
  <c r="Q942" i="6"/>
  <c r="Q1141" i="6"/>
  <c r="Q1019" i="6"/>
  <c r="Q938" i="6"/>
  <c r="Q1027" i="6"/>
  <c r="Q1016" i="6"/>
  <c r="Q1034" i="6"/>
  <c r="Q1115" i="6"/>
  <c r="Q1032" i="6"/>
  <c r="Q1018" i="6"/>
  <c r="Q1130" i="6"/>
  <c r="Q1004" i="6"/>
  <c r="Q943" i="6"/>
  <c r="Q1153" i="6"/>
  <c r="Q1005" i="6"/>
  <c r="Q1110" i="6"/>
  <c r="Q1008" i="6"/>
  <c r="Q1033" i="6"/>
  <c r="Q1128" i="6"/>
  <c r="Q1015" i="6"/>
  <c r="Q1125" i="6"/>
  <c r="Q991" i="6"/>
  <c r="Q1142" i="6"/>
  <c r="Q1112" i="6"/>
  <c r="Q1111" i="6"/>
  <c r="Q1035" i="6"/>
  <c r="Q1126" i="6"/>
  <c r="Q1041" i="6"/>
  <c r="Q916" i="6"/>
  <c r="Q1031" i="6"/>
  <c r="Q920" i="6"/>
  <c r="Q1042" i="6"/>
  <c r="Q918" i="6"/>
  <c r="Q919" i="6"/>
  <c r="Q1014" i="6"/>
  <c r="Q915" i="6"/>
  <c r="Q1039" i="6"/>
  <c r="Q1132" i="6"/>
  <c r="Q1154" i="6"/>
  <c r="Q1134" i="6"/>
  <c r="Q1119" i="6"/>
  <c r="Q945" i="6"/>
  <c r="Q1129" i="6"/>
  <c r="Q1109" i="6"/>
  <c r="Q1028" i="6"/>
  <c r="Q1127" i="6"/>
  <c r="Q944" i="6"/>
  <c r="Q1030" i="6"/>
  <c r="Q1044" i="6"/>
  <c r="Q992" i="6"/>
  <c r="Q1006" i="6"/>
  <c r="Q1108" i="6"/>
  <c r="Q917" i="6"/>
  <c r="Q1037" i="6"/>
  <c r="Q1043" i="6"/>
  <c r="Q1114" i="6"/>
  <c r="Q914" i="6"/>
  <c r="K5" i="8"/>
  <c r="L1130" i="6"/>
  <c r="R1130" i="6"/>
  <c r="K43" i="9"/>
  <c r="L1040" i="6"/>
  <c r="R1040" i="6"/>
  <c r="L1037" i="6"/>
  <c r="R1037" i="6"/>
  <c r="R1030" i="6"/>
  <c r="L1030" i="6"/>
  <c r="R918" i="6"/>
  <c r="V26" i="9"/>
  <c r="L918" i="6"/>
  <c r="R1114" i="6"/>
  <c r="J42" i="9"/>
  <c r="L1114" i="6"/>
  <c r="L942" i="6"/>
  <c r="R942" i="6"/>
  <c r="Z24" i="9"/>
  <c r="L1113" i="6"/>
  <c r="R1113" i="6"/>
  <c r="I42" i="9"/>
  <c r="L1134" i="6"/>
  <c r="R1134" i="6"/>
  <c r="O43" i="9"/>
  <c r="L1029" i="6"/>
  <c r="R1029" i="6"/>
  <c r="L991" i="6"/>
  <c r="R991" i="6"/>
  <c r="V28" i="9"/>
  <c r="L1109" i="6"/>
  <c r="R1109" i="6"/>
  <c r="M38" i="9"/>
  <c r="L1032" i="6"/>
  <c r="R1032" i="6"/>
  <c r="L1043" i="6"/>
  <c r="R1043" i="6"/>
  <c r="R1039" i="6"/>
  <c r="L1039" i="6"/>
  <c r="R1008" i="6"/>
  <c r="L1008" i="6"/>
  <c r="R1041" i="6"/>
  <c r="L1041" i="6"/>
  <c r="L1125" i="6"/>
  <c r="R1125" i="6"/>
  <c r="X42" i="9"/>
  <c r="L1142" i="6"/>
  <c r="R1142" i="6"/>
  <c r="Z43" i="9"/>
  <c r="L1031" i="6"/>
  <c r="R1031" i="6"/>
  <c r="L1018" i="6"/>
  <c r="R1018" i="6"/>
  <c r="Z29" i="9"/>
  <c r="R916" i="6"/>
  <c r="R26" i="9"/>
  <c r="L916" i="6"/>
  <c r="R1035" i="6"/>
  <c r="L1035" i="6"/>
  <c r="L1108" i="6"/>
  <c r="R1108" i="6"/>
  <c r="K38" i="9"/>
  <c r="L1005" i="6"/>
  <c r="R1005" i="6"/>
  <c r="X25" i="9"/>
  <c r="L1034" i="6"/>
  <c r="R1034" i="6"/>
  <c r="R944" i="6"/>
  <c r="AB24" i="9"/>
  <c r="L944" i="6"/>
  <c r="L917" i="6"/>
  <c r="R917" i="6"/>
  <c r="U26" i="9"/>
  <c r="L1028" i="6"/>
  <c r="R1028" i="6"/>
  <c r="L1027" i="6"/>
  <c r="R1027" i="6"/>
  <c r="R1129" i="6"/>
  <c r="J43" i="9"/>
  <c r="L1129" i="6"/>
  <c r="R1038" i="6"/>
  <c r="L1038" i="6"/>
  <c r="R919" i="6"/>
  <c r="W26" i="9"/>
  <c r="L919" i="6"/>
  <c r="R938" i="6"/>
  <c r="V24" i="9"/>
  <c r="L938" i="6"/>
  <c r="L1128" i="6"/>
  <c r="R1128" i="6"/>
  <c r="I43" i="9"/>
  <c r="R1017" i="6"/>
  <c r="X29" i="9"/>
  <c r="L1017" i="6"/>
  <c r="L1036" i="6"/>
  <c r="R1036" i="6"/>
  <c r="R1007" i="6"/>
  <c r="AB25" i="9"/>
  <c r="L1007" i="6"/>
  <c r="L943" i="6"/>
  <c r="R943" i="6"/>
  <c r="AA24" i="9"/>
  <c r="R1140" i="6"/>
  <c r="X43" i="9"/>
  <c r="L1140" i="6"/>
  <c r="R1154" i="6"/>
  <c r="L1154" i="6"/>
  <c r="L945" i="6"/>
  <c r="R945" i="6"/>
  <c r="AC24" i="9"/>
  <c r="R1141" i="6"/>
  <c r="Y43" i="9"/>
  <c r="L1141" i="6"/>
  <c r="L1015" i="6"/>
  <c r="R1015" i="6"/>
  <c r="V29" i="9"/>
  <c r="R1044" i="6"/>
  <c r="L1044" i="6"/>
  <c r="L1014" i="6"/>
  <c r="R1014" i="6"/>
  <c r="U29" i="9"/>
  <c r="R992" i="6"/>
  <c r="W28" i="9"/>
  <c r="L992" i="6"/>
  <c r="L1119" i="6"/>
  <c r="R1119" i="6"/>
  <c r="O42" i="9"/>
  <c r="R1132" i="6"/>
  <c r="M43" i="9"/>
  <c r="L1132" i="6"/>
  <c r="L1127" i="6"/>
  <c r="R1127" i="6"/>
  <c r="Z42" i="9"/>
  <c r="L915" i="6"/>
  <c r="R915" i="6"/>
  <c r="P26" i="9"/>
  <c r="L921" i="6"/>
  <c r="R921" i="6"/>
  <c r="AB26" i="9"/>
  <c r="R1111" i="6"/>
  <c r="L1111" i="6"/>
  <c r="L1019" i="6"/>
  <c r="R1019" i="6"/>
  <c r="AB29" i="9"/>
  <c r="R1153" i="6"/>
  <c r="L1153" i="6"/>
  <c r="R1016" i="6"/>
  <c r="W29" i="9"/>
  <c r="L1016" i="6"/>
  <c r="L913" i="6"/>
  <c r="R913" i="6"/>
  <c r="L26" i="9"/>
  <c r="R920" i="6"/>
  <c r="Z26" i="9"/>
  <c r="L920" i="6"/>
  <c r="L1110" i="6"/>
  <c r="R1110" i="6"/>
  <c r="O38" i="9"/>
  <c r="R1115" i="6"/>
  <c r="K42" i="9"/>
  <c r="L1115" i="6"/>
  <c r="L1033" i="6"/>
  <c r="R1033" i="6"/>
  <c r="L1006" i="6"/>
  <c r="R1006" i="6"/>
  <c r="Z25" i="9"/>
  <c r="L1004" i="6"/>
  <c r="R1004" i="6"/>
  <c r="W25" i="9"/>
  <c r="Q912" i="6"/>
  <c r="G5" i="3"/>
  <c r="G9" i="3"/>
  <c r="G4" i="3"/>
  <c r="G7" i="3"/>
  <c r="G6" i="3"/>
  <c r="G8" i="3"/>
  <c r="R546" i="6"/>
  <c r="R939" i="6"/>
  <c r="W24" i="9"/>
  <c r="L370" i="6"/>
  <c r="R63" i="6"/>
  <c r="L1052" i="6"/>
  <c r="I8" i="3"/>
  <c r="I6" i="3"/>
  <c r="R749" i="6"/>
  <c r="L452" i="6"/>
  <c r="L599" i="6"/>
  <c r="I7" i="3"/>
  <c r="I4" i="3"/>
  <c r="R876" i="6"/>
  <c r="R22" i="9"/>
  <c r="R540" i="6"/>
  <c r="R180" i="6"/>
  <c r="AA10" i="9"/>
  <c r="I9" i="3"/>
  <c r="O1149" i="6"/>
  <c r="I5" i="3"/>
  <c r="L626" i="6"/>
  <c r="L741" i="6"/>
  <c r="L224" i="6"/>
  <c r="R752" i="6"/>
  <c r="L422" i="6"/>
  <c r="L766" i="6"/>
  <c r="L244" i="6"/>
  <c r="L1076" i="6"/>
  <c r="R36" i="6"/>
  <c r="O1146" i="6"/>
  <c r="O1143" i="6"/>
  <c r="O1147" i="6"/>
  <c r="O1145" i="6"/>
  <c r="O1144" i="6"/>
  <c r="R823" i="6"/>
  <c r="X21" i="9"/>
  <c r="L823" i="6"/>
  <c r="R144" i="6"/>
  <c r="L144" i="6"/>
  <c r="R798" i="6"/>
  <c r="L798" i="6"/>
  <c r="R326" i="6"/>
  <c r="N15" i="9"/>
  <c r="L326" i="6"/>
  <c r="R467" i="6"/>
  <c r="L467" i="6"/>
  <c r="L36" i="6"/>
  <c r="R796" i="6"/>
  <c r="L796" i="6"/>
  <c r="R100" i="6"/>
  <c r="L100" i="6"/>
  <c r="L42" i="6"/>
  <c r="R42" i="6"/>
  <c r="R166" i="6"/>
  <c r="L166" i="6"/>
  <c r="L378" i="6"/>
  <c r="R378" i="6"/>
  <c r="L727" i="6"/>
  <c r="R727" i="6"/>
  <c r="R1076" i="6"/>
  <c r="P34" i="9"/>
  <c r="R354" i="6"/>
  <c r="I20" i="9"/>
  <c r="L354" i="6"/>
  <c r="L87" i="6"/>
  <c r="R87" i="6"/>
  <c r="Y9" i="9"/>
  <c r="L968" i="6"/>
  <c r="R968" i="6"/>
  <c r="R230" i="6"/>
  <c r="L12" i="9"/>
  <c r="L230" i="6"/>
  <c r="R965" i="6"/>
  <c r="L965" i="6"/>
  <c r="R852" i="6"/>
  <c r="L852" i="6"/>
  <c r="R1104" i="6"/>
  <c r="H68" i="9"/>
  <c r="R498" i="6"/>
  <c r="L498" i="6"/>
  <c r="L413" i="6"/>
  <c r="R413" i="6"/>
  <c r="R410" i="6"/>
  <c r="L410" i="6"/>
  <c r="R139" i="6"/>
  <c r="I10" i="9"/>
  <c r="L139" i="6"/>
  <c r="L25" i="6"/>
  <c r="R25" i="6"/>
  <c r="L208" i="6"/>
  <c r="R208" i="6"/>
  <c r="Y11" i="9"/>
  <c r="R244" i="6"/>
  <c r="R686" i="6"/>
  <c r="L686" i="6"/>
  <c r="R359" i="6"/>
  <c r="L359" i="6"/>
  <c r="R930" i="6"/>
  <c r="L930" i="6"/>
  <c r="L499" i="6"/>
  <c r="R499" i="6"/>
  <c r="R735" i="6"/>
  <c r="L735" i="6"/>
  <c r="L376" i="6"/>
  <c r="R376" i="6"/>
  <c r="R259" i="6"/>
  <c r="I13" i="9"/>
  <c r="L362" i="6"/>
  <c r="R362" i="6"/>
  <c r="L344" i="6"/>
  <c r="R344" i="6"/>
  <c r="V14" i="9"/>
  <c r="R22" i="6"/>
  <c r="L22" i="6"/>
  <c r="R797" i="6"/>
  <c r="L797" i="6"/>
  <c r="L336" i="6"/>
  <c r="R336" i="6"/>
  <c r="I14" i="9"/>
  <c r="L669" i="6"/>
  <c r="R669" i="6"/>
  <c r="R766" i="6"/>
  <c r="R679" i="6"/>
  <c r="L679" i="6"/>
  <c r="R924" i="6"/>
  <c r="L24" i="9"/>
  <c r="L924" i="6"/>
  <c r="R164" i="6"/>
  <c r="L164" i="6"/>
  <c r="L877" i="6"/>
  <c r="R877" i="6"/>
  <c r="U22" i="9"/>
  <c r="R299" i="6"/>
  <c r="L299" i="6"/>
  <c r="R1147" i="6"/>
  <c r="F75" i="9"/>
  <c r="L1147" i="6"/>
  <c r="F75" i="2"/>
  <c r="R422" i="6"/>
  <c r="R272" i="6"/>
  <c r="L272" i="6"/>
  <c r="R515" i="6"/>
  <c r="L21" i="9"/>
  <c r="L515" i="6"/>
  <c r="R575" i="6"/>
  <c r="L575" i="6"/>
  <c r="R21" i="6"/>
  <c r="L21" i="6"/>
  <c r="R952" i="6"/>
  <c r="L952" i="6"/>
  <c r="L931" i="6"/>
  <c r="R931" i="6"/>
  <c r="R75" i="6"/>
  <c r="L75" i="6"/>
  <c r="R583" i="6"/>
  <c r="L583" i="6"/>
  <c r="R172" i="6"/>
  <c r="L172" i="6"/>
  <c r="R1059" i="6"/>
  <c r="L1059" i="6"/>
  <c r="R845" i="6"/>
  <c r="L845" i="6"/>
  <c r="R458" i="6"/>
  <c r="L458" i="6"/>
  <c r="R1026" i="6"/>
  <c r="O32" i="9"/>
  <c r="L1026" i="6"/>
  <c r="R52" i="6"/>
  <c r="L52" i="6"/>
  <c r="R751" i="6"/>
  <c r="U21" i="9"/>
  <c r="L751" i="6"/>
  <c r="R412" i="6"/>
  <c r="L412" i="6"/>
  <c r="L122" i="6"/>
  <c r="R122" i="6"/>
  <c r="R666" i="6"/>
  <c r="L666" i="6"/>
  <c r="R653" i="6"/>
  <c r="L653" i="6"/>
  <c r="L1056" i="6"/>
  <c r="R1056" i="6"/>
  <c r="G33" i="9"/>
  <c r="L160" i="6"/>
  <c r="R160" i="6"/>
  <c r="R530" i="6"/>
  <c r="L530" i="6"/>
  <c r="R443" i="6"/>
  <c r="L443" i="6"/>
  <c r="R15" i="6"/>
  <c r="L15" i="6"/>
  <c r="R468" i="6"/>
  <c r="L468" i="6"/>
  <c r="R211" i="6"/>
  <c r="L211" i="6"/>
  <c r="R1049" i="6"/>
  <c r="I60" i="9"/>
  <c r="L1049" i="6"/>
  <c r="R471" i="6"/>
  <c r="L471" i="6"/>
  <c r="R683" i="6"/>
  <c r="L683" i="6"/>
  <c r="R1101" i="6"/>
  <c r="I65" i="9"/>
  <c r="L1101" i="6"/>
  <c r="L289" i="6"/>
  <c r="R289" i="6"/>
  <c r="H16" i="9"/>
  <c r="R723" i="6"/>
  <c r="L723" i="6"/>
  <c r="R742" i="6"/>
  <c r="L742" i="6"/>
  <c r="R274" i="6"/>
  <c r="L274" i="6"/>
  <c r="R983" i="6"/>
  <c r="L983" i="6"/>
  <c r="R24" i="6"/>
  <c r="L24" i="6"/>
  <c r="L317" i="6"/>
  <c r="R317" i="6"/>
  <c r="L817" i="6"/>
  <c r="R817" i="6"/>
  <c r="R954" i="6"/>
  <c r="L954" i="6"/>
  <c r="R190" i="6"/>
  <c r="J11" i="9"/>
  <c r="L190" i="6"/>
  <c r="O753" i="6"/>
  <c r="O744" i="6"/>
  <c r="O668" i="6"/>
  <c r="O743" i="6"/>
  <c r="O819" i="6"/>
  <c r="O738" i="6"/>
  <c r="O557" i="6"/>
  <c r="O954" i="6"/>
  <c r="O589" i="6"/>
  <c r="O886" i="6"/>
  <c r="O375" i="6"/>
  <c r="O856" i="6"/>
  <c r="O855" i="6"/>
  <c r="O429" i="6"/>
  <c r="O437" i="6"/>
  <c r="O432" i="6"/>
  <c r="O938" i="6"/>
  <c r="V24" i="2"/>
  <c r="V24" i="8"/>
  <c r="O491" i="6"/>
  <c r="O799" i="6"/>
  <c r="O1043" i="6"/>
  <c r="O512" i="6"/>
  <c r="O756" i="6"/>
  <c r="O906" i="6"/>
  <c r="O864" i="6"/>
  <c r="O1022" i="6"/>
  <c r="O1019" i="6"/>
  <c r="AB29" i="2"/>
  <c r="AB29" i="8"/>
  <c r="O1038" i="6"/>
  <c r="O934" i="6"/>
  <c r="O449" i="6"/>
  <c r="O1037" i="6"/>
  <c r="O880" i="6"/>
  <c r="O651" i="6"/>
  <c r="O458" i="6"/>
  <c r="O520" i="6"/>
  <c r="O863" i="6"/>
  <c r="O1005" i="6"/>
  <c r="X25" i="2"/>
  <c r="X25" i="8"/>
  <c r="O942" i="6"/>
  <c r="Z24" i="2"/>
  <c r="Z24" i="8"/>
  <c r="O1014" i="6"/>
  <c r="U29" i="2"/>
  <c r="U29" i="8"/>
  <c r="O918" i="6"/>
  <c r="V26" i="2"/>
  <c r="V26" i="8"/>
  <c r="O870" i="6"/>
  <c r="O865" i="6"/>
  <c r="O908" i="6"/>
  <c r="O862" i="6"/>
  <c r="O868" i="6"/>
  <c r="O511" i="6"/>
  <c r="O867" i="6"/>
  <c r="O991" i="6"/>
  <c r="V28" i="2"/>
  <c r="V28" i="8"/>
  <c r="O623" i="6"/>
  <c r="O552" i="6"/>
  <c r="O1006" i="6"/>
  <c r="Z25" i="2"/>
  <c r="Z25" i="8"/>
  <c r="O1032" i="6"/>
  <c r="O1009" i="6"/>
  <c r="O1008" i="6"/>
  <c r="O1015" i="6"/>
  <c r="V29" i="2"/>
  <c r="V29" i="8"/>
  <c r="O939" i="6"/>
  <c r="O1034" i="6"/>
  <c r="O919" i="6"/>
  <c r="W26" i="2"/>
  <c r="W26" i="8"/>
  <c r="O513" i="6"/>
  <c r="O879" i="6"/>
  <c r="O826" i="6"/>
  <c r="O944" i="6"/>
  <c r="AB24" i="2"/>
  <c r="AB24" i="8"/>
  <c r="O490" i="6"/>
  <c r="O917" i="6"/>
  <c r="U26" i="2"/>
  <c r="U26" i="8"/>
  <c r="O866" i="6"/>
  <c r="O920" i="6"/>
  <c r="Z26" i="2"/>
  <c r="Z26" i="8"/>
  <c r="O509" i="6"/>
  <c r="O1044" i="6"/>
  <c r="O913" i="6"/>
  <c r="L26" i="2"/>
  <c r="L26" i="8"/>
  <c r="O905" i="6"/>
  <c r="O943" i="6"/>
  <c r="AA24" i="2"/>
  <c r="AA24" i="8"/>
  <c r="O1039" i="6"/>
  <c r="O914" i="6"/>
  <c r="N26" i="2"/>
  <c r="N26" i="8"/>
  <c r="O909" i="6"/>
  <c r="O510" i="6"/>
  <c r="O1031" i="6"/>
  <c r="O882" i="6"/>
  <c r="O829" i="6"/>
  <c r="O827" i="6"/>
  <c r="O915" i="6"/>
  <c r="P26" i="2"/>
  <c r="P26" i="8"/>
  <c r="O959" i="6"/>
  <c r="O1035" i="6"/>
  <c r="O1029" i="6"/>
  <c r="O1040" i="6"/>
  <c r="O1030" i="6"/>
  <c r="O940" i="6"/>
  <c r="O1025" i="6"/>
  <c r="O1016" i="6"/>
  <c r="W29" i="2"/>
  <c r="W29" i="8"/>
  <c r="O907" i="6"/>
  <c r="O1041" i="6"/>
  <c r="O492" i="6"/>
  <c r="O695" i="6"/>
  <c r="O885" i="6"/>
  <c r="O1033" i="6"/>
  <c r="O911" i="6"/>
  <c r="O946" i="6"/>
  <c r="O992" i="6"/>
  <c r="W28" i="2"/>
  <c r="W28" i="8"/>
  <c r="O941" i="6"/>
  <c r="O828" i="6"/>
  <c r="O883" i="6"/>
  <c r="O1004" i="6"/>
  <c r="W25" i="2"/>
  <c r="W25" i="8"/>
  <c r="O508" i="6"/>
  <c r="O774" i="6"/>
  <c r="O824" i="6"/>
  <c r="O1036" i="6"/>
  <c r="O910" i="6"/>
  <c r="O1007" i="6"/>
  <c r="AB25" i="2"/>
  <c r="AB25" i="8"/>
  <c r="O916" i="6"/>
  <c r="R26" i="2"/>
  <c r="R26" i="8"/>
  <c r="O1017" i="6"/>
  <c r="X29" i="2"/>
  <c r="X29" i="8"/>
  <c r="O514" i="6"/>
  <c r="O884" i="6"/>
  <c r="O1099" i="6"/>
  <c r="O1028" i="6"/>
  <c r="O984" i="6"/>
  <c r="O480" i="6"/>
  <c r="O1018" i="6"/>
  <c r="Z29" i="2"/>
  <c r="Z29" i="8"/>
  <c r="O585" i="6"/>
  <c r="O937" i="6"/>
  <c r="O407" i="6"/>
  <c r="O534" i="6"/>
  <c r="O669" i="6"/>
  <c r="O964" i="6"/>
  <c r="O1027" i="6"/>
  <c r="O974" i="6"/>
  <c r="O621" i="6"/>
  <c r="O760" i="6"/>
  <c r="O1042" i="6"/>
  <c r="O691" i="6"/>
  <c r="O570" i="6"/>
  <c r="O830" i="6"/>
  <c r="O684" i="6"/>
  <c r="O507" i="6"/>
  <c r="O921" i="6"/>
  <c r="AB26" i="2"/>
  <c r="AB26" i="8"/>
  <c r="O945" i="6"/>
  <c r="AC24" i="2"/>
  <c r="AC24" i="8"/>
  <c r="O461" i="6"/>
  <c r="O357" i="6"/>
  <c r="O998" i="6"/>
  <c r="O374" i="6"/>
  <c r="O737" i="6"/>
  <c r="O881" i="6"/>
  <c r="O638" i="6"/>
  <c r="O588" i="6"/>
  <c r="O685" i="6"/>
  <c r="O425" i="6"/>
  <c r="O726" i="6"/>
  <c r="O995" i="6"/>
  <c r="O1026" i="6"/>
  <c r="O785" i="6"/>
  <c r="O532" i="6"/>
  <c r="O988" i="6"/>
  <c r="O902" i="6"/>
  <c r="O421" i="6"/>
  <c r="O604" i="6"/>
  <c r="O1024" i="6"/>
  <c r="O952" i="6"/>
  <c r="O986" i="6"/>
  <c r="O467" i="6"/>
  <c r="O373" i="6"/>
  <c r="O734" i="6"/>
  <c r="O547" i="6"/>
  <c r="O717" i="6"/>
  <c r="O948" i="6"/>
  <c r="O376" i="6"/>
  <c r="O551" i="6"/>
  <c r="O498" i="6"/>
  <c r="O447" i="6"/>
  <c r="O795" i="6"/>
  <c r="O772" i="6"/>
  <c r="O758" i="6"/>
  <c r="O793" i="6"/>
  <c r="O725" i="6"/>
  <c r="O775" i="6"/>
  <c r="O704" i="6"/>
  <c r="O658" i="6"/>
  <c r="O500" i="6"/>
  <c r="O632" i="6"/>
  <c r="O903" i="6"/>
  <c r="O698" i="6"/>
  <c r="O895" i="6"/>
  <c r="O779" i="6"/>
  <c r="O417" i="6"/>
  <c r="O573" i="6"/>
  <c r="O930" i="6"/>
  <c r="O391" i="6"/>
  <c r="O963" i="6"/>
  <c r="O594" i="6"/>
  <c r="O928" i="6"/>
  <c r="O689" i="6"/>
  <c r="O838" i="6"/>
  <c r="O763" i="6"/>
  <c r="O601" i="6"/>
  <c r="O676" i="6"/>
  <c r="O791" i="6"/>
  <c r="O521" i="6"/>
  <c r="O578" i="6"/>
  <c r="O565" i="6"/>
  <c r="O363" i="6"/>
  <c r="O517" i="6"/>
  <c r="O540" i="6"/>
  <c r="O987" i="6"/>
  <c r="O851" i="6"/>
  <c r="O530" i="6"/>
  <c r="O672" i="6"/>
  <c r="O996" i="6"/>
  <c r="O804" i="6"/>
  <c r="O803" i="6"/>
  <c r="O495" i="6"/>
  <c r="O388" i="6"/>
  <c r="O612" i="6"/>
  <c r="O759" i="6"/>
  <c r="O445" i="6"/>
  <c r="O733" i="6"/>
  <c r="O972" i="6"/>
  <c r="O555" i="6"/>
  <c r="O812" i="6"/>
  <c r="O740" i="6"/>
  <c r="O977" i="6"/>
  <c r="O747" i="6"/>
  <c r="O459" i="6"/>
  <c r="O898" i="6"/>
  <c r="O377" i="6"/>
  <c r="O527" i="6"/>
  <c r="O978" i="6"/>
  <c r="O499" i="6"/>
  <c r="O469" i="6"/>
  <c r="O1023" i="6"/>
  <c r="O472" i="6"/>
  <c r="O839" i="6"/>
  <c r="O969" i="6"/>
  <c r="O949" i="6"/>
  <c r="O899" i="6"/>
  <c r="O659" i="6"/>
  <c r="O746" i="6"/>
  <c r="O859" i="6"/>
  <c r="O751" i="6"/>
  <c r="O675" i="6"/>
  <c r="O990" i="6"/>
  <c r="O660" i="6"/>
  <c r="O436" i="6"/>
  <c r="O364" i="6"/>
  <c r="O648" i="6"/>
  <c r="O979" i="6"/>
  <c r="O994" i="6"/>
  <c r="O644" i="6"/>
  <c r="O951" i="6"/>
  <c r="O714" i="6"/>
  <c r="O781" i="6"/>
  <c r="O679" i="6"/>
  <c r="O923" i="6"/>
  <c r="O394" i="6"/>
  <c r="O985" i="6"/>
  <c r="O765" i="6"/>
  <c r="O503" i="6"/>
  <c r="O970" i="6"/>
  <c r="O844" i="6"/>
  <c r="O961" i="6"/>
  <c r="O654" i="6"/>
  <c r="O628" i="6"/>
  <c r="O566" i="6"/>
  <c r="O1001" i="6"/>
  <c r="O721" i="6"/>
  <c r="O671" i="6"/>
  <c r="O890" i="6"/>
  <c r="O777" i="6"/>
  <c r="O805" i="6"/>
  <c r="O831" i="6"/>
  <c r="O563" i="6"/>
  <c r="O415" i="6"/>
  <c r="O847" i="6"/>
  <c r="O460" i="6"/>
  <c r="O346" i="6"/>
  <c r="O579" i="6"/>
  <c r="O728" i="6"/>
  <c r="O438" i="6"/>
  <c r="O620" i="6"/>
  <c r="O433" i="6"/>
  <c r="O652" i="6"/>
  <c r="O935" i="6"/>
  <c r="O396" i="6"/>
  <c r="O412" i="6"/>
  <c r="O873" i="6"/>
  <c r="O971" i="6"/>
  <c r="O466" i="6"/>
  <c r="O584" i="6"/>
  <c r="O618" i="6"/>
  <c r="O1100" i="6"/>
  <c r="O808" i="6"/>
  <c r="O518" i="6"/>
  <c r="O350" i="6"/>
  <c r="O655" i="6"/>
  <c r="O997" i="6"/>
  <c r="O878" i="6"/>
  <c r="O950" i="6"/>
  <c r="O718" i="6"/>
  <c r="O548" i="6"/>
  <c r="O439" i="6"/>
  <c r="O605" i="6"/>
  <c r="O562" i="6"/>
  <c r="O962" i="6"/>
  <c r="O478" i="6"/>
  <c r="O849" i="6"/>
  <c r="O351" i="6"/>
  <c r="O701" i="6"/>
  <c r="O823" i="6"/>
  <c r="O670" i="6"/>
  <c r="O736" i="6"/>
  <c r="O677" i="6"/>
  <c r="O927" i="6"/>
  <c r="O516" i="6"/>
  <c r="O590" i="6"/>
  <c r="O583" i="6"/>
  <c r="O761" i="6"/>
  <c r="O496" i="6"/>
  <c r="O787" i="6"/>
  <c r="O361" i="6"/>
  <c r="O700" i="6"/>
  <c r="O752" i="6"/>
  <c r="O606" i="6"/>
  <c r="O712" i="6"/>
  <c r="O818" i="6"/>
  <c r="O748" i="6"/>
  <c r="O384" i="6"/>
  <c r="O1021" i="6"/>
  <c r="O614" i="6"/>
  <c r="O619" i="6"/>
  <c r="O922" i="6"/>
  <c r="O441" i="6"/>
  <c r="O662" i="6"/>
  <c r="O593" i="6"/>
  <c r="O983" i="6"/>
  <c r="O975" i="6"/>
  <c r="O848" i="6"/>
  <c r="O663" i="6"/>
  <c r="O400" i="6"/>
  <c r="O541" i="6"/>
  <c r="O488" i="6"/>
  <c r="O572" i="6"/>
  <c r="O483" i="6"/>
  <c r="O742" i="6"/>
  <c r="O715" i="6"/>
  <c r="O786" i="6"/>
  <c r="O401" i="6"/>
  <c r="O853" i="6"/>
  <c r="O629" i="6"/>
  <c r="O611" i="6"/>
  <c r="O392" i="6"/>
  <c r="O451" i="6"/>
  <c r="O900" i="6"/>
  <c r="O797" i="6"/>
  <c r="O419" i="6"/>
  <c r="O755" i="6"/>
  <c r="O383" i="6"/>
  <c r="O354" i="6"/>
  <c r="I20" i="2"/>
  <c r="I20" i="8"/>
  <c r="O504" i="6"/>
  <c r="O936" i="6"/>
  <c r="O616" i="6"/>
  <c r="O637" i="6"/>
  <c r="O379" i="6"/>
  <c r="O929" i="6"/>
  <c r="O673" i="6"/>
  <c r="O694" i="6"/>
  <c r="O645" i="6"/>
  <c r="O424" i="6"/>
  <c r="O989" i="6"/>
  <c r="O782" i="6"/>
  <c r="O371" i="6"/>
  <c r="O586" i="6"/>
  <c r="O656" i="6"/>
  <c r="O423" i="6"/>
  <c r="O681" i="6"/>
  <c r="O1102" i="6"/>
  <c r="O577" i="6"/>
  <c r="O493" i="6"/>
  <c r="O630" i="6"/>
  <c r="O767" i="6"/>
  <c r="O683" i="6"/>
  <c r="O378" i="6"/>
  <c r="O708" i="6"/>
  <c r="O559" i="6"/>
  <c r="O730" i="6"/>
  <c r="O768" i="6"/>
  <c r="O416" i="6"/>
  <c r="O735" i="6"/>
  <c r="O891" i="6"/>
  <c r="O571" i="6"/>
  <c r="O554" i="6"/>
  <c r="O887" i="6"/>
  <c r="O595" i="6"/>
  <c r="O381" i="6"/>
  <c r="O609" i="6"/>
  <c r="O599" i="6"/>
  <c r="O359" i="6"/>
  <c r="O957" i="6"/>
  <c r="O479" i="6"/>
  <c r="O750" i="6"/>
  <c r="O397" i="6"/>
  <c r="O382" i="6"/>
  <c r="O633" i="6"/>
  <c r="O481" i="6"/>
  <c r="O1002" i="6"/>
  <c r="O892" i="6"/>
  <c r="O463" i="6"/>
  <c r="O924" i="6"/>
  <c r="O926" i="6"/>
  <c r="O486" i="6"/>
  <c r="O967" i="6"/>
  <c r="O367" i="6"/>
  <c r="O857" i="6"/>
  <c r="O727" i="6"/>
  <c r="O682" i="6"/>
  <c r="O625" i="6"/>
  <c r="O821" i="6"/>
  <c r="O607" i="6"/>
  <c r="O982" i="6"/>
  <c r="O788" i="6"/>
  <c r="O702" i="6"/>
  <c r="O358" i="6"/>
  <c r="O807" i="6"/>
  <c r="O771" i="6"/>
  <c r="O587" i="6"/>
  <c r="O536" i="6"/>
  <c r="O544" i="6"/>
  <c r="O754" i="6"/>
  <c r="O780" i="6"/>
  <c r="O840" i="6"/>
  <c r="O576" i="6"/>
  <c r="O845" i="6"/>
  <c r="O526" i="6"/>
  <c r="O635" i="6"/>
  <c r="O817" i="6"/>
  <c r="O699" i="6"/>
  <c r="O647" i="6"/>
  <c r="O1000" i="6"/>
  <c r="O980" i="6"/>
  <c r="O820" i="6"/>
  <c r="O434" i="6"/>
  <c r="O773" i="6"/>
  <c r="O395" i="6"/>
  <c r="O720" i="6"/>
  <c r="O430" i="6"/>
  <c r="O546" i="6"/>
  <c r="O687" i="6"/>
  <c r="O370" i="6"/>
  <c r="O450" i="6"/>
  <c r="O680" i="6"/>
  <c r="O426" i="6"/>
  <c r="O494" i="6"/>
  <c r="O468" i="6"/>
  <c r="O667" i="6"/>
  <c r="O528" i="6"/>
  <c r="O487" i="6"/>
  <c r="O348" i="6"/>
  <c r="O560" i="6"/>
  <c r="O816" i="6"/>
  <c r="O349" i="6"/>
  <c r="O482" i="6"/>
  <c r="O955" i="6"/>
  <c r="O575" i="6"/>
  <c r="O427" i="6"/>
  <c r="O931" i="6"/>
  <c r="O722" i="6"/>
  <c r="O888" i="6"/>
  <c r="O634" i="6"/>
  <c r="O947" i="6"/>
  <c r="O1020" i="6"/>
  <c r="O597" i="6"/>
  <c r="O519" i="6"/>
  <c r="O749" i="6"/>
  <c r="O893" i="6"/>
  <c r="O801" i="6"/>
  <c r="O580" i="6"/>
  <c r="O443" i="6"/>
  <c r="O875" i="6"/>
  <c r="O729" i="6"/>
  <c r="O347" i="6"/>
  <c r="O854" i="6"/>
  <c r="O442" i="6"/>
  <c r="O872" i="6"/>
  <c r="O404" i="6"/>
  <c r="O403" i="6"/>
  <c r="O596" i="6"/>
  <c r="O387" i="6"/>
  <c r="O543" i="6"/>
  <c r="O360" i="6"/>
  <c r="O465" i="6"/>
  <c r="O624" i="6"/>
  <c r="O850" i="6"/>
  <c r="O608" i="6"/>
  <c r="O693" i="6"/>
  <c r="O617" i="6"/>
  <c r="O710" i="6"/>
  <c r="O591" i="6"/>
  <c r="O811" i="6"/>
  <c r="O398" i="6"/>
  <c r="O366" i="6"/>
  <c r="O1003" i="6"/>
  <c r="O833" i="6"/>
  <c r="O539" i="6"/>
  <c r="O402" i="6"/>
  <c r="O600" i="6"/>
  <c r="O960" i="6"/>
  <c r="O475" i="6"/>
  <c r="O731" i="6"/>
  <c r="O1013" i="6"/>
  <c r="O814" i="6"/>
  <c r="O355" i="6"/>
  <c r="O766" i="6"/>
  <c r="O968" i="6"/>
  <c r="O904" i="6"/>
  <c r="O464" i="6"/>
  <c r="O477" i="6"/>
  <c r="O958" i="6"/>
  <c r="O796" i="6"/>
  <c r="O713" i="6"/>
  <c r="O525" i="6"/>
  <c r="O362" i="6"/>
  <c r="O542" i="6"/>
  <c r="O894" i="6"/>
  <c r="O956" i="6"/>
  <c r="O723" i="6"/>
  <c r="O549" i="6"/>
  <c r="O800" i="6"/>
  <c r="O764" i="6"/>
  <c r="O372" i="6"/>
  <c r="O852" i="6"/>
  <c r="O842" i="6"/>
  <c r="O896" i="6"/>
  <c r="O933" i="6"/>
  <c r="O497" i="6"/>
  <c r="O320" i="6"/>
  <c r="O428" i="6"/>
  <c r="O874" i="6"/>
  <c r="O485" i="6"/>
  <c r="O739" i="6"/>
  <c r="O707" i="6"/>
  <c r="O901" i="6"/>
  <c r="O454" i="6"/>
  <c r="O418" i="6"/>
  <c r="O769" i="6"/>
  <c r="O515" i="6"/>
  <c r="L21" i="2"/>
  <c r="L21" i="8"/>
  <c r="O732" i="6"/>
  <c r="O405" i="6"/>
  <c r="O762" i="6"/>
  <c r="O745" i="6"/>
  <c r="O932" i="6"/>
  <c r="O368" i="6"/>
  <c r="O810" i="6"/>
  <c r="O836" i="6"/>
  <c r="O522" i="6"/>
  <c r="O365" i="6"/>
  <c r="O709" i="6"/>
  <c r="O798" i="6"/>
  <c r="O1101" i="6"/>
  <c r="I65" i="2"/>
  <c r="I65" i="8"/>
  <c r="O553" i="6"/>
  <c r="O846" i="6"/>
  <c r="O784" i="6"/>
  <c r="O505" i="6"/>
  <c r="O776" i="6"/>
  <c r="O649" i="6"/>
  <c r="O457" i="6"/>
  <c r="O877" i="6"/>
  <c r="U22" i="2"/>
  <c r="U22" i="8"/>
  <c r="O789" i="6"/>
  <c r="O813" i="6"/>
  <c r="O476" i="6"/>
  <c r="O369" i="6"/>
  <c r="O790" i="6"/>
  <c r="O650" i="6"/>
  <c r="O406" i="6"/>
  <c r="O446" i="6"/>
  <c r="O843" i="6"/>
  <c r="O657" i="6"/>
  <c r="O724" i="6"/>
  <c r="O484" i="6"/>
  <c r="O666" i="6"/>
  <c r="O474" i="6"/>
  <c r="O841" i="6"/>
  <c r="O574" i="6"/>
  <c r="O778" i="6"/>
  <c r="O1011" i="6"/>
  <c r="O953" i="6"/>
  <c r="O567" i="6"/>
  <c r="O705" i="6"/>
  <c r="O435" i="6"/>
  <c r="O564" i="6"/>
  <c r="O615" i="6"/>
  <c r="O535" i="6"/>
  <c r="O452" i="6"/>
  <c r="O602" i="6"/>
  <c r="O696" i="6"/>
  <c r="O386" i="6"/>
  <c r="O860" i="6"/>
  <c r="O550" i="6"/>
  <c r="O741" i="6"/>
  <c r="O822" i="6"/>
  <c r="O470" i="6"/>
  <c r="O453" i="6"/>
  <c r="O1012" i="6"/>
  <c r="O976" i="6"/>
  <c r="O506" i="6"/>
  <c r="O410" i="6"/>
  <c r="O636" i="6"/>
  <c r="O965" i="6"/>
  <c r="O640" i="6"/>
  <c r="O561" i="6"/>
  <c r="O380" i="6"/>
  <c r="O809" i="6"/>
  <c r="O431" i="6"/>
  <c r="O783" i="6"/>
  <c r="O678" i="6"/>
  <c r="O529" i="6"/>
  <c r="O688" i="6"/>
  <c r="O897" i="6"/>
  <c r="O622" i="6"/>
  <c r="O837" i="6"/>
  <c r="O393" i="6"/>
  <c r="O610" i="6"/>
  <c r="O537" i="6"/>
  <c r="O409" i="6"/>
  <c r="O973" i="6"/>
  <c r="O806" i="6"/>
  <c r="O592" i="6"/>
  <c r="O448" i="6"/>
  <c r="O389" i="6"/>
  <c r="O802" i="6"/>
  <c r="O665" i="6"/>
  <c r="O444" i="6"/>
  <c r="O792" i="6"/>
  <c r="O568" i="6"/>
  <c r="O889" i="6"/>
  <c r="O719" i="6"/>
  <c r="O462" i="6"/>
  <c r="O413" i="6"/>
  <c r="O420" i="6"/>
  <c r="O613" i="6"/>
  <c r="O531" i="6"/>
  <c r="O869" i="6"/>
  <c r="O471" i="6"/>
  <c r="O641" i="6"/>
  <c r="O414" i="6"/>
  <c r="O794" i="6"/>
  <c r="O703" i="6"/>
  <c r="O456" i="6"/>
  <c r="O999" i="6"/>
  <c r="O706" i="6"/>
  <c r="O626" i="6"/>
  <c r="O643" i="6"/>
  <c r="O356" i="6"/>
  <c r="O661" i="6"/>
  <c r="O858" i="6"/>
  <c r="O556" i="6"/>
  <c r="O440" i="6"/>
  <c r="O925" i="6"/>
  <c r="O674" i="6"/>
  <c r="O545" i="6"/>
  <c r="O646" i="6"/>
  <c r="O502" i="6"/>
  <c r="O523" i="6"/>
  <c r="O639" i="6"/>
  <c r="O422" i="6"/>
  <c r="O455" i="6"/>
  <c r="O501" i="6"/>
  <c r="O1010" i="6"/>
  <c r="O558" i="6"/>
  <c r="O981" i="6"/>
  <c r="O473" i="6"/>
  <c r="O631" i="6"/>
  <c r="O581" i="6"/>
  <c r="O757" i="6"/>
  <c r="O642" i="6"/>
  <c r="O653" i="6"/>
  <c r="O876" i="6"/>
  <c r="O399" i="6"/>
  <c r="O390" i="6"/>
  <c r="O861" i="6"/>
  <c r="O815" i="6"/>
  <c r="O411" i="6"/>
  <c r="O871" i="6"/>
  <c r="O385" i="6"/>
  <c r="O711" i="6"/>
  <c r="O598" i="6"/>
  <c r="O533" i="6"/>
  <c r="O993" i="6"/>
  <c r="O770" i="6"/>
  <c r="O352" i="6"/>
  <c r="O524" i="6"/>
  <c r="O834" i="6"/>
  <c r="O627" i="6"/>
  <c r="O835" i="6"/>
  <c r="O569" i="6"/>
  <c r="O582" i="6"/>
  <c r="O692" i="6"/>
  <c r="O690" i="6"/>
  <c r="O697" i="6"/>
  <c r="O603" i="6"/>
  <c r="O686" i="6"/>
  <c r="O664" i="6"/>
  <c r="O538" i="6"/>
  <c r="O716" i="6"/>
  <c r="O832" i="6"/>
  <c r="O408" i="6"/>
  <c r="O966" i="6"/>
  <c r="R425" i="6"/>
  <c r="O20" i="9"/>
  <c r="L425" i="6"/>
  <c r="R117" i="6"/>
  <c r="L117" i="6"/>
  <c r="R707" i="6"/>
  <c r="L707" i="6"/>
  <c r="R654" i="6"/>
  <c r="L654" i="6"/>
  <c r="R430" i="6"/>
  <c r="L430" i="6"/>
  <c r="R600" i="6"/>
  <c r="L600" i="6"/>
  <c r="R537" i="6"/>
  <c r="L537" i="6"/>
  <c r="L93" i="6"/>
  <c r="R93" i="6"/>
  <c r="R582" i="6"/>
  <c r="L582" i="6"/>
  <c r="R341" i="6"/>
  <c r="O14" i="9"/>
  <c r="L341" i="6"/>
  <c r="L183" i="6"/>
  <c r="R183" i="6"/>
  <c r="L732" i="6"/>
  <c r="R732" i="6"/>
  <c r="L477" i="6"/>
  <c r="R477" i="6"/>
  <c r="R822" i="6"/>
  <c r="L822" i="6"/>
  <c r="R765" i="6"/>
  <c r="L765" i="6"/>
  <c r="R922" i="6"/>
  <c r="J24" i="9"/>
  <c r="L922" i="6"/>
  <c r="L388" i="6"/>
  <c r="R388" i="6"/>
  <c r="L6" i="6"/>
  <c r="R6" i="6"/>
  <c r="H9" i="9"/>
  <c r="L57" i="6"/>
  <c r="R57" i="6"/>
  <c r="L525" i="6"/>
  <c r="R525" i="6"/>
  <c r="R56" i="6"/>
  <c r="L56" i="6"/>
  <c r="L290" i="6"/>
  <c r="R290" i="6"/>
  <c r="L466" i="6"/>
  <c r="R466" i="6"/>
  <c r="L282" i="6"/>
  <c r="R282" i="6"/>
  <c r="L439" i="6"/>
  <c r="R439" i="6"/>
  <c r="R357" i="6"/>
  <c r="L357" i="6"/>
  <c r="R688" i="6"/>
  <c r="L688" i="6"/>
  <c r="R814" i="6"/>
  <c r="L814" i="6"/>
  <c r="L298" i="6"/>
  <c r="R298" i="6"/>
  <c r="J16" i="9"/>
  <c r="L308" i="6"/>
  <c r="R308" i="6"/>
  <c r="L474" i="6"/>
  <c r="R474" i="6"/>
  <c r="R295" i="6"/>
  <c r="L295" i="6"/>
  <c r="R461" i="6"/>
  <c r="L461" i="6"/>
  <c r="R366" i="6"/>
  <c r="L366" i="6"/>
  <c r="L434" i="6"/>
  <c r="R434" i="6"/>
  <c r="R168" i="6"/>
  <c r="P10" i="9"/>
  <c r="L168" i="6"/>
  <c r="L367" i="6"/>
  <c r="R367" i="6"/>
  <c r="R543" i="6"/>
  <c r="L543" i="6"/>
  <c r="R250" i="6"/>
  <c r="L250" i="6"/>
  <c r="R990" i="6"/>
  <c r="L990" i="6"/>
  <c r="R294" i="6"/>
  <c r="L294" i="6"/>
  <c r="R313" i="6"/>
  <c r="N16" i="9"/>
  <c r="L313" i="6"/>
  <c r="R1080" i="6"/>
  <c r="AA34" i="9"/>
  <c r="L1080" i="6"/>
  <c r="R948" i="6"/>
  <c r="L948" i="6"/>
  <c r="R771" i="6"/>
  <c r="L771" i="6"/>
  <c r="R38" i="6"/>
  <c r="L38" i="6"/>
  <c r="R293" i="6"/>
  <c r="I16" i="9"/>
  <c r="L293" i="6"/>
  <c r="R1001" i="6"/>
  <c r="U25" i="9"/>
  <c r="L1001" i="6"/>
  <c r="R633" i="6"/>
  <c r="L633" i="6"/>
  <c r="R182" i="6"/>
  <c r="AC10" i="9"/>
  <c r="L182" i="6"/>
  <c r="R701" i="6"/>
  <c r="L701" i="6"/>
  <c r="R693" i="6"/>
  <c r="L693" i="6"/>
  <c r="L431" i="6"/>
  <c r="R431" i="6"/>
  <c r="R177" i="6"/>
  <c r="W10" i="9"/>
  <c r="L177" i="6"/>
  <c r="R138" i="6"/>
  <c r="L138" i="6"/>
  <c r="R364" i="6"/>
  <c r="L364" i="6"/>
  <c r="R500" i="6"/>
  <c r="L500" i="6"/>
  <c r="R487" i="6"/>
  <c r="X20" i="9"/>
  <c r="L487" i="6"/>
  <c r="L1124" i="6"/>
  <c r="R1124" i="6"/>
  <c r="W42" i="9"/>
  <c r="R616" i="6"/>
  <c r="L616" i="6"/>
  <c r="R802" i="6"/>
  <c r="L802" i="6"/>
  <c r="L1118" i="6"/>
  <c r="R1118" i="6"/>
  <c r="N42" i="9"/>
  <c r="R976" i="6"/>
  <c r="L976" i="6"/>
  <c r="R622" i="6"/>
  <c r="L622" i="6"/>
  <c r="R995" i="6"/>
  <c r="L995" i="6"/>
  <c r="R296" i="6"/>
  <c r="L296" i="6"/>
  <c r="R11" i="6"/>
  <c r="L11" i="6"/>
  <c r="R126" i="6"/>
  <c r="L126" i="6"/>
  <c r="R68" i="6"/>
  <c r="O9" i="9"/>
  <c r="L68" i="6"/>
  <c r="R397" i="6"/>
  <c r="L397" i="6"/>
  <c r="R318" i="6"/>
  <c r="L318" i="6"/>
  <c r="R446" i="6"/>
  <c r="L446" i="6"/>
  <c r="L441" i="6"/>
  <c r="R441" i="6"/>
  <c r="R718" i="6"/>
  <c r="L718" i="6"/>
  <c r="R86" i="6"/>
  <c r="X9" i="9"/>
  <c r="L86" i="6"/>
  <c r="R569" i="6"/>
  <c r="L569" i="6"/>
  <c r="R936" i="6"/>
  <c r="L936" i="6"/>
  <c r="L261" i="6"/>
  <c r="R261" i="6"/>
  <c r="K13" i="9"/>
  <c r="R853" i="6"/>
  <c r="L853" i="6"/>
  <c r="R277" i="6"/>
  <c r="L277" i="6"/>
  <c r="R888" i="6"/>
  <c r="L27" i="9"/>
  <c r="L888" i="6"/>
  <c r="R1077" i="6"/>
  <c r="L1077" i="6"/>
  <c r="R66" i="6"/>
  <c r="L66" i="6"/>
  <c r="R355" i="6"/>
  <c r="J20" i="9"/>
  <c r="L355" i="6"/>
  <c r="R548" i="6"/>
  <c r="L548" i="6"/>
  <c r="L509" i="6"/>
  <c r="R509" i="6"/>
  <c r="R163" i="6"/>
  <c r="O10" i="9"/>
  <c r="L163" i="6"/>
  <c r="R152" i="6"/>
  <c r="L152" i="6"/>
  <c r="R414" i="6"/>
  <c r="L414" i="6"/>
  <c r="R120" i="6"/>
  <c r="L120" i="6"/>
  <c r="R343" i="6"/>
  <c r="L343" i="6"/>
  <c r="R680" i="6"/>
  <c r="L680" i="6"/>
  <c r="O1110" i="6"/>
  <c r="O38" i="2"/>
  <c r="O1108" i="6"/>
  <c r="K38" i="2"/>
  <c r="O1112" i="6"/>
  <c r="V38" i="2"/>
  <c r="O1109" i="6"/>
  <c r="M38" i="2"/>
  <c r="O1111" i="6"/>
  <c r="L704" i="6"/>
  <c r="R704" i="6"/>
  <c r="R559" i="6"/>
  <c r="L559" i="6"/>
  <c r="R228" i="6"/>
  <c r="J12" i="9"/>
  <c r="L228" i="6"/>
  <c r="R186" i="6"/>
  <c r="L186" i="6"/>
  <c r="R234" i="6"/>
  <c r="N12" i="9"/>
  <c r="L234" i="6"/>
  <c r="R497" i="6"/>
  <c r="L497" i="6"/>
  <c r="R27" i="6"/>
  <c r="L27" i="6"/>
  <c r="R720" i="6"/>
  <c r="L720" i="6"/>
  <c r="R384" i="6"/>
  <c r="L384" i="6"/>
  <c r="R346" i="6"/>
  <c r="L346" i="6"/>
  <c r="L811" i="6"/>
  <c r="R811" i="6"/>
  <c r="R155" i="6"/>
  <c r="L155" i="6"/>
  <c r="R309" i="6"/>
  <c r="L309" i="6"/>
  <c r="L878" i="6"/>
  <c r="R878" i="6"/>
  <c r="V22" i="9"/>
  <c r="R665" i="6"/>
  <c r="L665" i="6"/>
  <c r="R532" i="6"/>
  <c r="L532" i="6"/>
  <c r="R854" i="6"/>
  <c r="L854" i="6"/>
  <c r="L775" i="6"/>
  <c r="R775" i="6"/>
  <c r="R280" i="6"/>
  <c r="V16" i="9"/>
  <c r="L280" i="6"/>
  <c r="R14" i="6"/>
  <c r="I9" i="9"/>
  <c r="L14" i="6"/>
  <c r="L508" i="6"/>
  <c r="R508" i="6"/>
  <c r="L99" i="6"/>
  <c r="R99" i="6"/>
  <c r="R50" i="6"/>
  <c r="L50" i="6"/>
  <c r="R98" i="6"/>
  <c r="L98" i="6"/>
  <c r="R753" i="6"/>
  <c r="L753" i="6"/>
  <c r="R748" i="6"/>
  <c r="L748" i="6"/>
  <c r="L437" i="6"/>
  <c r="R437" i="6"/>
  <c r="R710" i="6"/>
  <c r="L710" i="6"/>
  <c r="R462" i="6"/>
  <c r="L462" i="6"/>
  <c r="R481" i="6"/>
  <c r="R996" i="6"/>
  <c r="N25" i="9"/>
  <c r="L996" i="6"/>
  <c r="R304" i="6"/>
  <c r="L304" i="6"/>
  <c r="R64" i="6"/>
  <c r="L64" i="6"/>
  <c r="R243" i="6"/>
  <c r="L243" i="6"/>
  <c r="R717" i="6"/>
  <c r="R21" i="9"/>
  <c r="L717" i="6"/>
  <c r="L262" i="6"/>
  <c r="R262" i="6"/>
  <c r="L13" i="9"/>
  <c r="L392" i="6"/>
  <c r="R392" i="6"/>
  <c r="R859" i="6"/>
  <c r="U23" i="9"/>
  <c r="L859" i="6"/>
  <c r="R199" i="6"/>
  <c r="P11" i="9"/>
  <c r="L199" i="6"/>
  <c r="L646" i="6"/>
  <c r="R646" i="6"/>
  <c r="Y54" i="9"/>
  <c r="X54" i="9"/>
  <c r="J54" i="9"/>
  <c r="M54" i="9"/>
  <c r="U54" i="9"/>
  <c r="S54" i="9"/>
  <c r="P54" i="9"/>
  <c r="L54" i="9"/>
  <c r="O54" i="9"/>
  <c r="N54" i="9"/>
  <c r="K54" i="9"/>
  <c r="AC54" i="9"/>
  <c r="V54" i="9"/>
  <c r="AB54" i="9"/>
  <c r="T54" i="9"/>
  <c r="R54" i="9"/>
  <c r="AA54" i="9"/>
  <c r="W54" i="9"/>
  <c r="Q54" i="9"/>
  <c r="Z54" i="9"/>
  <c r="L1048" i="6"/>
  <c r="R1048" i="6"/>
  <c r="H60" i="9"/>
  <c r="R708" i="6"/>
  <c r="L708" i="6"/>
  <c r="R1002" i="6"/>
  <c r="L1002" i="6"/>
  <c r="R594" i="6"/>
  <c r="L594" i="6"/>
  <c r="R429" i="6"/>
  <c r="L429" i="6"/>
  <c r="R206" i="6"/>
  <c r="V11" i="9"/>
  <c r="L206" i="6"/>
  <c r="L507" i="6"/>
  <c r="R507" i="6"/>
  <c r="K21" i="9"/>
  <c r="R161" i="6"/>
  <c r="L161" i="6"/>
  <c r="R61" i="6"/>
  <c r="L61" i="6"/>
  <c r="L231" i="6"/>
  <c r="R231" i="6"/>
  <c r="L455" i="6"/>
  <c r="R455" i="6"/>
  <c r="R20" i="9"/>
  <c r="L897" i="6"/>
  <c r="R897" i="6"/>
  <c r="R779" i="6"/>
  <c r="L779" i="6"/>
  <c r="L562" i="6"/>
  <c r="R147" i="6"/>
  <c r="L10" i="9"/>
  <c r="L147" i="6"/>
  <c r="R861" i="6"/>
  <c r="V23" i="9"/>
  <c r="L861" i="6"/>
  <c r="R695" i="6"/>
  <c r="L695" i="6"/>
  <c r="R285" i="6"/>
  <c r="L285" i="6"/>
  <c r="R1068" i="6"/>
  <c r="L1068" i="6"/>
  <c r="R442" i="6"/>
  <c r="L442" i="6"/>
  <c r="L95" i="6"/>
  <c r="R95" i="6"/>
  <c r="R637" i="6"/>
  <c r="L637" i="6"/>
  <c r="L631" i="6"/>
  <c r="R631" i="6"/>
  <c r="R395" i="6"/>
  <c r="L395" i="6"/>
  <c r="R111" i="6"/>
  <c r="L111" i="6"/>
  <c r="R480" i="6"/>
  <c r="L480" i="6"/>
  <c r="R311" i="6"/>
  <c r="L311" i="6"/>
  <c r="R788" i="6"/>
  <c r="L788" i="6"/>
  <c r="R870" i="6"/>
  <c r="K22" i="9"/>
  <c r="L870" i="6"/>
  <c r="R709" i="6"/>
  <c r="L709" i="6"/>
  <c r="L750" i="6"/>
  <c r="R750" i="6"/>
  <c r="R472" i="6"/>
  <c r="L472" i="6"/>
  <c r="R185" i="6"/>
  <c r="I11" i="9"/>
  <c r="L185" i="6"/>
  <c r="R192" i="6"/>
  <c r="L192" i="6"/>
  <c r="R840" i="6"/>
  <c r="L840" i="6"/>
  <c r="R119" i="6"/>
  <c r="L119" i="6"/>
  <c r="R236" i="6"/>
  <c r="L236" i="6"/>
  <c r="L246" i="6"/>
  <c r="R246" i="6"/>
  <c r="R301" i="6"/>
  <c r="L301" i="6"/>
  <c r="L982" i="6"/>
  <c r="R982" i="6"/>
  <c r="R154" i="6"/>
  <c r="L154" i="6"/>
  <c r="R353" i="6"/>
  <c r="H20" i="9"/>
  <c r="L353" i="6"/>
  <c r="L281" i="6"/>
  <c r="R281" i="6"/>
  <c r="R784" i="6"/>
  <c r="L784" i="6"/>
  <c r="R162" i="6"/>
  <c r="L162" i="6"/>
  <c r="R889" i="6"/>
  <c r="L889" i="6"/>
  <c r="O54" i="6"/>
  <c r="O1069" i="6"/>
  <c r="O1064" i="6"/>
  <c r="O306" i="6"/>
  <c r="O162" i="6"/>
  <c r="O115" i="6"/>
  <c r="O176" i="6"/>
  <c r="O153" i="6"/>
  <c r="O59" i="6"/>
  <c r="O76" i="6"/>
  <c r="O1070" i="6"/>
  <c r="O158" i="6"/>
  <c r="O58" i="6"/>
  <c r="O1065" i="6"/>
  <c r="O1068" i="6"/>
  <c r="O1072" i="6"/>
  <c r="O1063" i="6"/>
  <c r="O128" i="6"/>
  <c r="O79" i="6"/>
  <c r="O152" i="6"/>
  <c r="O287" i="6"/>
  <c r="O116" i="6"/>
  <c r="O279" i="6"/>
  <c r="O1054" i="6"/>
  <c r="O157" i="6"/>
  <c r="O72" i="6"/>
  <c r="O103" i="6"/>
  <c r="O69" i="6"/>
  <c r="O81" i="6"/>
  <c r="O280" i="6"/>
  <c r="O108" i="6"/>
  <c r="O328" i="6"/>
  <c r="O67" i="6"/>
  <c r="O166" i="6"/>
  <c r="O63" i="6"/>
  <c r="O315" i="6"/>
  <c r="O318" i="6"/>
  <c r="O175" i="6"/>
  <c r="O286" i="6"/>
  <c r="O73" i="6"/>
  <c r="O288" i="6"/>
  <c r="O77" i="6"/>
  <c r="O1066" i="6"/>
  <c r="O113" i="6"/>
  <c r="O180" i="6"/>
  <c r="O52" i="6"/>
  <c r="O84" i="6"/>
  <c r="O47" i="6"/>
  <c r="O48" i="6"/>
  <c r="O276" i="6"/>
  <c r="O101" i="6"/>
  <c r="O106" i="6"/>
  <c r="O179" i="6"/>
  <c r="O135" i="6"/>
  <c r="O120" i="6"/>
  <c r="O155" i="6"/>
  <c r="O170" i="6"/>
  <c r="O174" i="6"/>
  <c r="U10" i="2"/>
  <c r="U10" i="8"/>
  <c r="O49" i="6"/>
  <c r="O71" i="6"/>
  <c r="O118" i="6"/>
  <c r="O165" i="6"/>
  <c r="O85" i="6"/>
  <c r="O282" i="6"/>
  <c r="O112" i="6"/>
  <c r="O183" i="6"/>
  <c r="O55" i="6"/>
  <c r="O1060" i="6"/>
  <c r="O64" i="6"/>
  <c r="O313" i="6"/>
  <c r="O325" i="6"/>
  <c r="O167" i="6"/>
  <c r="O1057" i="6"/>
  <c r="O327" i="6"/>
  <c r="O1067" i="6"/>
  <c r="J33" i="2"/>
  <c r="J33" i="8"/>
  <c r="O317" i="6"/>
  <c r="O316" i="6"/>
  <c r="O105" i="6"/>
  <c r="O1055" i="6"/>
  <c r="O171" i="6"/>
  <c r="O164" i="6"/>
  <c r="O277" i="6"/>
  <c r="O1061" i="6"/>
  <c r="O274" i="6"/>
  <c r="O96" i="6"/>
  <c r="O82" i="6"/>
  <c r="O129" i="6"/>
  <c r="O319" i="6"/>
  <c r="O168" i="6"/>
  <c r="P10" i="2"/>
  <c r="P10" i="8"/>
  <c r="O160" i="6"/>
  <c r="O102" i="6"/>
  <c r="O169" i="6"/>
  <c r="O111" i="6"/>
  <c r="O97" i="6"/>
  <c r="O110" i="6"/>
  <c r="O149" i="6"/>
  <c r="O62" i="6"/>
  <c r="O53" i="6"/>
  <c r="O283" i="6"/>
  <c r="O107" i="6"/>
  <c r="O56" i="6"/>
  <c r="O172" i="6"/>
  <c r="O123" i="6"/>
  <c r="O147" i="6"/>
  <c r="O91" i="6"/>
  <c r="O90" i="6"/>
  <c r="O89" i="6"/>
  <c r="O133" i="6"/>
  <c r="O1058" i="6"/>
  <c r="O285" i="6"/>
  <c r="O163" i="6"/>
  <c r="O10" i="2"/>
  <c r="O10" i="8"/>
  <c r="O272" i="6"/>
  <c r="O46" i="6"/>
  <c r="O117" i="6"/>
  <c r="O270" i="6"/>
  <c r="O338" i="6"/>
  <c r="O344" i="6"/>
  <c r="V14" i="2"/>
  <c r="V14" i="8"/>
  <c r="O343" i="6"/>
  <c r="O151" i="6"/>
  <c r="O70" i="6"/>
  <c r="O173" i="6"/>
  <c r="O148" i="6"/>
  <c r="O281" i="6"/>
  <c r="O154" i="6"/>
  <c r="O312" i="6"/>
  <c r="O65" i="6"/>
  <c r="O60" i="6"/>
  <c r="O321" i="6"/>
  <c r="O337" i="6"/>
  <c r="O131" i="6"/>
  <c r="O100" i="6"/>
  <c r="O80" i="6"/>
  <c r="O339" i="6"/>
  <c r="O66" i="6"/>
  <c r="O104" i="6"/>
  <c r="O109" i="6"/>
  <c r="O1071" i="6"/>
  <c r="O159" i="6"/>
  <c r="O1056" i="6"/>
  <c r="G33" i="2"/>
  <c r="G33" i="8"/>
  <c r="O127" i="6"/>
  <c r="O334" i="6"/>
  <c r="O332" i="6"/>
  <c r="O134" i="6"/>
  <c r="O324" i="6"/>
  <c r="O88" i="6"/>
  <c r="O57" i="6"/>
  <c r="O177" i="6"/>
  <c r="W10" i="2"/>
  <c r="O273" i="6"/>
  <c r="O311" i="6"/>
  <c r="O51" i="6"/>
  <c r="O323" i="6"/>
  <c r="O345" i="6"/>
  <c r="O314" i="6"/>
  <c r="O87" i="6"/>
  <c r="Y9" i="2"/>
  <c r="Y9" i="8"/>
  <c r="O78" i="6"/>
  <c r="R9" i="2"/>
  <c r="R9" i="8"/>
  <c r="O182" i="6"/>
  <c r="O329" i="6"/>
  <c r="O336" i="6"/>
  <c r="H14" i="2"/>
  <c r="H14" i="8"/>
  <c r="O269" i="6"/>
  <c r="O75" i="6"/>
  <c r="O114" i="6"/>
  <c r="O98" i="6"/>
  <c r="O331" i="6"/>
  <c r="O341" i="6"/>
  <c r="O342" i="6"/>
  <c r="O284" i="6"/>
  <c r="O99" i="6"/>
  <c r="O50" i="6"/>
  <c r="O1062" i="6"/>
  <c r="O126" i="6"/>
  <c r="O181" i="6"/>
  <c r="O122" i="6"/>
  <c r="O121" i="6"/>
  <c r="O275" i="6"/>
  <c r="O1059" i="6"/>
  <c r="O130" i="6"/>
  <c r="O124" i="6"/>
  <c r="O125" i="6"/>
  <c r="O86" i="6"/>
  <c r="X9" i="2"/>
  <c r="X9" i="8"/>
  <c r="O333" i="6"/>
  <c r="O74" i="6"/>
  <c r="O326" i="6"/>
  <c r="O150" i="6"/>
  <c r="O322" i="6"/>
  <c r="O178" i="6"/>
  <c r="O132" i="6"/>
  <c r="O83" i="6"/>
  <c r="O161" i="6"/>
  <c r="O156" i="6"/>
  <c r="O119" i="6"/>
  <c r="O68" i="6"/>
  <c r="O9" i="2"/>
  <c r="O9" i="8"/>
  <c r="O278" i="6"/>
  <c r="O61" i="6"/>
  <c r="O340" i="6"/>
  <c r="O335" i="6"/>
  <c r="O330" i="6"/>
  <c r="R999" i="6"/>
  <c r="P25" i="9"/>
  <c r="L999" i="6"/>
  <c r="L112" i="6"/>
  <c r="R112" i="6"/>
  <c r="R821" i="6"/>
  <c r="L821" i="6"/>
  <c r="R801" i="6"/>
  <c r="L801" i="6"/>
  <c r="R258" i="6"/>
  <c r="H13" i="9"/>
  <c r="L258" i="6"/>
  <c r="R411" i="6"/>
  <c r="L411" i="6"/>
  <c r="R179" i="6"/>
  <c r="Z10" i="9"/>
  <c r="L179" i="6"/>
  <c r="R380" i="6"/>
  <c r="L380" i="6"/>
  <c r="R212" i="6"/>
  <c r="R478" i="6"/>
  <c r="V20" i="9"/>
  <c r="L478" i="6"/>
  <c r="R618" i="6"/>
  <c r="L618" i="6"/>
  <c r="R202" i="6"/>
  <c r="L202" i="6"/>
  <c r="R463" i="6"/>
  <c r="L463" i="6"/>
  <c r="R648" i="6"/>
  <c r="L648" i="6"/>
  <c r="R523" i="6"/>
  <c r="L523" i="6"/>
  <c r="L1013" i="6"/>
  <c r="R1013" i="6"/>
  <c r="L819" i="6"/>
  <c r="R819" i="6"/>
  <c r="R635" i="6"/>
  <c r="L635" i="6"/>
  <c r="R1010" i="6"/>
  <c r="N29" i="9"/>
  <c r="R800" i="6"/>
  <c r="L800" i="6"/>
  <c r="R843" i="6"/>
  <c r="L843" i="6"/>
  <c r="R1067" i="6"/>
  <c r="J33" i="9"/>
  <c r="L1067" i="6"/>
  <c r="R538" i="6"/>
  <c r="L538" i="6"/>
  <c r="R58" i="6"/>
  <c r="L58" i="6"/>
  <c r="R1053" i="6"/>
  <c r="K61" i="9"/>
  <c r="L1053" i="6"/>
  <c r="R644" i="6"/>
  <c r="L644" i="6"/>
  <c r="R358" i="6"/>
  <c r="L358" i="6"/>
  <c r="L121" i="6"/>
  <c r="R121" i="6"/>
  <c r="L847" i="6"/>
  <c r="R847" i="6"/>
  <c r="R529" i="6"/>
  <c r="L529" i="6"/>
  <c r="R809" i="6"/>
  <c r="L809" i="6"/>
  <c r="R958" i="6"/>
  <c r="L958" i="6"/>
  <c r="L739" i="6"/>
  <c r="R739" i="6"/>
  <c r="R470" i="6"/>
  <c r="L470" i="6"/>
  <c r="L1152" i="6"/>
  <c r="R1152" i="6"/>
  <c r="R189" i="6"/>
  <c r="L189" i="6"/>
  <c r="R409" i="6"/>
  <c r="L409" i="6"/>
  <c r="R72" i="6"/>
  <c r="L72" i="6"/>
  <c r="R39" i="6"/>
  <c r="K9" i="9"/>
  <c r="L39" i="6"/>
  <c r="R699" i="6"/>
  <c r="L699" i="6"/>
  <c r="L249" i="6"/>
  <c r="R249" i="6"/>
  <c r="R984" i="6"/>
  <c r="L984" i="6"/>
  <c r="R667" i="6"/>
  <c r="L667" i="6"/>
  <c r="R78" i="6"/>
  <c r="R9" i="9"/>
  <c r="L78" i="6"/>
  <c r="L643" i="6"/>
  <c r="R643" i="6"/>
  <c r="O21" i="9"/>
  <c r="R116" i="6"/>
  <c r="L116" i="6"/>
  <c r="R306" i="6"/>
  <c r="L16" i="9"/>
  <c r="L306" i="6"/>
  <c r="L661" i="6"/>
  <c r="L1025" i="6"/>
  <c r="R1025" i="6"/>
  <c r="N32" i="9"/>
  <c r="R394" i="6"/>
  <c r="L394" i="6"/>
  <c r="R1116" i="6"/>
  <c r="L42" i="9"/>
  <c r="L1116" i="6"/>
  <c r="R519" i="6"/>
  <c r="L519" i="6"/>
  <c r="L557" i="6"/>
  <c r="R557" i="6"/>
  <c r="L824" i="6"/>
  <c r="R824" i="6"/>
  <c r="Y21" i="9"/>
  <c r="R150" i="6"/>
  <c r="L150" i="6"/>
  <c r="L613" i="6"/>
  <c r="R174" i="6"/>
  <c r="U10" i="9"/>
  <c r="L174" i="6"/>
  <c r="R1012" i="6"/>
  <c r="R29" i="9"/>
  <c r="L1012" i="6"/>
  <c r="L184" i="6"/>
  <c r="R184" i="6"/>
  <c r="H11" i="9"/>
  <c r="R19" i="6"/>
  <c r="L19" i="6"/>
  <c r="R946" i="6"/>
  <c r="J28" i="9"/>
  <c r="L946" i="6"/>
  <c r="R140" i="6"/>
  <c r="L140" i="6"/>
  <c r="R1107" i="6"/>
  <c r="L68" i="9"/>
  <c r="L1107" i="6"/>
  <c r="R587" i="6"/>
  <c r="R785" i="6"/>
  <c r="L785" i="6"/>
  <c r="R898" i="6"/>
  <c r="L898" i="6"/>
  <c r="L1094" i="6"/>
  <c r="R1094" i="6"/>
  <c r="K37" i="9"/>
  <c r="R568" i="6"/>
  <c r="L568" i="6"/>
  <c r="R663" i="6"/>
  <c r="L663" i="6"/>
  <c r="R542" i="6"/>
  <c r="L542" i="6"/>
  <c r="Q38" i="9"/>
  <c r="R38" i="9"/>
  <c r="R947" i="6"/>
  <c r="K28" i="9"/>
  <c r="L947" i="6"/>
  <c r="R950" i="6"/>
  <c r="L950" i="6"/>
  <c r="R565" i="6"/>
  <c r="L565" i="6"/>
  <c r="R892" i="6"/>
  <c r="N27" i="9"/>
  <c r="L892" i="6"/>
  <c r="R169" i="6"/>
  <c r="L169" i="6"/>
  <c r="R808" i="6"/>
  <c r="L808" i="6"/>
  <c r="L110" i="6"/>
  <c r="R110" i="6"/>
  <c r="R356" i="6"/>
  <c r="L356" i="6"/>
  <c r="R405" i="6"/>
  <c r="L405" i="6"/>
  <c r="R962" i="6"/>
  <c r="L962" i="6"/>
  <c r="L713" i="6"/>
  <c r="R713" i="6"/>
  <c r="L191" i="6"/>
  <c r="R191" i="6"/>
  <c r="K11" i="9"/>
  <c r="R763" i="6"/>
  <c r="L763" i="6"/>
  <c r="L966" i="6"/>
  <c r="R966" i="6"/>
  <c r="R9" i="6"/>
  <c r="L9" i="6"/>
  <c r="L240" i="6"/>
  <c r="R240" i="6"/>
  <c r="R82" i="6"/>
  <c r="L82" i="6"/>
  <c r="R951" i="6"/>
  <c r="L951" i="6"/>
  <c r="R1051" i="6"/>
  <c r="H61" i="9"/>
  <c r="L1051" i="6"/>
  <c r="R85" i="6"/>
  <c r="L85" i="6"/>
  <c r="R759" i="6"/>
  <c r="L759" i="6"/>
  <c r="R433" i="6"/>
  <c r="L433" i="6"/>
  <c r="R401" i="6"/>
  <c r="L401" i="6"/>
  <c r="R60" i="6"/>
  <c r="L60" i="6"/>
  <c r="L528" i="6"/>
  <c r="R528" i="6"/>
  <c r="L276" i="6"/>
  <c r="R276" i="6"/>
  <c r="U16" i="9"/>
  <c r="L614" i="6"/>
  <c r="R614" i="6"/>
  <c r="L232" i="6"/>
  <c r="R232" i="6"/>
  <c r="L504" i="6"/>
  <c r="R504" i="6"/>
  <c r="L292" i="6"/>
  <c r="R292" i="6"/>
  <c r="R213" i="6"/>
  <c r="L213" i="6"/>
  <c r="R934" i="6"/>
  <c r="L934" i="6"/>
  <c r="R157" i="6"/>
  <c r="L157" i="6"/>
  <c r="L941" i="6"/>
  <c r="R941" i="6"/>
  <c r="Y24" i="9"/>
  <c r="R32" i="6"/>
  <c r="L32" i="6"/>
  <c r="R315" i="6"/>
  <c r="L315" i="6"/>
  <c r="R1089" i="6"/>
  <c r="L36" i="9"/>
  <c r="L1089" i="6"/>
  <c r="R783" i="6"/>
  <c r="L783" i="6"/>
  <c r="R705" i="6"/>
  <c r="L705" i="6"/>
  <c r="R365" i="6"/>
  <c r="L365" i="6"/>
  <c r="R959" i="6"/>
  <c r="L959" i="6"/>
  <c r="R457" i="6"/>
  <c r="L457" i="6"/>
  <c r="L580" i="6"/>
  <c r="R580" i="6"/>
  <c r="R552" i="6"/>
  <c r="L552" i="6"/>
  <c r="L886" i="6"/>
  <c r="R886" i="6"/>
  <c r="J27" i="9"/>
  <c r="R148" i="6"/>
  <c r="L148" i="6"/>
  <c r="R220" i="6"/>
  <c r="L220" i="6"/>
  <c r="R572" i="6"/>
  <c r="L572" i="6"/>
  <c r="L338" i="6"/>
  <c r="R338" i="6"/>
  <c r="K14" i="9"/>
  <c r="R423" i="6"/>
  <c r="L423" i="6"/>
  <c r="R737" i="6"/>
  <c r="L737" i="6"/>
  <c r="R118" i="6"/>
  <c r="L118" i="6"/>
  <c r="R728" i="6"/>
  <c r="L728" i="6"/>
  <c r="L588" i="6"/>
  <c r="R588" i="6"/>
  <c r="R391" i="6"/>
  <c r="L391" i="6"/>
  <c r="R608" i="6"/>
  <c r="L608" i="6"/>
  <c r="R158" i="6"/>
  <c r="L158" i="6"/>
  <c r="R851" i="6"/>
  <c r="L851" i="6"/>
  <c r="R485" i="6"/>
  <c r="L485" i="6"/>
  <c r="R607" i="6"/>
  <c r="L607" i="6"/>
  <c r="R764" i="6"/>
  <c r="L764" i="6"/>
  <c r="R585" i="6"/>
  <c r="L585" i="6"/>
  <c r="R444" i="6"/>
  <c r="L444" i="6"/>
  <c r="R489" i="6"/>
  <c r="Z20" i="9"/>
  <c r="L489" i="6"/>
  <c r="R844" i="6"/>
  <c r="L844" i="6"/>
  <c r="L593" i="6"/>
  <c r="R593" i="6"/>
  <c r="R368" i="6"/>
  <c r="L368" i="6"/>
  <c r="R550" i="6"/>
  <c r="L550" i="6"/>
  <c r="R459" i="6"/>
  <c r="L459" i="6"/>
  <c r="R756" i="6"/>
  <c r="L756" i="6"/>
  <c r="L687" i="6"/>
  <c r="R687" i="6"/>
  <c r="R417" i="6"/>
  <c r="L417" i="6"/>
  <c r="L787" i="6"/>
  <c r="R787" i="6"/>
  <c r="R722" i="6"/>
  <c r="L722" i="6"/>
  <c r="R864" i="6"/>
  <c r="Y23" i="9"/>
  <c r="L864" i="6"/>
  <c r="R373" i="6"/>
  <c r="L373" i="6"/>
  <c r="R928" i="6"/>
  <c r="L928" i="6"/>
  <c r="R670" i="6"/>
  <c r="L670" i="6"/>
  <c r="R980" i="6"/>
  <c r="L980" i="6"/>
  <c r="R721" i="6"/>
  <c r="L721" i="6"/>
  <c r="R818" i="6"/>
  <c r="L818" i="6"/>
  <c r="R571" i="6"/>
  <c r="L571" i="6"/>
  <c r="R73" i="6"/>
  <c r="L73" i="6"/>
  <c r="R786" i="6"/>
  <c r="L786" i="6"/>
  <c r="R561" i="6"/>
  <c r="L561" i="6"/>
  <c r="L402" i="6"/>
  <c r="R402" i="6"/>
  <c r="M20" i="9"/>
  <c r="R993" i="6"/>
  <c r="J25" i="9"/>
  <c r="L993" i="6"/>
  <c r="L80" i="6"/>
  <c r="R80" i="6"/>
  <c r="R222" i="6"/>
  <c r="L222" i="6"/>
  <c r="L128" i="6"/>
  <c r="R128" i="6"/>
  <c r="R369" i="6"/>
  <c r="L369" i="6"/>
  <c r="R84" i="6"/>
  <c r="W9" i="9"/>
  <c r="L84" i="6"/>
  <c r="R689" i="6"/>
  <c r="L689" i="6"/>
  <c r="R141" i="6"/>
  <c r="J10" i="9"/>
  <c r="L141" i="6"/>
  <c r="R201" i="6"/>
  <c r="L201" i="6"/>
  <c r="R469" i="6"/>
  <c r="L469" i="6"/>
  <c r="R1055" i="6"/>
  <c r="L1055" i="6"/>
  <c r="R893" i="6"/>
  <c r="L893" i="6"/>
  <c r="L48" i="6"/>
  <c r="R48" i="6"/>
  <c r="R132" i="6"/>
  <c r="L132" i="6"/>
  <c r="L1063" i="6"/>
  <c r="R1063" i="6"/>
  <c r="R18" i="6"/>
  <c r="L18" i="6"/>
  <c r="R67" i="6"/>
  <c r="L67" i="6"/>
  <c r="R655" i="6"/>
  <c r="L655" i="6"/>
  <c r="R13" i="6"/>
  <c r="L13" i="6"/>
  <c r="L641" i="6"/>
  <c r="R641" i="6"/>
  <c r="L612" i="6"/>
  <c r="R612" i="6"/>
  <c r="R465" i="6"/>
  <c r="U20" i="9"/>
  <c r="L465" i="6"/>
  <c r="R1057" i="6"/>
  <c r="L1057" i="6"/>
  <c r="R729" i="6"/>
  <c r="L729" i="6"/>
  <c r="L576" i="6"/>
  <c r="R576" i="6"/>
  <c r="AA55" i="9"/>
  <c r="M55" i="9"/>
  <c r="W55" i="9"/>
  <c r="AC55" i="9"/>
  <c r="V55" i="9"/>
  <c r="K55" i="9"/>
  <c r="L55" i="9"/>
  <c r="AB55" i="9"/>
  <c r="P55" i="9"/>
  <c r="T55" i="9"/>
  <c r="J55" i="9"/>
  <c r="U55" i="9"/>
  <c r="Q55" i="9"/>
  <c r="X55" i="9"/>
  <c r="S55" i="9"/>
  <c r="Y55" i="9"/>
  <c r="R55" i="9"/>
  <c r="Z55" i="9"/>
  <c r="O55" i="9"/>
  <c r="N55" i="9"/>
  <c r="L142" i="6"/>
  <c r="R142" i="6"/>
  <c r="R1103" i="6"/>
  <c r="F68" i="9"/>
  <c r="L1103" i="6"/>
  <c r="L279" i="6"/>
  <c r="R279" i="6"/>
  <c r="R113" i="6"/>
  <c r="L113" i="6"/>
  <c r="R505" i="6"/>
  <c r="L505" i="6"/>
  <c r="R245" i="6"/>
  <c r="P12" i="9"/>
  <c r="L245" i="6"/>
  <c r="R360" i="6"/>
  <c r="L360" i="6"/>
  <c r="L836" i="6"/>
  <c r="R836" i="6"/>
  <c r="R972" i="6"/>
  <c r="L972" i="6"/>
  <c r="R506" i="6"/>
  <c r="L506" i="6"/>
  <c r="R511" i="6"/>
  <c r="L511" i="6"/>
  <c r="O42" i="6"/>
  <c r="O1073" i="6"/>
  <c r="O235" i="6"/>
  <c r="O194" i="6"/>
  <c r="O1089" i="6"/>
  <c r="L36" i="2"/>
  <c r="L36" i="8"/>
  <c r="O24" i="6"/>
  <c r="O1125" i="6"/>
  <c r="X42" i="2"/>
  <c r="O1135" i="6"/>
  <c r="O1117" i="6"/>
  <c r="M42" i="2"/>
  <c r="O1139" i="6"/>
  <c r="O1118" i="6"/>
  <c r="N42" i="2"/>
  <c r="O1120" i="6"/>
  <c r="O1141" i="6"/>
  <c r="Y43" i="2"/>
  <c r="O1114" i="6"/>
  <c r="J42" i="2"/>
  <c r="O1126" i="6"/>
  <c r="Y42" i="2"/>
  <c r="O1088" i="6"/>
  <c r="O1124" i="6"/>
  <c r="W42" i="2"/>
  <c r="O1127" i="6"/>
  <c r="Z42" i="2"/>
  <c r="O1129" i="6"/>
  <c r="J43" i="2"/>
  <c r="O1116" i="6"/>
  <c r="O1122" i="6"/>
  <c r="O1106" i="6"/>
  <c r="K68" i="2"/>
  <c r="K68" i="8"/>
  <c r="O301" i="6"/>
  <c r="O1104" i="6"/>
  <c r="H68" i="2"/>
  <c r="H68" i="8"/>
  <c r="O1132" i="6"/>
  <c r="M43" i="2"/>
  <c r="O1142" i="6"/>
  <c r="Z43" i="2"/>
  <c r="O1136" i="6"/>
  <c r="O1128" i="6"/>
  <c r="I43" i="2"/>
  <c r="O1138" i="6"/>
  <c r="O232" i="6"/>
  <c r="O193" i="6"/>
  <c r="O1113" i="6"/>
  <c r="I42" i="2"/>
  <c r="O1105" i="6"/>
  <c r="O1047" i="6"/>
  <c r="O1045" i="6"/>
  <c r="O1086" i="6"/>
  <c r="O1115" i="6"/>
  <c r="K42" i="2"/>
  <c r="O1137" i="6"/>
  <c r="O1121" i="6"/>
  <c r="O1081" i="6"/>
  <c r="O1130" i="6"/>
  <c r="K43" i="2"/>
  <c r="O1107" i="6"/>
  <c r="L68" i="2"/>
  <c r="L68" i="8"/>
  <c r="O1103" i="6"/>
  <c r="O1123" i="6"/>
  <c r="O1087" i="6"/>
  <c r="O264" i="6"/>
  <c r="O44" i="6"/>
  <c r="O209" i="6"/>
  <c r="O1098" i="6"/>
  <c r="O41" i="6"/>
  <c r="O1046" i="6"/>
  <c r="O1140" i="6"/>
  <c r="X43" i="2"/>
  <c r="O1085" i="6"/>
  <c r="O1097" i="6"/>
  <c r="O1075" i="6"/>
  <c r="O138" i="6"/>
  <c r="O19" i="6"/>
  <c r="O1084" i="6"/>
  <c r="O1083" i="6"/>
  <c r="O216" i="6"/>
  <c r="O1092" i="6"/>
  <c r="O1133" i="6"/>
  <c r="O1082" i="6"/>
  <c r="O1119" i="6"/>
  <c r="O42" i="2"/>
  <c r="O25" i="6"/>
  <c r="I9" i="2"/>
  <c r="I9" i="8"/>
  <c r="O141" i="6"/>
  <c r="J10" i="2"/>
  <c r="J10" i="8"/>
  <c r="O230" i="6"/>
  <c r="L12" i="2"/>
  <c r="L12" i="8"/>
  <c r="O256" i="6"/>
  <c r="O30" i="6"/>
  <c r="O1131" i="6"/>
  <c r="O28" i="6"/>
  <c r="O489" i="6"/>
  <c r="Z20" i="2"/>
  <c r="Z20" i="8"/>
  <c r="O43" i="6"/>
  <c r="O267" i="6"/>
  <c r="O199" i="6"/>
  <c r="O45" i="6"/>
  <c r="O303" i="6"/>
  <c r="O1096" i="6"/>
  <c r="O1053" i="6"/>
  <c r="O255" i="6"/>
  <c r="O27" i="6"/>
  <c r="O205" i="6"/>
  <c r="O1079" i="6"/>
  <c r="O1074" i="6"/>
  <c r="O268" i="6"/>
  <c r="O218" i="6"/>
  <c r="O1080" i="6"/>
  <c r="AA34" i="2"/>
  <c r="AA34" i="8"/>
  <c r="O226" i="6"/>
  <c r="O206" i="6"/>
  <c r="O13" i="6"/>
  <c r="O1076" i="6"/>
  <c r="O1095" i="6"/>
  <c r="O93" i="6"/>
  <c r="O244" i="6"/>
  <c r="O1134" i="6"/>
  <c r="O43" i="2"/>
  <c r="O139" i="6"/>
  <c r="H10" i="2"/>
  <c r="H10" i="8"/>
  <c r="O1077" i="6"/>
  <c r="O190" i="6"/>
  <c r="J11" i="2"/>
  <c r="J11" i="8"/>
  <c r="O37" i="6"/>
  <c r="O353" i="6"/>
  <c r="O291" i="6"/>
  <c r="O224" i="6"/>
  <c r="O16" i="6"/>
  <c r="O137" i="6"/>
  <c r="O215" i="6"/>
  <c r="O254" i="6"/>
  <c r="O219" i="6"/>
  <c r="O8" i="6"/>
  <c r="O188" i="6"/>
  <c r="O825" i="6"/>
  <c r="O243" i="6"/>
  <c r="O186" i="6"/>
  <c r="O33" i="6"/>
  <c r="O31" i="6"/>
  <c r="O184" i="6"/>
  <c r="O236" i="6"/>
  <c r="O7" i="6"/>
  <c r="O239" i="6"/>
  <c r="O295" i="6"/>
  <c r="O208" i="6"/>
  <c r="Y11" i="2"/>
  <c r="Y11" i="8"/>
  <c r="O15" i="6"/>
  <c r="O293" i="6"/>
  <c r="H16" i="2"/>
  <c r="H16" i="8"/>
  <c r="O247" i="6"/>
  <c r="O292" i="6"/>
  <c r="O196" i="6"/>
  <c r="O304" i="6"/>
  <c r="O21" i="6"/>
  <c r="O265" i="6"/>
  <c r="O1048" i="6"/>
  <c r="H60" i="2"/>
  <c r="H60" i="8"/>
  <c r="O26" i="6"/>
  <c r="O144" i="6"/>
  <c r="O309" i="6"/>
  <c r="O260" i="6"/>
  <c r="O223" i="6"/>
  <c r="O310" i="6"/>
  <c r="O308" i="6"/>
  <c r="O300" i="6"/>
  <c r="O221" i="6"/>
  <c r="O200" i="6"/>
  <c r="O11" i="6"/>
  <c r="O22" i="6"/>
  <c r="O94" i="6"/>
  <c r="O136" i="6"/>
  <c r="O225" i="6"/>
  <c r="O201" i="6"/>
  <c r="O38" i="6"/>
  <c r="O266" i="6"/>
  <c r="O246" i="6"/>
  <c r="O203" i="6"/>
  <c r="O297" i="6"/>
  <c r="O252" i="6"/>
  <c r="O140" i="6"/>
  <c r="O6" i="6"/>
  <c r="G9" i="2"/>
  <c r="O18" i="6"/>
  <c r="O222" i="6"/>
  <c r="O189" i="6"/>
  <c r="O202" i="6"/>
  <c r="O92" i="6"/>
  <c r="O302" i="6"/>
  <c r="O227" i="6"/>
  <c r="O195" i="6"/>
  <c r="O191" i="6"/>
  <c r="K11" i="2"/>
  <c r="K11" i="8"/>
  <c r="O1052" i="6"/>
  <c r="O39" i="6"/>
  <c r="O262" i="6"/>
  <c r="L13" i="2"/>
  <c r="L13" i="8"/>
  <c r="O231" i="6"/>
  <c r="O237" i="6"/>
  <c r="O23" i="6"/>
  <c r="O263" i="6"/>
  <c r="O299" i="6"/>
  <c r="O1050" i="6"/>
  <c r="K60" i="2"/>
  <c r="K60" i="8"/>
  <c r="O12" i="6"/>
  <c r="O294" i="6"/>
  <c r="O213" i="6"/>
  <c r="O95" i="6"/>
  <c r="O1093" i="6"/>
  <c r="O14" i="6"/>
  <c r="H9" i="2"/>
  <c r="H9" i="8"/>
  <c r="O197" i="6"/>
  <c r="O185" i="6"/>
  <c r="H11" i="2"/>
  <c r="H11" i="8"/>
  <c r="O307" i="6"/>
  <c r="O258" i="6"/>
  <c r="G13" i="2"/>
  <c r="O290" i="6"/>
  <c r="O1091" i="6"/>
  <c r="O271" i="6"/>
  <c r="O1049" i="6"/>
  <c r="I60" i="2"/>
  <c r="I60" i="8"/>
  <c r="O204" i="6"/>
  <c r="O241" i="6"/>
  <c r="O29" i="6"/>
  <c r="O214" i="6"/>
  <c r="O35" i="6"/>
  <c r="O238" i="6"/>
  <c r="O142" i="6"/>
  <c r="O20" i="6"/>
  <c r="O251" i="6"/>
  <c r="O34" i="6"/>
  <c r="O17" i="6"/>
  <c r="O289" i="6"/>
  <c r="G16" i="2"/>
  <c r="O212" i="6"/>
  <c r="O40" i="6"/>
  <c r="O146" i="6"/>
  <c r="O207" i="6"/>
  <c r="O257" i="6"/>
  <c r="O217" i="6"/>
  <c r="O245" i="6"/>
  <c r="O228" i="6"/>
  <c r="O296" i="6"/>
  <c r="O248" i="6"/>
  <c r="O198" i="6"/>
  <c r="O249" i="6"/>
  <c r="O36" i="6"/>
  <c r="O145" i="6"/>
  <c r="O220" i="6"/>
  <c r="O298" i="6"/>
  <c r="J16" i="2"/>
  <c r="J16" i="8"/>
  <c r="O1094" i="6"/>
  <c r="K37" i="2"/>
  <c r="K37" i="8"/>
  <c r="O261" i="6"/>
  <c r="K13" i="2"/>
  <c r="K13" i="8"/>
  <c r="O210" i="6"/>
  <c r="O242" i="6"/>
  <c r="O259" i="6"/>
  <c r="H13" i="2"/>
  <c r="H13" i="8"/>
  <c r="O233" i="6"/>
  <c r="O187" i="6"/>
  <c r="O32" i="6"/>
  <c r="O229" i="6"/>
  <c r="O9" i="6"/>
  <c r="O305" i="6"/>
  <c r="O211" i="6"/>
  <c r="O1051" i="6"/>
  <c r="H61" i="2"/>
  <c r="H61" i="8"/>
  <c r="O143" i="6"/>
  <c r="O1090" i="6"/>
  <c r="O234" i="6"/>
  <c r="N12" i="2"/>
  <c r="N12" i="8"/>
  <c r="O192" i="6"/>
  <c r="O240" i="6"/>
  <c r="O250" i="6"/>
  <c r="O253" i="6"/>
  <c r="O1078" i="6"/>
  <c r="O10" i="6"/>
  <c r="R1102" i="6"/>
  <c r="K65" i="9"/>
  <c r="L1102" i="6"/>
  <c r="R1022" i="6"/>
  <c r="K32" i="9"/>
  <c r="L1022" i="6"/>
  <c r="L37" i="6"/>
  <c r="R37" i="6"/>
  <c r="R137" i="6"/>
  <c r="L137" i="6"/>
  <c r="R647" i="6"/>
  <c r="P21" i="9"/>
  <c r="L647" i="6"/>
  <c r="R393" i="6"/>
  <c r="L393" i="6"/>
  <c r="L969" i="6"/>
  <c r="R969" i="6"/>
  <c r="L820" i="6"/>
  <c r="R820" i="6"/>
  <c r="L789" i="6"/>
  <c r="R789" i="6"/>
  <c r="L526" i="6"/>
  <c r="R526" i="6"/>
  <c r="R773" i="6"/>
  <c r="L773" i="6"/>
  <c r="R734" i="6"/>
  <c r="L734" i="6"/>
  <c r="R307" i="6"/>
  <c r="L307" i="6"/>
  <c r="R602" i="6"/>
  <c r="L602" i="6"/>
  <c r="R772" i="6"/>
  <c r="L772" i="6"/>
  <c r="L955" i="6"/>
  <c r="R955" i="6"/>
  <c r="R869" i="6"/>
  <c r="J22" i="9"/>
  <c r="L869" i="6"/>
  <c r="L123" i="6"/>
  <c r="R123" i="6"/>
  <c r="R981" i="6"/>
  <c r="L981" i="6"/>
  <c r="R107" i="6"/>
  <c r="L107" i="6"/>
  <c r="R514" i="6"/>
  <c r="L514" i="6"/>
  <c r="R994" i="6"/>
  <c r="L25" i="9"/>
  <c r="L994" i="6"/>
  <c r="R143" i="6"/>
  <c r="K10" i="9"/>
  <c r="L143" i="6"/>
  <c r="R521" i="6"/>
  <c r="L521" i="6"/>
  <c r="R624" i="6"/>
  <c r="L624" i="6"/>
  <c r="R449" i="6"/>
  <c r="L449" i="6"/>
  <c r="R65" i="6"/>
  <c r="L65" i="6"/>
  <c r="R127" i="6"/>
  <c r="L127" i="6"/>
  <c r="R257" i="6"/>
  <c r="L257" i="6"/>
  <c r="R300" i="6"/>
  <c r="L300" i="6"/>
  <c r="L209" i="6"/>
  <c r="R209" i="6"/>
  <c r="R857" i="6"/>
  <c r="L857" i="6"/>
  <c r="R937" i="6"/>
  <c r="U24" i="9"/>
  <c r="L937" i="6"/>
  <c r="R555" i="6"/>
  <c r="L555" i="6"/>
  <c r="R187" i="6"/>
  <c r="L187" i="6"/>
  <c r="R634" i="6"/>
  <c r="L634" i="6"/>
  <c r="R53" i="6"/>
  <c r="L53" i="6"/>
  <c r="R547" i="6"/>
  <c r="L547" i="6"/>
  <c r="R539" i="6"/>
  <c r="L539" i="6"/>
  <c r="R70" i="6"/>
  <c r="P9" i="9"/>
  <c r="L70" i="6"/>
  <c r="R604" i="6"/>
  <c r="L604" i="6"/>
  <c r="R266" i="6"/>
  <c r="R13" i="9"/>
  <c r="L266" i="6"/>
  <c r="L1106" i="6"/>
  <c r="R1106" i="6"/>
  <c r="K68" i="9"/>
  <c r="R28" i="6"/>
  <c r="L28" i="6"/>
  <c r="R345" i="6"/>
  <c r="X14" i="9"/>
  <c r="L345" i="6"/>
  <c r="R124" i="6"/>
  <c r="L124" i="6"/>
  <c r="R448" i="6"/>
  <c r="L448" i="6"/>
  <c r="R681" i="6"/>
  <c r="L681" i="6"/>
  <c r="R791" i="6"/>
  <c r="L791" i="6"/>
  <c r="R406" i="6"/>
  <c r="L406" i="6"/>
  <c r="R1073" i="6"/>
  <c r="I34" i="9"/>
  <c r="L1073" i="6"/>
  <c r="R44" i="6"/>
  <c r="L44" i="6"/>
  <c r="R790" i="6"/>
  <c r="L790" i="6"/>
  <c r="R960" i="6"/>
  <c r="L960" i="6"/>
  <c r="R453" i="6"/>
  <c r="L453" i="6"/>
  <c r="R520" i="6"/>
  <c r="L520" i="6"/>
  <c r="L340" i="6"/>
  <c r="R340" i="6"/>
  <c r="N14" i="9"/>
  <c r="R987" i="6"/>
  <c r="U28" i="9"/>
  <c r="L987" i="6"/>
  <c r="L502" i="6"/>
  <c r="L74" i="6"/>
  <c r="R74" i="6"/>
  <c r="R419" i="6"/>
  <c r="L419" i="6"/>
  <c r="L510" i="6"/>
  <c r="R510" i="6"/>
  <c r="R347" i="6"/>
  <c r="L347" i="6"/>
  <c r="L684" i="6"/>
  <c r="R684" i="6"/>
  <c r="L450" i="6"/>
  <c r="R450" i="6"/>
  <c r="R1069" i="6"/>
  <c r="L1069" i="6"/>
  <c r="R283" i="6"/>
  <c r="L283" i="6"/>
  <c r="R652" i="6"/>
  <c r="L652" i="6"/>
  <c r="L986" i="6"/>
  <c r="R986" i="6"/>
  <c r="R700" i="6"/>
  <c r="L700" i="6"/>
  <c r="R1050" i="6"/>
  <c r="K60" i="9"/>
  <c r="L1050" i="6"/>
  <c r="L45" i="6"/>
  <c r="R45" i="6"/>
  <c r="R566" i="6"/>
  <c r="L566" i="6"/>
  <c r="R327" i="6"/>
  <c r="P15" i="9"/>
  <c r="L327" i="6"/>
  <c r="L664" i="6"/>
  <c r="R664" i="6"/>
  <c r="R974" i="6"/>
  <c r="L974" i="6"/>
  <c r="L609" i="6"/>
  <c r="R609" i="6"/>
  <c r="R675" i="6"/>
  <c r="L675" i="6"/>
  <c r="R754" i="6"/>
  <c r="L754" i="6"/>
  <c r="L31" i="6"/>
  <c r="R7" i="6"/>
  <c r="L7" i="6"/>
  <c r="R325" i="6"/>
  <c r="L15" i="9"/>
  <c r="L325" i="6"/>
  <c r="L651" i="6"/>
  <c r="R651" i="6"/>
  <c r="L30" i="6"/>
  <c r="R30" i="6"/>
  <c r="R385" i="6"/>
  <c r="L385" i="6"/>
  <c r="R316" i="6"/>
  <c r="P16" i="9"/>
  <c r="L316" i="6"/>
  <c r="R1011" i="6"/>
  <c r="P29" i="9"/>
  <c r="L1011" i="6"/>
  <c r="R558" i="6"/>
  <c r="L558" i="6"/>
  <c r="L305" i="6"/>
  <c r="R305" i="6"/>
  <c r="R223" i="6"/>
  <c r="L223" i="6"/>
  <c r="R1070" i="6"/>
  <c r="K33" i="9"/>
  <c r="L1070" i="6"/>
  <c r="R535" i="6"/>
  <c r="L535" i="6"/>
  <c r="R79" i="6"/>
  <c r="L79" i="6"/>
  <c r="R685" i="6"/>
  <c r="L685" i="6"/>
  <c r="R933" i="6"/>
  <c r="P24" i="9"/>
  <c r="L933" i="6"/>
  <c r="R849" i="6"/>
  <c r="O23" i="9"/>
  <c r="L849" i="6"/>
  <c r="R659" i="6"/>
  <c r="L659" i="6"/>
  <c r="R872" i="6"/>
  <c r="M22" i="9"/>
  <c r="L872" i="6"/>
  <c r="R427" i="6"/>
  <c r="L427" i="6"/>
  <c r="R8" i="6"/>
  <c r="L8" i="6"/>
  <c r="L744" i="6"/>
  <c r="R744" i="6"/>
  <c r="R29" i="6"/>
  <c r="L29" i="6"/>
  <c r="L97" i="6"/>
  <c r="R97" i="6"/>
  <c r="R978" i="6"/>
  <c r="L978" i="6"/>
  <c r="R998" i="6"/>
  <c r="L998" i="6"/>
  <c r="R494" i="6"/>
  <c r="I21" i="9"/>
  <c r="L494" i="6"/>
  <c r="R488" i="6"/>
  <c r="Y20" i="9"/>
  <c r="L488" i="6"/>
  <c r="R777" i="6"/>
  <c r="L777" i="6"/>
  <c r="R927" i="6"/>
  <c r="N24" i="9"/>
  <c r="L927" i="6"/>
  <c r="R286" i="6"/>
  <c r="L286" i="6"/>
  <c r="R503" i="6"/>
  <c r="L503" i="6"/>
  <c r="L495" i="6"/>
  <c r="R495" i="6"/>
  <c r="J21" i="9"/>
  <c r="R1075" i="6"/>
  <c r="N34" i="9"/>
  <c r="L1075" i="6"/>
  <c r="R697" i="6"/>
  <c r="L697" i="6"/>
  <c r="R146" i="6"/>
  <c r="L146" i="6"/>
  <c r="R961" i="6"/>
  <c r="L961" i="6"/>
  <c r="R606" i="6"/>
  <c r="L606" i="6"/>
  <c r="R619" i="6"/>
  <c r="L619" i="6"/>
  <c r="R524" i="6"/>
  <c r="L524" i="6"/>
  <c r="R985" i="6"/>
  <c r="R28" i="9"/>
  <c r="L985" i="6"/>
  <c r="R682" i="6"/>
  <c r="L682" i="6"/>
  <c r="R408" i="6"/>
  <c r="L408" i="6"/>
  <c r="R642" i="6"/>
  <c r="L642" i="6"/>
  <c r="R1144" i="6"/>
  <c r="F72" i="9"/>
  <c r="F72" i="2"/>
  <c r="L1144" i="6"/>
  <c r="R1064" i="6"/>
  <c r="I33" i="9"/>
  <c r="L1064" i="6"/>
  <c r="R563" i="6"/>
  <c r="M21" i="9"/>
  <c r="L563" i="6"/>
  <c r="L794" i="6"/>
  <c r="R794" i="6"/>
  <c r="L445" i="6"/>
  <c r="R445" i="6"/>
  <c r="R34" i="6"/>
  <c r="L34" i="6"/>
  <c r="L239" i="6"/>
  <c r="R239" i="6"/>
  <c r="O12" i="9"/>
  <c r="R136" i="6"/>
  <c r="H10" i="9"/>
  <c r="L136" i="6"/>
  <c r="R200" i="6"/>
  <c r="L200" i="6"/>
  <c r="L225" i="6"/>
  <c r="R225" i="6"/>
  <c r="R833" i="6"/>
  <c r="L833" i="6"/>
  <c r="R940" i="6"/>
  <c r="X24" i="9"/>
  <c r="L627" i="6"/>
  <c r="R627" i="6"/>
  <c r="R275" i="6"/>
  <c r="L275" i="6"/>
  <c r="L1121" i="6"/>
  <c r="R1121" i="6"/>
  <c r="R42" i="9"/>
  <c r="R591" i="6"/>
  <c r="L591" i="6"/>
  <c r="L109" i="6"/>
  <c r="R109" i="6"/>
  <c r="R953" i="6"/>
  <c r="L953" i="6"/>
  <c r="R551" i="6"/>
  <c r="L551" i="6"/>
  <c r="R690" i="6"/>
  <c r="L690" i="6"/>
  <c r="R248" i="6"/>
  <c r="U12" i="9"/>
  <c r="L248" i="6"/>
  <c r="L271" i="6"/>
  <c r="R271" i="6"/>
  <c r="R16" i="9"/>
  <c r="R577" i="6"/>
  <c r="N21" i="9"/>
  <c r="L577" i="6"/>
  <c r="L816" i="6"/>
  <c r="R816" i="6"/>
  <c r="R198" i="6"/>
  <c r="O11" i="9"/>
  <c r="L198" i="6"/>
  <c r="L1100" i="6"/>
  <c r="R1100" i="6"/>
  <c r="H65" i="9"/>
  <c r="L540" i="6"/>
  <c r="R988" i="6"/>
  <c r="L988" i="6"/>
  <c r="L205" i="6"/>
  <c r="R205" i="6"/>
  <c r="L62" i="6"/>
  <c r="R62" i="6"/>
  <c r="R403" i="6"/>
  <c r="N20" i="9"/>
  <c r="L403" i="6"/>
  <c r="R105" i="6"/>
  <c r="L105" i="6"/>
  <c r="R780" i="6"/>
  <c r="L780" i="6"/>
  <c r="L731" i="6"/>
  <c r="R731" i="6"/>
  <c r="R610" i="6"/>
  <c r="L610" i="6"/>
  <c r="R125" i="6"/>
  <c r="L125" i="6"/>
  <c r="R238" i="6"/>
  <c r="L238" i="6"/>
  <c r="L900" i="6"/>
  <c r="R900" i="6"/>
  <c r="L533" i="6"/>
  <c r="R533" i="6"/>
  <c r="L170" i="6"/>
  <c r="R170" i="6"/>
  <c r="R43" i="6"/>
  <c r="L43" i="6"/>
  <c r="L876" i="6"/>
  <c r="R767" i="6"/>
  <c r="L767" i="6"/>
  <c r="R971" i="6"/>
  <c r="L971" i="6"/>
  <c r="R891" i="6"/>
  <c r="M27" i="9"/>
  <c r="L891" i="6"/>
  <c r="R372" i="6"/>
  <c r="L372" i="6"/>
  <c r="R1065" i="6"/>
  <c r="L1065" i="6"/>
  <c r="R1150" i="6"/>
  <c r="L1150" i="6"/>
  <c r="L815" i="6"/>
  <c r="R815" i="6"/>
  <c r="R903" i="6"/>
  <c r="U27" i="9"/>
  <c r="L903" i="6"/>
  <c r="L342" i="6"/>
  <c r="R342" i="6"/>
  <c r="R14" i="9"/>
  <c r="L560" i="6"/>
  <c r="R560" i="6"/>
  <c r="R716" i="6"/>
  <c r="L716" i="6"/>
  <c r="R599" i="6"/>
  <c r="R743" i="6"/>
  <c r="L743" i="6"/>
  <c r="R12" i="6"/>
  <c r="L12" i="6"/>
  <c r="R834" i="6"/>
  <c r="L834" i="6"/>
  <c r="R702" i="6"/>
  <c r="L702" i="6"/>
  <c r="L149" i="6"/>
  <c r="R149" i="6"/>
  <c r="L328" i="6"/>
  <c r="R328" i="6"/>
  <c r="R15" i="9"/>
  <c r="L711" i="6"/>
  <c r="R233" i="6"/>
  <c r="L233" i="6"/>
  <c r="R1060" i="6"/>
  <c r="L1060" i="6"/>
  <c r="R579" i="6"/>
  <c r="L579" i="6"/>
  <c r="R758" i="6"/>
  <c r="L758" i="6"/>
  <c r="R724" i="6"/>
  <c r="L724" i="6"/>
  <c r="R415" i="6"/>
  <c r="L415" i="6"/>
  <c r="R77" i="6"/>
  <c r="L77" i="6"/>
  <c r="L389" i="6"/>
  <c r="R389" i="6"/>
  <c r="R874" i="6"/>
  <c r="O22" i="9"/>
  <c r="L874" i="6"/>
  <c r="R1071" i="6"/>
  <c r="L33" i="9"/>
  <c r="L1071" i="6"/>
  <c r="R1099" i="6"/>
  <c r="F65" i="9"/>
  <c r="L1099" i="6"/>
  <c r="R570" i="6"/>
  <c r="L570" i="6"/>
  <c r="R746" i="6"/>
  <c r="L746" i="6"/>
  <c r="L692" i="6"/>
  <c r="R692" i="6"/>
  <c r="R440" i="6"/>
  <c r="L440" i="6"/>
  <c r="R382" i="6"/>
  <c r="L382" i="6"/>
  <c r="R956" i="6"/>
  <c r="L956" i="6"/>
  <c r="R263" i="6"/>
  <c r="N13" i="9"/>
  <c r="L263" i="6"/>
  <c r="R399" i="6"/>
  <c r="L399" i="6"/>
  <c r="R926" i="6"/>
  <c r="M24" i="9"/>
  <c r="L926" i="6"/>
  <c r="R598" i="6"/>
  <c r="L598" i="6"/>
  <c r="R620" i="6"/>
  <c r="L620" i="6"/>
  <c r="R549" i="6"/>
  <c r="L549" i="6"/>
  <c r="R396" i="6"/>
  <c r="L396" i="6"/>
  <c r="L217" i="6"/>
  <c r="R217" i="6"/>
  <c r="L63" i="6"/>
  <c r="R694" i="6"/>
  <c r="L104" i="6"/>
  <c r="R104" i="6"/>
  <c r="R645" i="6"/>
  <c r="L645" i="6"/>
  <c r="R745" i="6"/>
  <c r="L745" i="6"/>
  <c r="R1052" i="6"/>
  <c r="I61" i="9"/>
  <c r="L398" i="6"/>
  <c r="R657" i="6"/>
  <c r="L657" i="6"/>
  <c r="R1143" i="6"/>
  <c r="F71" i="9"/>
  <c r="F71" i="2"/>
  <c r="L1143" i="6"/>
  <c r="L725" i="6"/>
  <c r="R725" i="6"/>
  <c r="L574" i="6"/>
  <c r="R574" i="6"/>
  <c r="R476" i="6"/>
  <c r="L476" i="6"/>
  <c r="L757" i="6"/>
  <c r="R757" i="6"/>
  <c r="L41" i="6"/>
  <c r="R41" i="6"/>
  <c r="Y37" i="8"/>
  <c r="X26" i="8"/>
  <c r="Q12" i="8"/>
  <c r="W14" i="8"/>
  <c r="Z35" i="8"/>
  <c r="K29" i="8"/>
  <c r="G37" i="8"/>
  <c r="Z37" i="8"/>
  <c r="S33" i="8"/>
  <c r="AC14" i="8"/>
  <c r="AB12" i="8"/>
  <c r="AA29" i="8"/>
  <c r="M33" i="8"/>
  <c r="V36" i="8"/>
  <c r="S26" i="8"/>
  <c r="J35" i="8"/>
  <c r="Y36" i="8"/>
  <c r="Q27" i="8"/>
  <c r="I11" i="8"/>
  <c r="R32" i="8"/>
  <c r="Y16" i="8"/>
  <c r="T33" i="8"/>
  <c r="K35" i="8"/>
  <c r="U33" i="8"/>
  <c r="M25" i="8"/>
  <c r="AB32" i="8"/>
  <c r="Q34" i="8"/>
  <c r="T34" i="8"/>
  <c r="O25" i="8"/>
  <c r="Q24" i="8"/>
  <c r="Y26" i="8"/>
  <c r="S9" i="8"/>
  <c r="AA13" i="8"/>
  <c r="V32" i="8"/>
  <c r="Q33" i="8"/>
  <c r="O35" i="8"/>
  <c r="I28" i="8"/>
  <c r="I14" i="8"/>
  <c r="M13" i="8"/>
  <c r="W33" i="8"/>
  <c r="M29" i="8"/>
  <c r="T28" i="8"/>
  <c r="X28" i="8"/>
  <c r="AC35" i="8"/>
  <c r="H32" i="8"/>
  <c r="S32" i="8"/>
  <c r="AC12" i="8"/>
  <c r="K34" i="8"/>
  <c r="S12" i="8"/>
  <c r="Z32" i="8"/>
  <c r="AC28" i="8"/>
  <c r="AB33" i="8"/>
  <c r="I24" i="8"/>
  <c r="S14" i="8"/>
  <c r="Q21" i="8"/>
  <c r="I15" i="8"/>
  <c r="S11" i="8"/>
  <c r="AC25" i="8"/>
  <c r="X11" i="8"/>
  <c r="I12" i="8"/>
  <c r="T13" i="8"/>
  <c r="I22" i="8"/>
  <c r="X32" i="8"/>
  <c r="L37" i="8"/>
  <c r="AC13" i="8"/>
  <c r="Y33" i="8"/>
  <c r="O33" i="8"/>
  <c r="Z16" i="8"/>
  <c r="AB11" i="8"/>
  <c r="R34" i="8"/>
  <c r="J36" i="8"/>
  <c r="H24" i="8"/>
  <c r="W32" i="8"/>
  <c r="AB14" i="8"/>
  <c r="Q28" i="8"/>
  <c r="O27" i="8"/>
  <c r="P32" i="8"/>
  <c r="S13" i="8"/>
  <c r="T12" i="8"/>
  <c r="AB34" i="8"/>
  <c r="I13" i="8"/>
  <c r="Y29" i="8"/>
  <c r="S29" i="8"/>
  <c r="Q9" i="8"/>
  <c r="Q23" i="8"/>
  <c r="Q10" i="8"/>
  <c r="Y15" i="8"/>
  <c r="I37" i="8"/>
  <c r="Z11" i="8"/>
  <c r="Q26" i="8"/>
  <c r="P37" i="8"/>
  <c r="AA28" i="8"/>
  <c r="Q22" i="8"/>
  <c r="T9" i="8"/>
  <c r="Y10" i="8"/>
  <c r="U14" i="8"/>
  <c r="P14" i="8"/>
  <c r="AA33" i="8"/>
  <c r="X34" i="8"/>
  <c r="Q11" i="8"/>
  <c r="I32" i="8"/>
  <c r="H35" i="8"/>
  <c r="AA12" i="8"/>
  <c r="AA26" i="8"/>
  <c r="X12" i="8"/>
  <c r="Q16" i="8"/>
  <c r="Y32" i="8"/>
  <c r="AC11" i="8"/>
  <c r="I16" i="8"/>
  <c r="AA37" i="8"/>
  <c r="H23" i="8"/>
  <c r="W37" i="8"/>
  <c r="AA25" i="8"/>
  <c r="Z14" i="8"/>
  <c r="M12" i="8"/>
  <c r="M35" i="8"/>
  <c r="AA36" i="8"/>
  <c r="AC34" i="8"/>
  <c r="X13" i="8"/>
  <c r="V34" i="8"/>
  <c r="H36" i="8"/>
  <c r="I25" i="8"/>
  <c r="M15" i="8"/>
  <c r="K26" i="8"/>
  <c r="H34" i="8"/>
  <c r="Z33" i="8"/>
  <c r="M11" i="8"/>
  <c r="S21" i="8"/>
  <c r="Z36" i="8"/>
  <c r="T23" i="8"/>
  <c r="H22" i="8"/>
  <c r="J34" i="8"/>
  <c r="K25" i="8"/>
  <c r="AC26" i="8"/>
  <c r="T35" i="8"/>
  <c r="J29" i="8"/>
  <c r="M28" i="8"/>
  <c r="Y25" i="8"/>
  <c r="J37" i="8"/>
  <c r="S28" i="8"/>
  <c r="S10" i="8"/>
  <c r="T14" i="8"/>
  <c r="G36" i="8"/>
  <c r="O28" i="8"/>
  <c r="AA32" i="8"/>
  <c r="AC37" i="8"/>
  <c r="O26" i="8"/>
  <c r="S23" i="8"/>
  <c r="S27" i="8"/>
  <c r="J26" i="8"/>
  <c r="Y28" i="8"/>
  <c r="O34" i="8"/>
  <c r="Q13" i="8"/>
  <c r="Z28" i="8"/>
  <c r="R35" i="8"/>
  <c r="T26" i="8"/>
  <c r="AB35" i="8"/>
  <c r="O15" i="8"/>
  <c r="Q35" i="8"/>
  <c r="M16" i="8"/>
  <c r="T25" i="8"/>
  <c r="Y27" i="8"/>
  <c r="O16" i="8"/>
  <c r="Z34" i="8"/>
  <c r="Q36" i="8"/>
  <c r="R36" i="8"/>
  <c r="M34" i="8"/>
  <c r="I26" i="8"/>
  <c r="AB36" i="8"/>
  <c r="Q20" i="8"/>
  <c r="AC16" i="8"/>
  <c r="O29" i="8"/>
  <c r="S24" i="8"/>
  <c r="N37" i="8"/>
  <c r="T29" i="8"/>
  <c r="AC32" i="8"/>
  <c r="H27" i="8"/>
  <c r="M36" i="8"/>
  <c r="U32" i="8"/>
  <c r="T11" i="8"/>
  <c r="M14" i="8"/>
  <c r="AC36" i="8"/>
  <c r="H37" i="8"/>
  <c r="T20" i="8"/>
  <c r="AB37" i="8"/>
  <c r="AB28" i="8"/>
  <c r="G32" i="8"/>
  <c r="V33" i="8"/>
  <c r="Q32" i="8"/>
  <c r="AC33" i="8"/>
  <c r="I29" i="8"/>
  <c r="K36" i="8"/>
  <c r="S25" i="8"/>
  <c r="X35" i="8"/>
  <c r="O36" i="8"/>
  <c r="I27" i="8"/>
  <c r="T24" i="8"/>
  <c r="X37" i="8"/>
  <c r="T27" i="8"/>
  <c r="G35" i="8"/>
  <c r="T16" i="8"/>
  <c r="H26" i="8"/>
  <c r="T37" i="8"/>
  <c r="U37" i="8"/>
  <c r="Z12" i="8"/>
  <c r="T15" i="8"/>
  <c r="G34" i="8"/>
  <c r="AB16" i="8"/>
  <c r="AC29" i="8"/>
  <c r="AC15" i="8"/>
  <c r="Q29" i="8"/>
  <c r="S37" i="8"/>
  <c r="S22" i="8"/>
  <c r="T36" i="8"/>
  <c r="Z13" i="8"/>
  <c r="Q14" i="8"/>
  <c r="T21" i="8"/>
  <c r="AA11" i="8"/>
  <c r="P33" i="8"/>
  <c r="T10" i="8"/>
  <c r="X36" i="8"/>
  <c r="I36" i="8"/>
  <c r="V13" i="8"/>
  <c r="AA14" i="8"/>
  <c r="H25" i="8"/>
  <c r="X33" i="8"/>
  <c r="I23" i="8"/>
  <c r="Q25" i="8"/>
  <c r="S20" i="8"/>
  <c r="S16" i="8"/>
  <c r="R33" i="8"/>
  <c r="T22" i="8"/>
  <c r="T32" i="8"/>
  <c r="AB13" i="8"/>
  <c r="H29" i="8"/>
  <c r="M26" i="8"/>
  <c r="AA16" i="8"/>
  <c r="Y14" i="8"/>
  <c r="Q15" i="8"/>
  <c r="S15" i="8"/>
  <c r="V35" i="8"/>
  <c r="H28" i="8"/>
  <c r="R825" i="6"/>
  <c r="Z21" i="9"/>
  <c r="L825" i="6"/>
  <c r="R252" i="6"/>
  <c r="W12" i="9"/>
  <c r="L252" i="6"/>
  <c r="L1096" i="6"/>
  <c r="R1096" i="6"/>
  <c r="O37" i="9"/>
  <c r="R621" i="6"/>
  <c r="L621" i="6"/>
  <c r="R1092" i="6"/>
  <c r="L1092" i="6"/>
  <c r="R964" i="6"/>
  <c r="L964" i="6"/>
  <c r="R1122" i="6"/>
  <c r="U42" i="9"/>
  <c r="L1122" i="6"/>
  <c r="L420" i="6"/>
  <c r="R420" i="6"/>
  <c r="L94" i="6"/>
  <c r="R94" i="6"/>
  <c r="R460" i="6"/>
  <c r="L460" i="6"/>
  <c r="R40" i="6"/>
  <c r="L40" i="6"/>
  <c r="R288" i="6"/>
  <c r="X16" i="9"/>
  <c r="L288" i="6"/>
  <c r="R703" i="6"/>
  <c r="L703" i="6"/>
  <c r="R264" i="6"/>
  <c r="O13" i="9"/>
  <c r="L264" i="6"/>
  <c r="R747" i="6"/>
  <c r="L747" i="6"/>
  <c r="R1074" i="6"/>
  <c r="L34" i="9"/>
  <c r="L1074" i="6"/>
  <c r="R890" i="6"/>
  <c r="L890" i="6"/>
  <c r="R544" i="6"/>
  <c r="L544" i="6"/>
  <c r="R178" i="6"/>
  <c r="X10" i="9"/>
  <c r="L178" i="6"/>
  <c r="R806" i="6"/>
  <c r="L806" i="6"/>
  <c r="R454" i="6"/>
  <c r="L454" i="6"/>
  <c r="R351" i="6"/>
  <c r="L351" i="6"/>
  <c r="L253" i="6"/>
  <c r="R253" i="6"/>
  <c r="L218" i="6"/>
  <c r="R400" i="6"/>
  <c r="L400" i="6"/>
  <c r="R963" i="6"/>
  <c r="N28" i="9"/>
  <c r="L963" i="6"/>
  <c r="R831" i="6"/>
  <c r="L23" i="9"/>
  <c r="L831" i="6"/>
  <c r="L1146" i="6"/>
  <c r="R1146" i="6"/>
  <c r="F74" i="9"/>
  <c r="F74" i="2"/>
  <c r="R438" i="6"/>
  <c r="L438" i="6"/>
  <c r="R1090" i="6"/>
  <c r="N36" i="9"/>
  <c r="L1090" i="6"/>
  <c r="R387" i="6"/>
  <c r="L932" i="6"/>
  <c r="R932" i="6"/>
  <c r="O24" i="9"/>
  <c r="R573" i="6"/>
  <c r="L573" i="6"/>
  <c r="R49" i="6"/>
  <c r="L49" i="6"/>
  <c r="R1072" i="6"/>
  <c r="N33" i="9"/>
  <c r="L1072" i="6"/>
  <c r="R736" i="6"/>
  <c r="L736" i="6"/>
  <c r="R899" i="6"/>
  <c r="L899" i="6"/>
  <c r="R726" i="6"/>
  <c r="L726" i="6"/>
  <c r="L668" i="6"/>
  <c r="R668" i="6"/>
  <c r="L939" i="6"/>
  <c r="R1098" i="6"/>
  <c r="V37" i="9"/>
  <c r="L1098" i="6"/>
  <c r="R418" i="6"/>
  <c r="L418" i="6"/>
  <c r="R740" i="6"/>
  <c r="L740" i="6"/>
  <c r="R254" i="6"/>
  <c r="Y12" i="9"/>
  <c r="L254" i="6"/>
  <c r="R312" i="6"/>
  <c r="L312" i="6"/>
  <c r="R698" i="6"/>
  <c r="L698" i="6"/>
  <c r="R830" i="6"/>
  <c r="K23" i="9"/>
  <c r="R256" i="6"/>
  <c r="L256" i="6"/>
  <c r="R102" i="6"/>
  <c r="L102" i="6"/>
  <c r="R101" i="6"/>
  <c r="L101" i="6"/>
  <c r="R349" i="6"/>
  <c r="L349" i="6"/>
  <c r="R805" i="6"/>
  <c r="W21" i="9"/>
  <c r="L805" i="6"/>
  <c r="L242" i="6"/>
  <c r="R242" i="6"/>
  <c r="R769" i="6"/>
  <c r="L769" i="6"/>
  <c r="R1120" i="6"/>
  <c r="P42" i="9"/>
  <c r="L1120" i="6"/>
  <c r="L546" i="6"/>
  <c r="R193" i="6"/>
  <c r="L11" i="9"/>
  <c r="L193" i="6"/>
  <c r="L11" i="2"/>
  <c r="L11" i="8"/>
  <c r="R970" i="6"/>
  <c r="L970" i="6"/>
  <c r="R221" i="6"/>
  <c r="L221" i="6"/>
  <c r="R925" i="6"/>
  <c r="L925" i="6"/>
  <c r="R625" i="6"/>
  <c r="L625" i="6"/>
  <c r="R379" i="6"/>
  <c r="L379" i="6"/>
  <c r="R1123" i="6"/>
  <c r="V42" i="9"/>
  <c r="R862" i="6"/>
  <c r="W23" i="9"/>
  <c r="W23" i="2"/>
  <c r="W23" i="8"/>
  <c r="L862" i="6"/>
  <c r="R255" i="6"/>
  <c r="L255" i="6"/>
  <c r="L691" i="6"/>
  <c r="R691" i="6"/>
  <c r="R730" i="6"/>
  <c r="L730" i="6"/>
  <c r="R251" i="6"/>
  <c r="V12" i="9"/>
  <c r="L251" i="6"/>
  <c r="R592" i="6"/>
  <c r="L592" i="6"/>
  <c r="R761" i="6"/>
  <c r="L761" i="6"/>
  <c r="R374" i="6"/>
  <c r="L374" i="6"/>
  <c r="R662" i="6"/>
  <c r="L662" i="6"/>
  <c r="R1145" i="6"/>
  <c r="F73" i="9"/>
  <c r="F73" i="2"/>
  <c r="L1145" i="6"/>
  <c r="R896" i="6"/>
  <c r="P27" i="9"/>
  <c r="L896" i="6"/>
  <c r="R957" i="6"/>
  <c r="L957" i="6"/>
  <c r="L762" i="6"/>
  <c r="R1149" i="6"/>
  <c r="L1149" i="6"/>
  <c r="R176" i="6"/>
  <c r="L176" i="6"/>
  <c r="R581" i="6"/>
  <c r="L581" i="6"/>
  <c r="R173" i="6"/>
  <c r="R10" i="9"/>
  <c r="L173" i="6"/>
  <c r="R554" i="6"/>
  <c r="L554" i="6"/>
  <c r="R493" i="6"/>
  <c r="H21" i="9"/>
  <c r="L493" i="6"/>
  <c r="L636" i="6"/>
  <c r="R636" i="6"/>
  <c r="R1058" i="6"/>
  <c r="L1058" i="6"/>
  <c r="R390" i="6"/>
  <c r="L390" i="6"/>
  <c r="R813" i="6"/>
  <c r="L813" i="6"/>
  <c r="R1066" i="6"/>
  <c r="L1066" i="6"/>
  <c r="R265" i="6"/>
  <c r="P13" i="9"/>
  <c r="L265" i="6"/>
  <c r="R203" i="6"/>
  <c r="R11" i="9"/>
  <c r="L203" i="6"/>
  <c r="R103" i="6"/>
  <c r="L103" i="6"/>
  <c r="R71" i="6"/>
  <c r="L71" i="6"/>
  <c r="R81" i="6"/>
  <c r="U9" i="9"/>
  <c r="L81" i="6"/>
  <c r="L273" i="6"/>
  <c r="R273" i="6"/>
  <c r="R712" i="6"/>
  <c r="L712" i="6"/>
  <c r="R1000" i="6"/>
  <c r="R25" i="9"/>
  <c r="L1000" i="6"/>
  <c r="R451" i="6"/>
  <c r="L451" i="6"/>
  <c r="R156" i="6"/>
  <c r="L156" i="6"/>
  <c r="R319" i="6"/>
  <c r="L319" i="6"/>
  <c r="R404" i="6"/>
  <c r="L404" i="6"/>
  <c r="L339" i="6"/>
  <c r="R339" i="6"/>
  <c r="L14" i="9"/>
  <c r="R650" i="6"/>
  <c r="L650" i="6"/>
  <c r="L611" i="6"/>
  <c r="R611" i="6"/>
  <c r="R638" i="6"/>
  <c r="L638" i="6"/>
  <c r="L363" i="6"/>
  <c r="R363" i="6"/>
  <c r="R973" i="6"/>
  <c r="L973" i="6"/>
  <c r="L1093" i="6"/>
  <c r="R850" i="6"/>
  <c r="P23" i="9"/>
  <c r="L850" i="6"/>
  <c r="R967" i="6"/>
  <c r="L967" i="6"/>
  <c r="L227" i="6"/>
  <c r="R227" i="6"/>
  <c r="I12" i="9"/>
  <c r="R83" i="6"/>
  <c r="V9" i="9"/>
  <c r="L83" i="6"/>
  <c r="R512" i="6"/>
  <c r="R564" i="6"/>
  <c r="L564" i="6"/>
  <c r="R719" i="6"/>
  <c r="L719" i="6"/>
  <c r="R268" i="6"/>
  <c r="L268" i="6"/>
  <c r="L35" i="6"/>
  <c r="R35" i="6"/>
  <c r="R1023" i="6"/>
  <c r="L1023" i="6"/>
  <c r="R237" i="6"/>
  <c r="L237" i="6"/>
  <c r="R841" i="6"/>
  <c r="N23" i="9"/>
  <c r="L841" i="6"/>
  <c r="R26" i="6"/>
  <c r="L26" i="6"/>
  <c r="R106" i="6"/>
  <c r="L106" i="6"/>
  <c r="R603" i="6"/>
  <c r="L603" i="6"/>
  <c r="L590" i="6"/>
  <c r="L352" i="6"/>
  <c r="R352" i="6"/>
  <c r="L188" i="6"/>
  <c r="R188" i="6"/>
  <c r="L447" i="6"/>
  <c r="R447" i="6"/>
  <c r="L210" i="6"/>
  <c r="R210" i="6"/>
  <c r="R792" i="6"/>
  <c r="L792" i="6"/>
  <c r="R755" i="6"/>
  <c r="L755" i="6"/>
  <c r="R887" i="6"/>
  <c r="K27" i="9"/>
  <c r="L887" i="6"/>
  <c r="L33" i="6"/>
  <c r="R371" i="6"/>
  <c r="L20" i="9"/>
  <c r="L371" i="6"/>
  <c r="R452" i="6"/>
  <c r="R370" i="6"/>
  <c r="K20" i="9"/>
  <c r="R92" i="6"/>
  <c r="L92" i="6"/>
  <c r="R810" i="6"/>
  <c r="L810" i="6"/>
  <c r="R628" i="6"/>
  <c r="L628" i="6"/>
  <c r="R284" i="6"/>
  <c r="W16" i="9"/>
  <c r="L284" i="6"/>
  <c r="R901" i="6"/>
  <c r="L901" i="6"/>
  <c r="R875" i="6"/>
  <c r="P22" i="9"/>
  <c r="L875" i="6"/>
  <c r="R17" i="6"/>
  <c r="L17" i="6"/>
  <c r="R596" i="6"/>
  <c r="L596" i="6"/>
  <c r="L145" i="6"/>
  <c r="R145" i="6"/>
  <c r="R229" i="6"/>
  <c r="K12" i="9"/>
  <c r="L229" i="6"/>
  <c r="R595" i="6"/>
  <c r="L595" i="6"/>
  <c r="L527" i="6"/>
  <c r="L678" i="6"/>
  <c r="R678" i="6"/>
  <c r="R839" i="6"/>
  <c r="L839" i="6"/>
  <c r="R69" i="6"/>
  <c r="L69" i="6"/>
  <c r="L435" i="6"/>
  <c r="R435" i="6"/>
  <c r="R484" i="6"/>
  <c r="W20" i="9"/>
  <c r="L484" i="6"/>
  <c r="R501" i="6"/>
  <c r="L501" i="6"/>
  <c r="R597" i="6"/>
  <c r="L597" i="6"/>
  <c r="R832" i="6"/>
  <c r="L832" i="6"/>
  <c r="R475" i="6"/>
  <c r="L475" i="6"/>
  <c r="R873" i="6"/>
  <c r="N22" i="9"/>
  <c r="L873" i="6"/>
  <c r="R386" i="6"/>
  <c r="L386" i="6"/>
  <c r="L895" i="6"/>
  <c r="R895" i="6"/>
  <c r="R793" i="6"/>
  <c r="L793" i="6"/>
  <c r="R16" i="6"/>
  <c r="L16" i="6"/>
  <c r="R482" i="6"/>
  <c r="L482" i="6"/>
  <c r="R428" i="6"/>
  <c r="P20" i="9"/>
  <c r="L428" i="6"/>
  <c r="R1105" i="6"/>
  <c r="I68" i="9"/>
  <c r="L1105" i="6"/>
  <c r="R303" i="6"/>
  <c r="L303" i="6"/>
  <c r="R377" i="6"/>
  <c r="L377" i="6"/>
  <c r="R216" i="6"/>
  <c r="R516" i="6"/>
  <c r="L516" i="6"/>
  <c r="R151" i="6"/>
  <c r="L151" i="6"/>
  <c r="R842" i="6"/>
  <c r="L842" i="6"/>
  <c r="R483" i="6"/>
  <c r="L483" i="6"/>
  <c r="L660" i="6"/>
  <c r="R660" i="6"/>
  <c r="L1151" i="6"/>
  <c r="R1151" i="6"/>
  <c r="R522" i="6"/>
  <c r="L522" i="6"/>
  <c r="L361" i="6"/>
  <c r="R361" i="6"/>
  <c r="R436" i="6"/>
  <c r="L436" i="6"/>
  <c r="R738" i="6"/>
  <c r="L738" i="6"/>
  <c r="R632" i="6"/>
  <c r="L632" i="6"/>
  <c r="R567" i="6"/>
  <c r="L567" i="6"/>
  <c r="R589" i="6"/>
  <c r="L589" i="6"/>
  <c r="R1097" i="6"/>
  <c r="L1097" i="6"/>
  <c r="R640" i="6"/>
  <c r="L640" i="6"/>
  <c r="L175" i="6"/>
  <c r="R175" i="6"/>
  <c r="V10" i="9"/>
  <c r="R1021" i="6"/>
  <c r="L32" i="9"/>
  <c r="L1021" i="6"/>
  <c r="R605" i="6"/>
  <c r="L605" i="6"/>
  <c r="R287" i="6"/>
  <c r="L287" i="6"/>
  <c r="R760" i="6"/>
  <c r="L760" i="6"/>
  <c r="R159" i="6"/>
  <c r="N10" i="9"/>
  <c r="L159" i="6"/>
  <c r="R837" i="6"/>
  <c r="L837" i="6"/>
  <c r="R855" i="6"/>
  <c r="R23" i="9"/>
  <c r="L855" i="6"/>
  <c r="R421" i="6"/>
  <c r="L421" i="6"/>
  <c r="R214" i="6"/>
  <c r="L214" i="6"/>
  <c r="R534" i="6"/>
  <c r="L534" i="6"/>
  <c r="R518" i="6"/>
  <c r="L518" i="6"/>
  <c r="R1091" i="6"/>
  <c r="P36" i="9"/>
  <c r="L1091" i="6"/>
  <c r="R241" i="6"/>
  <c r="L241" i="6"/>
  <c r="L749" i="6"/>
  <c r="R649" i="6"/>
  <c r="L649" i="6"/>
  <c r="R291" i="6"/>
  <c r="L291" i="6"/>
  <c r="R671" i="6"/>
  <c r="L671" i="6"/>
  <c r="L23" i="6"/>
  <c r="R23" i="6"/>
  <c r="R432" i="6"/>
  <c r="L432" i="6"/>
  <c r="R623" i="6"/>
  <c r="L623" i="6"/>
  <c r="R204" i="6"/>
  <c r="U11" i="9"/>
  <c r="L204" i="6"/>
  <c r="R194" i="6"/>
  <c r="N11" i="9"/>
  <c r="L194" i="6"/>
  <c r="R496" i="6"/>
  <c r="L496" i="6"/>
  <c r="R673" i="6"/>
  <c r="L673" i="6"/>
  <c r="R1078" i="6"/>
  <c r="W34" i="9"/>
  <c r="L1078" i="6"/>
  <c r="L838" i="6"/>
  <c r="L195" i="6"/>
  <c r="R195" i="6"/>
  <c r="R267" i="6"/>
  <c r="U13" i="9"/>
  <c r="L267" i="6"/>
  <c r="R894" i="6"/>
  <c r="L894" i="6"/>
  <c r="R46" i="6"/>
  <c r="L9" i="9"/>
  <c r="L46" i="6"/>
  <c r="R553" i="6"/>
  <c r="L553" i="6"/>
  <c r="L768" i="6"/>
  <c r="R768" i="6"/>
  <c r="R456" i="6"/>
  <c r="L456" i="6"/>
  <c r="R375" i="6"/>
  <c r="L375" i="6"/>
  <c r="R297" i="6"/>
  <c r="L297" i="6"/>
  <c r="R856" i="6"/>
  <c r="L856" i="6"/>
  <c r="R846" i="6"/>
  <c r="L846" i="6"/>
  <c r="R778" i="6"/>
  <c r="L778" i="6"/>
  <c r="R129" i="6"/>
  <c r="L129" i="6"/>
  <c r="L513" i="6"/>
  <c r="R513" i="6"/>
  <c r="L536" i="6"/>
  <c r="R860" i="6"/>
  <c r="L860" i="6"/>
  <c r="R302" i="6"/>
  <c r="K16" i="9"/>
  <c r="L302" i="6"/>
  <c r="R247" i="6"/>
  <c r="R12" i="9"/>
  <c r="L247" i="6"/>
  <c r="R407" i="6"/>
  <c r="L407" i="6"/>
  <c r="R424" i="6"/>
  <c r="L424" i="6"/>
  <c r="R171" i="6"/>
  <c r="L171" i="6"/>
  <c r="R59" i="6"/>
  <c r="N9" i="9"/>
  <c r="L59" i="6"/>
  <c r="R812" i="6"/>
  <c r="R871" i="6"/>
  <c r="L22" i="9"/>
  <c r="L871" i="6"/>
  <c r="R165" i="6"/>
  <c r="L165" i="6"/>
  <c r="R803" i="6"/>
  <c r="L803" i="6"/>
  <c r="R167" i="6"/>
  <c r="L167" i="6"/>
  <c r="L949" i="6"/>
  <c r="R949" i="6"/>
  <c r="L28" i="9"/>
  <c r="R337" i="6"/>
  <c r="J14" i="9"/>
  <c r="L337" i="6"/>
  <c r="R977" i="6"/>
  <c r="L977" i="6"/>
  <c r="R350" i="6"/>
  <c r="L350" i="6"/>
  <c r="R674" i="6"/>
  <c r="L674" i="6"/>
  <c r="L630" i="6"/>
  <c r="R630" i="6"/>
  <c r="R1079" i="6"/>
  <c r="Y34" i="9"/>
  <c r="L1079" i="6"/>
  <c r="R226" i="6"/>
  <c r="H12" i="9"/>
  <c r="L226" i="6"/>
  <c r="R935" i="6"/>
  <c r="R24" i="9"/>
  <c r="L935" i="6"/>
  <c r="R531" i="6"/>
  <c r="L531" i="6"/>
  <c r="R219" i="6"/>
  <c r="L219" i="6"/>
  <c r="R426" i="6"/>
  <c r="L426" i="6"/>
  <c r="L804" i="6"/>
  <c r="R804" i="6"/>
  <c r="R979" i="6"/>
  <c r="P28" i="9"/>
  <c r="L979" i="6"/>
  <c r="R278" i="6"/>
  <c r="L278" i="6"/>
  <c r="R714" i="6"/>
  <c r="L714" i="6"/>
  <c r="R733" i="6"/>
  <c r="L733" i="6"/>
  <c r="G65" i="8"/>
  <c r="J65" i="8"/>
  <c r="J59" i="8"/>
  <c r="J61" i="8"/>
  <c r="F36" i="8"/>
  <c r="F32" i="8"/>
  <c r="F34" i="8"/>
  <c r="F37" i="8"/>
  <c r="F35" i="8"/>
  <c r="J60" i="8"/>
  <c r="R89" i="6"/>
  <c r="AA9" i="9"/>
  <c r="L89" i="6"/>
  <c r="L829" i="6"/>
  <c r="R829" i="6"/>
  <c r="J23" i="9"/>
  <c r="R881" i="6"/>
  <c r="Y22" i="9"/>
  <c r="L881" i="6"/>
  <c r="R1137" i="6"/>
  <c r="U43" i="9"/>
  <c r="L1137" i="6"/>
  <c r="R134" i="6"/>
  <c r="L134" i="6"/>
  <c r="L181" i="6"/>
  <c r="R181" i="6"/>
  <c r="AB10" i="9"/>
  <c r="R1086" i="6"/>
  <c r="W35" i="9"/>
  <c r="L1086" i="6"/>
  <c r="R331" i="6"/>
  <c r="W15" i="9"/>
  <c r="L331" i="6"/>
  <c r="L1045" i="6"/>
  <c r="R1045" i="6"/>
  <c r="H59" i="9"/>
  <c r="L826" i="6"/>
  <c r="R826" i="6"/>
  <c r="AA21" i="9"/>
  <c r="L910" i="6"/>
  <c r="R910" i="6"/>
  <c r="AB27" i="9"/>
  <c r="R868" i="6"/>
  <c r="AC23" i="9"/>
  <c r="L868" i="6"/>
  <c r="L1081" i="6"/>
  <c r="R1081" i="6"/>
  <c r="I35" i="9"/>
  <c r="R333" i="6"/>
  <c r="Z15" i="9"/>
  <c r="L333" i="6"/>
  <c r="R1133" i="6"/>
  <c r="N43" i="9"/>
  <c r="L1133" i="6"/>
  <c r="R908" i="6"/>
  <c r="Z27" i="9"/>
  <c r="L908" i="6"/>
  <c r="R883" i="6"/>
  <c r="AA22" i="9"/>
  <c r="L883" i="6"/>
  <c r="R828" i="6"/>
  <c r="AC21" i="9"/>
  <c r="L828" i="6"/>
  <c r="R1138" i="6"/>
  <c r="V43" i="9"/>
  <c r="L1138" i="6"/>
  <c r="L1083" i="6"/>
  <c r="R1083" i="6"/>
  <c r="N35" i="9"/>
  <c r="R269" i="6"/>
  <c r="W13" i="9"/>
  <c r="L269" i="6"/>
  <c r="R909" i="6"/>
  <c r="AA27" i="9"/>
  <c r="L909" i="6"/>
  <c r="L905" i="6"/>
  <c r="R905" i="6"/>
  <c r="V27" i="9"/>
  <c r="L1084" i="6"/>
  <c r="R1084" i="6"/>
  <c r="P35" i="9"/>
  <c r="L884" i="6"/>
  <c r="R884" i="6"/>
  <c r="AB22" i="9"/>
  <c r="L1088" i="6"/>
  <c r="R1088" i="6"/>
  <c r="AA35" i="9"/>
  <c r="R130" i="6"/>
  <c r="L130" i="6"/>
  <c r="L882" i="6"/>
  <c r="R882" i="6"/>
  <c r="Z22" i="9"/>
  <c r="L827" i="6"/>
  <c r="R827" i="6"/>
  <c r="AB21" i="9"/>
  <c r="L1139" i="6"/>
  <c r="R1139" i="6"/>
  <c r="W43" i="9"/>
  <c r="R907" i="6"/>
  <c r="X27" i="9"/>
  <c r="L907" i="6"/>
  <c r="L867" i="6"/>
  <c r="R867" i="6"/>
  <c r="AB23" i="9"/>
  <c r="R863" i="6"/>
  <c r="X23" i="9"/>
  <c r="L863" i="6"/>
  <c r="L91" i="6"/>
  <c r="R91" i="6"/>
  <c r="AC9" i="9"/>
  <c r="R1131" i="6"/>
  <c r="L43" i="9"/>
  <c r="L1131" i="6"/>
  <c r="R879" i="6"/>
  <c r="W22" i="9"/>
  <c r="L879" i="6"/>
  <c r="R1136" i="6"/>
  <c r="R43" i="9"/>
  <c r="L1136" i="6"/>
  <c r="R329" i="6"/>
  <c r="U15" i="9"/>
  <c r="L329" i="6"/>
  <c r="R330" i="6"/>
  <c r="V15" i="9"/>
  <c r="L330" i="6"/>
  <c r="L911" i="6"/>
  <c r="R911" i="6"/>
  <c r="AC27" i="9"/>
  <c r="L885" i="6"/>
  <c r="R885" i="6"/>
  <c r="AC22" i="9"/>
  <c r="L923" i="6"/>
  <c r="R923" i="6"/>
  <c r="K24" i="9"/>
  <c r="R491" i="6"/>
  <c r="AB20" i="9"/>
  <c r="L491" i="6"/>
  <c r="R1085" i="6"/>
  <c r="L1085" i="6"/>
  <c r="L865" i="6"/>
  <c r="R865" i="6"/>
  <c r="Z23" i="9"/>
  <c r="R322" i="6"/>
  <c r="I15" i="9"/>
  <c r="L322" i="6"/>
  <c r="L1087" i="6"/>
  <c r="R1087" i="6"/>
  <c r="Y35" i="9"/>
  <c r="R1046" i="6"/>
  <c r="I59" i="9"/>
  <c r="L1046" i="6"/>
  <c r="L335" i="6"/>
  <c r="R335" i="6"/>
  <c r="AB15" i="9"/>
  <c r="R131" i="6"/>
  <c r="L131" i="6"/>
  <c r="R1082" i="6"/>
  <c r="L35" i="9"/>
  <c r="L1082" i="6"/>
  <c r="L332" i="6"/>
  <c r="R332" i="6"/>
  <c r="X15" i="9"/>
  <c r="R321" i="6"/>
  <c r="H15" i="9"/>
  <c r="L321" i="6"/>
  <c r="R492" i="6"/>
  <c r="AC20" i="9"/>
  <c r="L492" i="6"/>
  <c r="L490" i="6"/>
  <c r="R490" i="6"/>
  <c r="AA20" i="9"/>
  <c r="R133" i="6"/>
  <c r="L133" i="6"/>
  <c r="L334" i="6"/>
  <c r="R334" i="6"/>
  <c r="AA15" i="9"/>
  <c r="R1047" i="6"/>
  <c r="K59" i="9"/>
  <c r="L1047" i="6"/>
  <c r="L1135" i="6"/>
  <c r="R1135" i="6"/>
  <c r="P43" i="9"/>
  <c r="L906" i="6"/>
  <c r="R906" i="6"/>
  <c r="W27" i="9"/>
  <c r="R323" i="6"/>
  <c r="J15" i="9"/>
  <c r="L323" i="6"/>
  <c r="R866" i="6"/>
  <c r="AA23" i="9"/>
  <c r="L866" i="6"/>
  <c r="L324" i="6"/>
  <c r="R324" i="6"/>
  <c r="K15" i="9"/>
  <c r="R90" i="6"/>
  <c r="AB9" i="9"/>
  <c r="L90" i="6"/>
  <c r="R270" i="6"/>
  <c r="Y13" i="9"/>
  <c r="L270" i="6"/>
  <c r="L880" i="6"/>
  <c r="R880" i="6"/>
  <c r="X22" i="9"/>
  <c r="R88" i="6"/>
  <c r="Z9" i="9"/>
  <c r="L88" i="6"/>
  <c r="R348" i="6"/>
  <c r="L348" i="6"/>
  <c r="R838" i="6"/>
  <c r="M23" i="9"/>
  <c r="L541" i="6"/>
  <c r="R541" i="6"/>
  <c r="R536" i="6"/>
  <c r="L812" i="6"/>
  <c r="R715" i="6"/>
  <c r="L715" i="6"/>
  <c r="R51" i="6"/>
  <c r="L51" i="6"/>
  <c r="R696" i="6"/>
  <c r="L696" i="6"/>
  <c r="R770" i="6"/>
  <c r="L770" i="6"/>
  <c r="R197" i="6"/>
  <c r="L197" i="6"/>
  <c r="R479" i="6"/>
  <c r="L479" i="6"/>
  <c r="R545" i="6"/>
  <c r="L545" i="6"/>
  <c r="R858" i="6"/>
  <c r="L858" i="6"/>
  <c r="L795" i="6"/>
  <c r="R795" i="6"/>
  <c r="R1061" i="6"/>
  <c r="H33" i="9"/>
  <c r="L1061" i="6"/>
  <c r="N29" i="2"/>
  <c r="N29" i="8"/>
  <c r="L1010" i="6"/>
  <c r="R658" i="6"/>
  <c r="L658" i="6"/>
  <c r="L578" i="6"/>
  <c r="R578" i="6"/>
  <c r="R381" i="6"/>
  <c r="R661" i="6"/>
  <c r="R613" i="6"/>
  <c r="L587" i="6"/>
  <c r="R556" i="6"/>
  <c r="L556" i="6"/>
  <c r="R47" i="6"/>
  <c r="L47" i="6"/>
  <c r="R776" i="6"/>
  <c r="L776" i="6"/>
  <c r="R656" i="6"/>
  <c r="L656" i="6"/>
  <c r="R135" i="6"/>
  <c r="L135" i="6"/>
  <c r="R677" i="6"/>
  <c r="L677" i="6"/>
  <c r="R1095" i="6"/>
  <c r="M37" i="9"/>
  <c r="L1095" i="6"/>
  <c r="L1062" i="6"/>
  <c r="R1062" i="6"/>
  <c r="R672" i="6"/>
  <c r="L672" i="6"/>
  <c r="O1150" i="6"/>
  <c r="O1152" i="6"/>
  <c r="O1153" i="6"/>
  <c r="O1154" i="6"/>
  <c r="O1148" i="6"/>
  <c r="O1151" i="6"/>
  <c r="L320" i="6"/>
  <c r="R320" i="6"/>
  <c r="R20" i="6"/>
  <c r="L20" i="6"/>
  <c r="R781" i="6"/>
  <c r="V21" i="9"/>
  <c r="V21" i="2"/>
  <c r="V21" i="8"/>
  <c r="L781" i="6"/>
  <c r="R989" i="6"/>
  <c r="L989" i="6"/>
  <c r="L1148" i="6"/>
  <c r="R1148" i="6"/>
  <c r="L235" i="6"/>
  <c r="R235" i="6"/>
  <c r="R260" i="6"/>
  <c r="J13" i="9"/>
  <c r="L260" i="6"/>
  <c r="R383" i="6"/>
  <c r="L383" i="6"/>
  <c r="R115" i="6"/>
  <c r="L115" i="6"/>
  <c r="L180" i="6"/>
  <c r="AA10" i="2"/>
  <c r="AA10" i="8"/>
  <c r="R1024" i="6"/>
  <c r="M32" i="9"/>
  <c r="L1024" i="6"/>
  <c r="L940" i="6"/>
  <c r="X24" i="2"/>
  <c r="X24" i="8"/>
  <c r="R502" i="6"/>
  <c r="R398" i="6"/>
  <c r="L706" i="6"/>
  <c r="R706" i="6"/>
  <c r="L694" i="6"/>
  <c r="R76" i="6"/>
  <c r="L76" i="6"/>
  <c r="R562" i="6"/>
  <c r="L387" i="6"/>
  <c r="L830" i="6"/>
  <c r="L1123" i="6"/>
  <c r="R517" i="6"/>
  <c r="L517" i="6"/>
  <c r="R782" i="6"/>
  <c r="L782" i="6"/>
  <c r="L216" i="6"/>
  <c r="R54" i="6"/>
  <c r="M9" i="9"/>
  <c r="L54" i="6"/>
  <c r="M9" i="2"/>
  <c r="M9" i="8"/>
  <c r="L929" i="6"/>
  <c r="R929" i="6"/>
  <c r="R464" i="6"/>
  <c r="L464" i="6"/>
  <c r="R629" i="6"/>
  <c r="L629" i="6"/>
  <c r="L108" i="6"/>
  <c r="R108" i="6"/>
  <c r="L10" i="6"/>
  <c r="R10" i="6"/>
  <c r="R153" i="6"/>
  <c r="M10" i="9"/>
  <c r="L153" i="6"/>
  <c r="R96" i="6"/>
  <c r="L96" i="6"/>
  <c r="L1020" i="6"/>
  <c r="R1020" i="6"/>
  <c r="J32" i="9"/>
  <c r="R902" i="6"/>
  <c r="R27" i="9"/>
  <c r="L902" i="6"/>
  <c r="L212" i="6"/>
  <c r="L473" i="6"/>
  <c r="R473" i="6"/>
  <c r="R1093" i="6"/>
  <c r="W36" i="9"/>
  <c r="R527" i="6"/>
  <c r="R711" i="6"/>
  <c r="R1003" i="6"/>
  <c r="V25" i="9"/>
  <c r="L1003" i="6"/>
  <c r="R33" i="6"/>
  <c r="L55" i="6"/>
  <c r="R55" i="6"/>
  <c r="R1054" i="6"/>
  <c r="F33" i="9"/>
  <c r="L1054" i="6"/>
  <c r="R835" i="6"/>
  <c r="L835" i="6"/>
  <c r="R1009" i="6"/>
  <c r="L29" i="9"/>
  <c r="L1009" i="6"/>
  <c r="R807" i="6"/>
  <c r="L807" i="6"/>
  <c r="L512" i="6"/>
  <c r="R31" i="6"/>
  <c r="J9" i="9"/>
  <c r="R762" i="6"/>
  <c r="R218" i="6"/>
  <c r="L196" i="6"/>
  <c r="R196" i="6"/>
  <c r="R590" i="6"/>
  <c r="L481" i="6"/>
  <c r="L310" i="6"/>
  <c r="R310" i="6"/>
  <c r="L617" i="6"/>
  <c r="R617" i="6"/>
  <c r="I10" i="2"/>
  <c r="I10" i="8"/>
  <c r="L381" i="6"/>
  <c r="W34" i="2"/>
  <c r="W34" i="8"/>
  <c r="J9" i="2"/>
  <c r="J9" i="8"/>
  <c r="Y12" i="2"/>
  <c r="Y12" i="8"/>
  <c r="U13" i="2"/>
  <c r="U13" i="8"/>
  <c r="I34" i="2"/>
  <c r="I34" i="8"/>
  <c r="L15" i="2"/>
  <c r="L15" i="8"/>
  <c r="W9" i="2"/>
  <c r="W9" i="8"/>
  <c r="R29" i="2"/>
  <c r="R29" i="8"/>
  <c r="W20" i="2"/>
  <c r="W20" i="8"/>
  <c r="U20" i="2"/>
  <c r="U20" i="8"/>
  <c r="N13" i="2"/>
  <c r="N13" i="8"/>
  <c r="V11" i="2"/>
  <c r="V11" i="8"/>
  <c r="V37" i="2"/>
  <c r="V37" i="8"/>
  <c r="I68" i="2"/>
  <c r="I68" i="8"/>
  <c r="N15" i="2"/>
  <c r="N15" i="8"/>
  <c r="AC10" i="2"/>
  <c r="AC10" i="8"/>
  <c r="L16" i="2"/>
  <c r="L16" i="8"/>
  <c r="U23" i="2"/>
  <c r="U23" i="8"/>
  <c r="K12" i="2"/>
  <c r="K12" i="8"/>
  <c r="O12" i="2"/>
  <c r="O12" i="8"/>
  <c r="AB15" i="2"/>
  <c r="AB15" i="8"/>
  <c r="AB10" i="2"/>
  <c r="AB10" i="8"/>
  <c r="Y13" i="2"/>
  <c r="Y13" i="8"/>
  <c r="H33" i="2"/>
  <c r="H33" i="8"/>
  <c r="K33" i="2"/>
  <c r="K33" i="8"/>
  <c r="I33" i="2"/>
  <c r="I33" i="8"/>
  <c r="J12" i="2"/>
  <c r="J12" i="8"/>
  <c r="R11" i="2"/>
  <c r="R11" i="8"/>
  <c r="J13" i="2"/>
  <c r="J13" i="8"/>
  <c r="Y35" i="2"/>
  <c r="Y35" i="8"/>
  <c r="U42" i="2"/>
  <c r="L42" i="2"/>
  <c r="K10" i="2"/>
  <c r="K10" i="8"/>
  <c r="G11" i="2"/>
  <c r="M10" i="2"/>
  <c r="M10" i="8"/>
  <c r="J15" i="2"/>
  <c r="J15" i="8"/>
  <c r="H21" i="2"/>
  <c r="H21" i="8"/>
  <c r="O11" i="2"/>
  <c r="O11" i="8"/>
  <c r="R16" i="2"/>
  <c r="R16" i="8"/>
  <c r="W36" i="2"/>
  <c r="W36" i="8"/>
  <c r="H12" i="2"/>
  <c r="H12" i="8"/>
  <c r="P13" i="2"/>
  <c r="P13" i="8"/>
  <c r="G12" i="2"/>
  <c r="I35" i="2"/>
  <c r="I35" i="8"/>
  <c r="AA35" i="2"/>
  <c r="AA35" i="8"/>
  <c r="P43" i="2"/>
  <c r="M52" i="2"/>
  <c r="W16" i="2"/>
  <c r="W16" i="8"/>
  <c r="X15" i="2"/>
  <c r="X15" i="8"/>
  <c r="N16" i="2"/>
  <c r="N16" i="8"/>
  <c r="V10" i="2"/>
  <c r="V10" i="8"/>
  <c r="V16" i="2"/>
  <c r="V16" i="8"/>
  <c r="R20" i="2"/>
  <c r="R20" i="8"/>
  <c r="J22" i="2"/>
  <c r="J22" i="8"/>
  <c r="O22" i="2"/>
  <c r="O22" i="8"/>
  <c r="X49" i="2"/>
  <c r="W13" i="2"/>
  <c r="W13" i="8"/>
  <c r="L22" i="2"/>
  <c r="L22" i="8"/>
  <c r="O23" i="2"/>
  <c r="O23" i="8"/>
  <c r="M23" i="2"/>
  <c r="M23" i="8"/>
  <c r="U12" i="2"/>
  <c r="U12" i="8"/>
  <c r="P36" i="2"/>
  <c r="P36" i="8"/>
  <c r="K16" i="2"/>
  <c r="K16" i="8"/>
  <c r="W12" i="2"/>
  <c r="W12" i="8"/>
  <c r="G10" i="2"/>
  <c r="K61" i="2"/>
  <c r="K61" i="8"/>
  <c r="L35" i="2"/>
  <c r="L35" i="8"/>
  <c r="N34" i="2"/>
  <c r="N34" i="8"/>
  <c r="R42" i="2"/>
  <c r="R14" i="2"/>
  <c r="R14" i="8"/>
  <c r="U15" i="2"/>
  <c r="U15" i="8"/>
  <c r="AA15" i="2"/>
  <c r="AA15" i="8"/>
  <c r="L14" i="2"/>
  <c r="L14" i="8"/>
  <c r="P16" i="2"/>
  <c r="P16" i="8"/>
  <c r="Z10" i="2"/>
  <c r="Z10" i="8"/>
  <c r="U9" i="2"/>
  <c r="U9" i="8"/>
  <c r="L314" i="6"/>
  <c r="R314" i="6"/>
  <c r="L207" i="6"/>
  <c r="R207" i="6"/>
  <c r="W11" i="9"/>
  <c r="W11" i="2"/>
  <c r="W11" i="8"/>
  <c r="R975" i="6"/>
  <c r="L975" i="6"/>
  <c r="R601" i="6"/>
  <c r="L601" i="6"/>
  <c r="L486" i="6"/>
  <c r="R486" i="6"/>
  <c r="L615" i="6"/>
  <c r="R615" i="6"/>
  <c r="L848" i="6"/>
  <c r="R848" i="6"/>
  <c r="L584" i="6"/>
  <c r="R584" i="6"/>
  <c r="L416" i="6"/>
  <c r="R416" i="6"/>
  <c r="L215" i="6"/>
  <c r="R215" i="6"/>
  <c r="L752" i="6"/>
  <c r="L774" i="6"/>
  <c r="R774" i="6"/>
  <c r="R224" i="6"/>
  <c r="L639" i="6"/>
  <c r="R639" i="6"/>
  <c r="R904" i="6"/>
  <c r="L904" i="6"/>
  <c r="R997" i="6"/>
  <c r="L997" i="6"/>
  <c r="R741" i="6"/>
  <c r="R626" i="6"/>
  <c r="R799" i="6"/>
  <c r="L799" i="6"/>
  <c r="R676" i="6"/>
  <c r="L676" i="6"/>
  <c r="R114" i="6"/>
  <c r="L114" i="6"/>
  <c r="L586" i="6"/>
  <c r="R586" i="6"/>
  <c r="Z21" i="2"/>
  <c r="Z21" i="8"/>
  <c r="O37" i="2"/>
  <c r="O37" i="8"/>
  <c r="L43" i="2"/>
  <c r="N43" i="2"/>
  <c r="O13" i="2"/>
  <c r="O13" i="8"/>
  <c r="U43" i="2"/>
  <c r="V15" i="2"/>
  <c r="V15" i="8"/>
  <c r="Z15" i="2"/>
  <c r="Z15" i="8"/>
  <c r="O14" i="2"/>
  <c r="O14" i="8"/>
  <c r="K14" i="2"/>
  <c r="K14" i="8"/>
  <c r="J25" i="2"/>
  <c r="J25" i="8"/>
  <c r="V23" i="2"/>
  <c r="V23" i="8"/>
  <c r="J20" i="2"/>
  <c r="J20" i="8"/>
  <c r="L23" i="2"/>
  <c r="L23" i="8"/>
  <c r="P28" i="2"/>
  <c r="P28" i="8"/>
  <c r="M32" i="2"/>
  <c r="M32" i="8"/>
  <c r="K23" i="2"/>
  <c r="K23" i="8"/>
  <c r="AB27" i="2"/>
  <c r="AB27" i="8"/>
  <c r="Y24" i="2"/>
  <c r="Y24" i="8"/>
  <c r="AA27" i="2"/>
  <c r="AA27" i="8"/>
  <c r="Z23" i="2"/>
  <c r="Z23" i="8"/>
  <c r="K32" i="2"/>
  <c r="K32" i="8"/>
  <c r="V9" i="2"/>
  <c r="V9" i="8"/>
  <c r="W15" i="2"/>
  <c r="W15" i="8"/>
  <c r="AA9" i="2"/>
  <c r="AA9" i="8"/>
  <c r="N36" i="2"/>
  <c r="N36" i="8"/>
  <c r="P12" i="2"/>
  <c r="P12" i="8"/>
  <c r="K9" i="2"/>
  <c r="K9" i="8"/>
  <c r="H20" i="2"/>
  <c r="H20" i="8"/>
  <c r="M37" i="2"/>
  <c r="M37" i="8"/>
  <c r="L34" i="2"/>
  <c r="L34" i="8"/>
  <c r="V42" i="2"/>
  <c r="W35" i="2"/>
  <c r="W35" i="8"/>
  <c r="P42" i="2"/>
  <c r="N11" i="2"/>
  <c r="N11" i="8"/>
  <c r="N14" i="2"/>
  <c r="N14" i="8"/>
  <c r="N10" i="2"/>
  <c r="N10" i="8"/>
  <c r="AB9" i="2"/>
  <c r="AB9" i="8"/>
  <c r="P15" i="2"/>
  <c r="P15" i="8"/>
  <c r="U16" i="2"/>
  <c r="U16" i="8"/>
  <c r="V43" i="2"/>
  <c r="I61" i="2"/>
  <c r="I61" i="8"/>
  <c r="R13" i="2"/>
  <c r="R13" i="8"/>
  <c r="R12" i="2"/>
  <c r="R12" i="8"/>
  <c r="Y34" i="2"/>
  <c r="Y34" i="8"/>
  <c r="P11" i="2"/>
  <c r="P11" i="8"/>
  <c r="N35" i="2"/>
  <c r="N35" i="8"/>
  <c r="I59" i="2"/>
  <c r="I59" i="8"/>
  <c r="F68" i="2"/>
  <c r="F68" i="8"/>
  <c r="H59" i="2"/>
  <c r="H59" i="8"/>
  <c r="R43" i="2"/>
  <c r="X10" i="2"/>
  <c r="X10" i="8"/>
  <c r="Z9" i="2"/>
  <c r="Z9" i="8"/>
  <c r="L33" i="2"/>
  <c r="L33" i="8"/>
  <c r="J14" i="2"/>
  <c r="J14" i="8"/>
  <c r="R10" i="2"/>
  <c r="R10" i="8"/>
  <c r="L9" i="2"/>
  <c r="L9" i="8"/>
  <c r="AC9" i="2"/>
  <c r="AC9" i="8"/>
  <c r="X16" i="2"/>
  <c r="X16" i="8"/>
  <c r="N9" i="2"/>
  <c r="N9" i="8"/>
  <c r="V12" i="2"/>
  <c r="V12" i="8"/>
  <c r="U11" i="2"/>
  <c r="U11" i="8"/>
  <c r="P35" i="2"/>
  <c r="P35" i="8"/>
  <c r="K59" i="2"/>
  <c r="K59" i="8"/>
  <c r="W43" i="2"/>
  <c r="H15" i="2"/>
  <c r="H15" i="8"/>
  <c r="X14" i="2"/>
  <c r="X14" i="8"/>
  <c r="K15" i="2"/>
  <c r="K15" i="8"/>
  <c r="G15" i="2"/>
  <c r="P9" i="2"/>
  <c r="P9" i="8"/>
  <c r="L10" i="2"/>
  <c r="L10" i="8"/>
  <c r="R15" i="2"/>
  <c r="R15" i="8"/>
  <c r="F33" i="2"/>
  <c r="F33" i="8"/>
  <c r="N33" i="2"/>
  <c r="N33" i="8"/>
  <c r="M24" i="2"/>
  <c r="M24" i="8"/>
  <c r="N21" i="2"/>
  <c r="N21" i="8"/>
  <c r="N24" i="2"/>
  <c r="N24" i="8"/>
  <c r="V20" i="2"/>
  <c r="V20" i="8"/>
  <c r="V22" i="2"/>
  <c r="V22" i="8"/>
  <c r="U25" i="2"/>
  <c r="U25" i="8"/>
  <c r="N25" i="2"/>
  <c r="N25" i="8"/>
  <c r="Y22" i="2"/>
  <c r="Y22" i="8"/>
  <c r="K21" i="2"/>
  <c r="K21" i="8"/>
  <c r="AA22" i="2"/>
  <c r="AA22" i="8"/>
  <c r="W22" i="2"/>
  <c r="W22" i="8"/>
  <c r="X23" i="2"/>
  <c r="X23" i="8"/>
  <c r="P25" i="2"/>
  <c r="P25" i="8"/>
  <c r="O24" i="2"/>
  <c r="O24" i="8"/>
  <c r="P22" i="2"/>
  <c r="P22" i="8"/>
  <c r="J32" i="2"/>
  <c r="J32" i="8"/>
  <c r="R25" i="2"/>
  <c r="R25" i="8"/>
  <c r="N27" i="2"/>
  <c r="N27" i="8"/>
  <c r="N23" i="2"/>
  <c r="N23" i="8"/>
  <c r="P24" i="2"/>
  <c r="P24" i="8"/>
  <c r="V25" i="2"/>
  <c r="V25" i="8"/>
  <c r="N20" i="2"/>
  <c r="N20" i="8"/>
  <c r="K28" i="2"/>
  <c r="K28" i="8"/>
  <c r="P21" i="2"/>
  <c r="P21" i="8"/>
  <c r="M27" i="2"/>
  <c r="M27" i="8"/>
  <c r="Y20" i="2"/>
  <c r="Y20" i="8"/>
  <c r="X21" i="2"/>
  <c r="X21" i="8"/>
  <c r="U28" i="2"/>
  <c r="U28" i="8"/>
  <c r="O20" i="2"/>
  <c r="O20" i="8"/>
  <c r="F65" i="2"/>
  <c r="F65" i="8"/>
  <c r="Y21" i="2"/>
  <c r="Y21" i="8"/>
  <c r="J28" i="2"/>
  <c r="J28" i="8"/>
  <c r="R22" i="2"/>
  <c r="R22" i="8"/>
  <c r="P27" i="2"/>
  <c r="P27" i="8"/>
  <c r="P23" i="2"/>
  <c r="P23" i="8"/>
  <c r="I21" i="2"/>
  <c r="I21" i="8"/>
  <c r="J21" i="2"/>
  <c r="J21" i="8"/>
  <c r="R27" i="2"/>
  <c r="R27" i="8"/>
  <c r="AB22" i="2"/>
  <c r="AB22" i="8"/>
  <c r="AC27" i="2"/>
  <c r="AC27" i="8"/>
  <c r="N32" i="2"/>
  <c r="N32" i="8"/>
  <c r="AB21" i="2"/>
  <c r="AB21" i="8"/>
  <c r="AA20" i="2"/>
  <c r="AA20" i="8"/>
  <c r="O21" i="2"/>
  <c r="O21" i="8"/>
  <c r="M22" i="2"/>
  <c r="M22" i="8"/>
  <c r="L27" i="2"/>
  <c r="L27" i="8"/>
  <c r="L20" i="2"/>
  <c r="L20" i="8"/>
  <c r="J24" i="2"/>
  <c r="J24" i="8"/>
  <c r="H65" i="2"/>
  <c r="H65" i="8"/>
  <c r="R24" i="2"/>
  <c r="R24" i="8"/>
  <c r="L28" i="2"/>
  <c r="L28" i="8"/>
  <c r="U24" i="2"/>
  <c r="U24" i="8"/>
  <c r="J23" i="2"/>
  <c r="J23" i="8"/>
  <c r="V27" i="2"/>
  <c r="V27" i="8"/>
  <c r="R23" i="2"/>
  <c r="R23" i="8"/>
  <c r="L259" i="6"/>
  <c r="L1104" i="6"/>
  <c r="P34" i="2"/>
  <c r="P34" i="8"/>
  <c r="AC22" i="2"/>
  <c r="AC22" i="8"/>
  <c r="Z22" i="2"/>
  <c r="Z22" i="8"/>
  <c r="AA21" i="2"/>
  <c r="AA21" i="8"/>
  <c r="L29" i="2"/>
  <c r="L29" i="8"/>
  <c r="AC23" i="2"/>
  <c r="AC23" i="8"/>
  <c r="P29" i="2"/>
  <c r="P29" i="8"/>
  <c r="P20" i="2"/>
  <c r="P20" i="8"/>
  <c r="M20" i="2"/>
  <c r="M20" i="8"/>
  <c r="X20" i="2"/>
  <c r="X20" i="8"/>
  <c r="K20" i="2"/>
  <c r="K20" i="8"/>
  <c r="L24" i="2"/>
  <c r="L24" i="8"/>
  <c r="K27" i="2"/>
  <c r="K27" i="8"/>
  <c r="K65" i="2"/>
  <c r="K65" i="8"/>
  <c r="L32" i="2"/>
  <c r="L32" i="8"/>
  <c r="M21" i="2"/>
  <c r="M21" i="8"/>
  <c r="R28" i="2"/>
  <c r="R28" i="8"/>
  <c r="L25" i="2"/>
  <c r="L25" i="8"/>
  <c r="U21" i="2"/>
  <c r="U21" i="8"/>
  <c r="O32" i="2"/>
  <c r="O32" i="8"/>
  <c r="AC21" i="2"/>
  <c r="AC21" i="8"/>
  <c r="AC20" i="2"/>
  <c r="AC20" i="8"/>
  <c r="Z27" i="2"/>
  <c r="Z27" i="8"/>
  <c r="AB20" i="2"/>
  <c r="AB20" i="8"/>
  <c r="J27" i="2"/>
  <c r="J27" i="8"/>
  <c r="N22" i="2"/>
  <c r="N22" i="8"/>
  <c r="W21" i="2"/>
  <c r="K24" i="2"/>
  <c r="K24" i="8"/>
  <c r="N28" i="2"/>
  <c r="N28" i="8"/>
  <c r="U27" i="2"/>
  <c r="U27" i="8"/>
  <c r="R21" i="2"/>
  <c r="R21" i="8"/>
  <c r="X27" i="2"/>
  <c r="X27" i="8"/>
  <c r="AA23" i="2"/>
  <c r="AA23" i="8"/>
  <c r="K22" i="2"/>
  <c r="K22" i="8"/>
  <c r="Y23" i="2"/>
  <c r="Y23" i="8"/>
  <c r="W24" i="2"/>
  <c r="W24" i="8"/>
  <c r="X22" i="2"/>
  <c r="X22" i="8"/>
  <c r="W27" i="2"/>
  <c r="W27" i="8"/>
  <c r="AB23" i="2"/>
  <c r="AB23" i="8"/>
  <c r="U35" i="9"/>
  <c r="S35" i="9"/>
  <c r="L49" i="9"/>
  <c r="U49" i="9"/>
  <c r="Z49" i="9"/>
  <c r="AA49" i="9"/>
  <c r="K49" i="9"/>
  <c r="AB49" i="9"/>
  <c r="T49" i="9"/>
  <c r="AC49" i="9"/>
  <c r="V49" i="9"/>
  <c r="S49" i="9"/>
  <c r="P49" i="9"/>
  <c r="M49" i="9"/>
  <c r="X49" i="9"/>
  <c r="R49" i="9"/>
  <c r="N49" i="9"/>
  <c r="Y49" i="9"/>
  <c r="Q49" i="9"/>
  <c r="J49" i="9"/>
  <c r="W49" i="9"/>
  <c r="O49" i="9"/>
  <c r="V55" i="2"/>
  <c r="S55" i="2"/>
  <c r="Q55" i="2"/>
  <c r="O55" i="2"/>
  <c r="M55" i="2"/>
  <c r="AB55" i="2"/>
  <c r="W55" i="2"/>
  <c r="K55" i="2"/>
  <c r="L55" i="2"/>
  <c r="R55" i="2"/>
  <c r="T55" i="2"/>
  <c r="P55" i="2"/>
  <c r="AA55" i="2"/>
  <c r="Z55" i="2"/>
  <c r="U55" i="2"/>
  <c r="J55" i="2"/>
  <c r="Y55" i="2"/>
  <c r="AC55" i="2"/>
  <c r="X55" i="2"/>
  <c r="N55" i="2"/>
  <c r="Q37" i="9"/>
  <c r="R37" i="9"/>
  <c r="L52" i="9"/>
  <c r="U52" i="9"/>
  <c r="Z52" i="9"/>
  <c r="X52" i="9"/>
  <c r="P52" i="9"/>
  <c r="W52" i="9"/>
  <c r="S52" i="9"/>
  <c r="N52" i="9"/>
  <c r="J52" i="9"/>
  <c r="Q52" i="9"/>
  <c r="T52" i="9"/>
  <c r="V52" i="9"/>
  <c r="AA52" i="9"/>
  <c r="AC52" i="9"/>
  <c r="K52" i="9"/>
  <c r="AB52" i="9"/>
  <c r="R52" i="9"/>
  <c r="M52" i="9"/>
  <c r="O52" i="9"/>
  <c r="Y52" i="9"/>
  <c r="U36" i="2"/>
  <c r="U36" i="8"/>
  <c r="S36" i="2"/>
  <c r="S36" i="8"/>
  <c r="U35" i="2"/>
  <c r="U35" i="8"/>
  <c r="S35" i="2"/>
  <c r="S35" i="8"/>
  <c r="Z54" i="2"/>
  <c r="R54" i="2"/>
  <c r="AA54" i="2"/>
  <c r="Q54" i="2"/>
  <c r="AB54" i="2"/>
  <c r="X54" i="2"/>
  <c r="M54" i="2"/>
  <c r="N54" i="2"/>
  <c r="O54" i="2"/>
  <c r="Y54" i="2"/>
  <c r="P54" i="2"/>
  <c r="V54" i="2"/>
  <c r="W54" i="2"/>
  <c r="L54" i="2"/>
  <c r="T54" i="2"/>
  <c r="S54" i="2"/>
  <c r="J54" i="2"/>
  <c r="K54" i="2"/>
  <c r="U54" i="2"/>
  <c r="AC54" i="2"/>
  <c r="J51" i="9"/>
  <c r="O51" i="9"/>
  <c r="L51" i="9"/>
  <c r="S51" i="9"/>
  <c r="Z51" i="9"/>
  <c r="V51" i="9"/>
  <c r="M51" i="9"/>
  <c r="X51" i="9"/>
  <c r="N51" i="9"/>
  <c r="W51" i="9"/>
  <c r="AA51" i="9"/>
  <c r="R51" i="9"/>
  <c r="T51" i="9"/>
  <c r="U51" i="9"/>
  <c r="Q51" i="9"/>
  <c r="K51" i="9"/>
  <c r="P51" i="9"/>
  <c r="AB51" i="9"/>
  <c r="Y51" i="9"/>
  <c r="AC51" i="9"/>
  <c r="E16" i="4"/>
  <c r="W10" i="8"/>
  <c r="S34" i="9"/>
  <c r="U34" i="9"/>
  <c r="N51" i="2"/>
  <c r="Z51" i="2"/>
  <c r="R51" i="2"/>
  <c r="O51" i="2"/>
  <c r="T51" i="2"/>
  <c r="L51" i="2"/>
  <c r="X51" i="2"/>
  <c r="AC51" i="2"/>
  <c r="P51" i="2"/>
  <c r="Q51" i="2"/>
  <c r="S51" i="2"/>
  <c r="AA51" i="2"/>
  <c r="Y51" i="2"/>
  <c r="V51" i="2"/>
  <c r="M51" i="2"/>
  <c r="AB51" i="2"/>
  <c r="J51" i="2"/>
  <c r="K51" i="2"/>
  <c r="W51" i="2"/>
  <c r="U51" i="2"/>
  <c r="O53" i="2"/>
  <c r="R53" i="2"/>
  <c r="AA53" i="2"/>
  <c r="J53" i="2"/>
  <c r="N53" i="2"/>
  <c r="T53" i="2"/>
  <c r="W53" i="2"/>
  <c r="S53" i="2"/>
  <c r="AC53" i="2"/>
  <c r="Q53" i="2"/>
  <c r="K53" i="2"/>
  <c r="P53" i="2"/>
  <c r="Y53" i="2"/>
  <c r="L53" i="2"/>
  <c r="M53" i="2"/>
  <c r="V53" i="2"/>
  <c r="Z53" i="2"/>
  <c r="X53" i="2"/>
  <c r="U53" i="2"/>
  <c r="AB53" i="2"/>
  <c r="AC50" i="2"/>
  <c r="Z50" i="2"/>
  <c r="N50" i="2"/>
  <c r="J50" i="2"/>
  <c r="V50" i="2"/>
  <c r="AA50" i="2"/>
  <c r="R50" i="2"/>
  <c r="L50" i="2"/>
  <c r="S50" i="2"/>
  <c r="M50" i="2"/>
  <c r="T50" i="2"/>
  <c r="P50" i="2"/>
  <c r="Y50" i="2"/>
  <c r="K50" i="2"/>
  <c r="AB50" i="2"/>
  <c r="U50" i="2"/>
  <c r="O50" i="2"/>
  <c r="W50" i="2"/>
  <c r="X50" i="2"/>
  <c r="Q50" i="2"/>
  <c r="W21" i="8"/>
  <c r="E24" i="4"/>
  <c r="E35" i="4"/>
  <c r="E38" i="4"/>
  <c r="E40" i="4"/>
  <c r="U36" i="9"/>
  <c r="S36" i="9"/>
  <c r="S34" i="2"/>
  <c r="S34" i="8"/>
  <c r="U34" i="2"/>
  <c r="U34" i="8"/>
  <c r="AC49" i="2"/>
  <c r="V49" i="2"/>
  <c r="R49" i="2"/>
  <c r="N49" i="2"/>
  <c r="M49" i="2"/>
  <c r="K49" i="2"/>
  <c r="Q37" i="2"/>
  <c r="Q37" i="8"/>
  <c r="R37" i="2"/>
  <c r="R37" i="8"/>
  <c r="O53" i="9"/>
  <c r="S53" i="9"/>
  <c r="M53" i="9"/>
  <c r="K53" i="9"/>
  <c r="Y53" i="9"/>
  <c r="Z53" i="9"/>
  <c r="U53" i="9"/>
  <c r="X53" i="9"/>
  <c r="P53" i="9"/>
  <c r="L53" i="9"/>
  <c r="V53" i="9"/>
  <c r="AA53" i="9"/>
  <c r="Q53" i="9"/>
  <c r="T53" i="9"/>
  <c r="AB53" i="9"/>
  <c r="W53" i="9"/>
  <c r="J53" i="9"/>
  <c r="R53" i="9"/>
  <c r="AC53" i="9"/>
  <c r="N53" i="9"/>
  <c r="V52" i="2"/>
  <c r="S52" i="2"/>
  <c r="O52" i="2"/>
  <c r="P52" i="2"/>
  <c r="J52" i="2"/>
  <c r="AA52" i="2"/>
  <c r="W52" i="2"/>
  <c r="X50" i="9"/>
  <c r="S50" i="9"/>
  <c r="Z50" i="9"/>
  <c r="Q50" i="9"/>
  <c r="T50" i="9"/>
  <c r="J50" i="9"/>
  <c r="AB50" i="9"/>
  <c r="W50" i="9"/>
  <c r="AC50" i="9"/>
  <c r="P50" i="9"/>
  <c r="N50" i="9"/>
  <c r="K50" i="9"/>
  <c r="L50" i="9"/>
  <c r="AA50" i="9"/>
  <c r="R50" i="9"/>
  <c r="M50" i="9"/>
  <c r="Y50" i="9"/>
  <c r="O50" i="9"/>
  <c r="U50" i="9"/>
  <c r="V50" i="9"/>
  <c r="Q38" i="2"/>
  <c r="R38" i="2"/>
  <c r="X52" i="2"/>
  <c r="T52" i="2"/>
  <c r="K52" i="2"/>
  <c r="P49" i="2"/>
  <c r="Y49" i="2"/>
  <c r="Z52" i="2"/>
  <c r="O49" i="2"/>
  <c r="Y52" i="2"/>
  <c r="Z49" i="2"/>
  <c r="U49" i="2"/>
  <c r="AB49" i="2"/>
  <c r="R52" i="2"/>
  <c r="W49" i="2"/>
  <c r="T49" i="2"/>
  <c r="N52" i="2"/>
  <c r="Q52" i="2"/>
  <c r="AC52" i="2"/>
  <c r="L52" i="2"/>
  <c r="Q49" i="2"/>
  <c r="S49" i="2"/>
  <c r="J49" i="2"/>
  <c r="AB52" i="2"/>
  <c r="U52" i="2"/>
  <c r="L49" i="2"/>
  <c r="AA49" i="2"/>
</calcChain>
</file>

<file path=xl/sharedStrings.xml><?xml version="1.0" encoding="utf-8"?>
<sst xmlns="http://schemas.openxmlformats.org/spreadsheetml/2006/main" count="5138" uniqueCount="2574">
  <si>
    <t>10mm</t>
  </si>
  <si>
    <t>16mm</t>
  </si>
  <si>
    <t>18mm</t>
  </si>
  <si>
    <t>20mm</t>
  </si>
  <si>
    <t>GBP</t>
  </si>
  <si>
    <t>EUR</t>
  </si>
  <si>
    <t>6mm</t>
  </si>
  <si>
    <t>3mm</t>
  </si>
  <si>
    <t>4mm</t>
  </si>
  <si>
    <t>5mm</t>
  </si>
  <si>
    <t>7mm</t>
  </si>
  <si>
    <t>2.5mm</t>
  </si>
  <si>
    <t>9mm</t>
  </si>
  <si>
    <t>V12</t>
  </si>
  <si>
    <t>Currency</t>
  </si>
  <si>
    <t>11mm</t>
  </si>
  <si>
    <t>13mm</t>
  </si>
  <si>
    <t>22mm</t>
  </si>
  <si>
    <t>D12 78</t>
  </si>
  <si>
    <t>D12 90</t>
  </si>
  <si>
    <t>D12 Max 78</t>
  </si>
  <si>
    <t>D12 Max 90</t>
  </si>
  <si>
    <t>Z12</t>
  </si>
  <si>
    <t>Core</t>
  </si>
  <si>
    <t>MGP PBO 100</t>
  </si>
  <si>
    <t>MGP P Tech 50</t>
  </si>
  <si>
    <t>MGP D Tech 50</t>
  </si>
  <si>
    <t>MGP Technora 50</t>
  </si>
  <si>
    <t>MGP Dyneema 50</t>
  </si>
  <si>
    <t>MGP Vectran 50</t>
  </si>
  <si>
    <t>MGP PBO 50</t>
  </si>
  <si>
    <t>Rope Dia</t>
  </si>
  <si>
    <t>Core Dia</t>
  </si>
  <si>
    <t>DriCoat</t>
  </si>
  <si>
    <t>ArmourCoat</t>
  </si>
  <si>
    <t>MGP Furler 50</t>
  </si>
  <si>
    <t>Standing Rigging Technora Overbraid</t>
  </si>
  <si>
    <t>Standing Rigging Dyneema Overbraid</t>
  </si>
  <si>
    <t>COR</t>
  </si>
  <si>
    <t>MGP</t>
  </si>
  <si>
    <t>Surchage (Less than 50m)</t>
  </si>
  <si>
    <t>Trade</t>
  </si>
  <si>
    <t>Product Group</t>
  </si>
  <si>
    <t>Discount</t>
  </si>
  <si>
    <t>USD</t>
  </si>
  <si>
    <t>Hoist markers</t>
  </si>
  <si>
    <t>Core tapering</t>
  </si>
  <si>
    <t>Diameter Increase Inserts</t>
  </si>
  <si>
    <t>(5m tapered ends)</t>
  </si>
  <si>
    <t>(per m)</t>
  </si>
  <si>
    <t>(up to 3m long)</t>
  </si>
  <si>
    <t>Hoist markers glow in the Dark</t>
  </si>
  <si>
    <t>STANDARD TRADE - GBP</t>
  </si>
  <si>
    <t>Working</t>
  </si>
  <si>
    <t>Part</t>
  </si>
  <si>
    <t>Trade Price</t>
  </si>
  <si>
    <t>Net Price</t>
  </si>
  <si>
    <t>SEK</t>
  </si>
  <si>
    <t>Customer Name</t>
  </si>
  <si>
    <t>Code</t>
  </si>
  <si>
    <t>FG</t>
  </si>
  <si>
    <t>Overall Discount</t>
  </si>
  <si>
    <t xml:space="preserve">MGP                                </t>
  </si>
  <si>
    <t>BRO</t>
  </si>
  <si>
    <t>Bulk Rope</t>
  </si>
  <si>
    <t>XPT100</t>
  </si>
  <si>
    <t>Description</t>
  </si>
  <si>
    <t>Reflective marker (per yarn) *</t>
  </si>
  <si>
    <t>Glow in the dark marker (per yarn) *,**</t>
  </si>
  <si>
    <t>Group</t>
  </si>
  <si>
    <t>FURLER 50</t>
  </si>
  <si>
    <t>RACING 100</t>
  </si>
  <si>
    <t>TECHNORA 50</t>
  </si>
  <si>
    <t>VECTRAN 50</t>
  </si>
  <si>
    <t>PBO 100</t>
  </si>
  <si>
    <t>D TECH 50</t>
  </si>
  <si>
    <t>PBO 50</t>
  </si>
  <si>
    <t>P TECH 50</t>
  </si>
  <si>
    <t>DYNEEMA 50</t>
  </si>
  <si>
    <t xml:space="preserve">MGP </t>
  </si>
  <si>
    <t>MGP Racing 100</t>
  </si>
  <si>
    <t>per m</t>
  </si>
  <si>
    <t>JPK010</t>
  </si>
  <si>
    <t>JPK011</t>
  </si>
  <si>
    <t>JPK013</t>
  </si>
  <si>
    <t>JPK014</t>
  </si>
  <si>
    <t>EAM085</t>
  </si>
  <si>
    <t>XFU115</t>
  </si>
  <si>
    <t>EAM084</t>
  </si>
  <si>
    <t>EAM086</t>
  </si>
  <si>
    <t>EAM087</t>
  </si>
  <si>
    <t>LABOUR</t>
  </si>
  <si>
    <t>Discount code</t>
  </si>
  <si>
    <t>Discount Price</t>
  </si>
  <si>
    <t>Customer discount</t>
  </si>
  <si>
    <t>Marlow Grand Prix Series</t>
  </si>
  <si>
    <t>Overall Rope Diameter (mm)</t>
  </si>
  <si>
    <t>Cores</t>
  </si>
  <si>
    <t>Core Diameter (mm)</t>
  </si>
  <si>
    <t>Core Diameter</t>
  </si>
  <si>
    <t>Core Type</t>
  </si>
  <si>
    <t>Covers</t>
  </si>
  <si>
    <t>Rope Price (per m)</t>
  </si>
  <si>
    <t>Length Required (meters)</t>
  </si>
  <si>
    <t>Short Length Surchage (&lt;50m)</t>
  </si>
  <si>
    <t>Rope Price (per m) inc. surcharge</t>
  </si>
  <si>
    <t>Total Rope Price (inc. Short Length Surcharge</t>
  </si>
  <si>
    <t>Customer price</t>
  </si>
  <si>
    <t>Cover Type</t>
  </si>
  <si>
    <t>LB</t>
  </si>
  <si>
    <t>RUNNERTAIL 75</t>
  </si>
  <si>
    <t>Pro-Drive</t>
  </si>
  <si>
    <t xml:space="preserve">MGP             </t>
  </si>
  <si>
    <t>JAT001</t>
  </si>
  <si>
    <t>JAT000</t>
  </si>
  <si>
    <t>XFU114</t>
  </si>
  <si>
    <t>XFU122</t>
  </si>
  <si>
    <t>JAT002</t>
  </si>
  <si>
    <t>JAT003</t>
  </si>
  <si>
    <t>KBD493</t>
  </si>
  <si>
    <t>KBD494</t>
  </si>
  <si>
    <t>KBD495</t>
  </si>
  <si>
    <t>KBD496</t>
  </si>
  <si>
    <t>KBD497</t>
  </si>
  <si>
    <t>KBD498</t>
  </si>
  <si>
    <t>KBD431</t>
  </si>
  <si>
    <t>KBD440</t>
  </si>
  <si>
    <t>KBD441</t>
  </si>
  <si>
    <t>KBD442</t>
  </si>
  <si>
    <t>KBD450</t>
  </si>
  <si>
    <t>KBD451</t>
  </si>
  <si>
    <t>KBD452</t>
  </si>
  <si>
    <t>KBD453</t>
  </si>
  <si>
    <t>KBD454</t>
  </si>
  <si>
    <t>KBD455</t>
  </si>
  <si>
    <t>KBD456</t>
  </si>
  <si>
    <t>KBD457</t>
  </si>
  <si>
    <t>KBD458</t>
  </si>
  <si>
    <t>KBD459</t>
  </si>
  <si>
    <t>KBD460</t>
  </si>
  <si>
    <t>KBD461</t>
  </si>
  <si>
    <t>KBD462</t>
  </si>
  <si>
    <t>KBD463</t>
  </si>
  <si>
    <t>KBD464</t>
  </si>
  <si>
    <t>KBD465</t>
  </si>
  <si>
    <t>KBD466</t>
  </si>
  <si>
    <t>KBD467</t>
  </si>
  <si>
    <t>KBD468</t>
  </si>
  <si>
    <t>KBD469</t>
  </si>
  <si>
    <t>KBD471</t>
  </si>
  <si>
    <t>KBD474</t>
  </si>
  <si>
    <t>KBD475</t>
  </si>
  <si>
    <t>KBD480</t>
  </si>
  <si>
    <t>KBD486</t>
  </si>
  <si>
    <t>KBD487</t>
  </si>
  <si>
    <t>KBD488</t>
  </si>
  <si>
    <t>KBD489</t>
  </si>
  <si>
    <t>KBD490</t>
  </si>
  <si>
    <t>KBD491</t>
  </si>
  <si>
    <t>KBD492</t>
  </si>
  <si>
    <t>KBD499</t>
  </si>
  <si>
    <t>JTV032</t>
  </si>
  <si>
    <t>EAM098</t>
  </si>
  <si>
    <t>Cover Taper</t>
  </si>
  <si>
    <t>(One charge per Taper)</t>
  </si>
  <si>
    <t>Cover taper</t>
  </si>
  <si>
    <t xml:space="preserve">COR             </t>
  </si>
  <si>
    <t>Colligo Torsion rope clamp</t>
  </si>
  <si>
    <t>enter GBP A if no part number</t>
  </si>
  <si>
    <t>XPR743</t>
  </si>
  <si>
    <t>XPR750</t>
  </si>
  <si>
    <t>XPR751</t>
  </si>
  <si>
    <t>XFU121</t>
  </si>
  <si>
    <t>PAA100</t>
  </si>
  <si>
    <t>ACS</t>
  </si>
  <si>
    <t>PU</t>
  </si>
  <si>
    <t>KL0023</t>
  </si>
  <si>
    <t>KL</t>
  </si>
  <si>
    <t>Whipping twine</t>
  </si>
  <si>
    <t>JPK026</t>
  </si>
  <si>
    <t>JPK030</t>
  </si>
  <si>
    <t>JPK012</t>
  </si>
  <si>
    <t>JLL309</t>
  </si>
  <si>
    <t>JLL307</t>
  </si>
  <si>
    <t>JLL308</t>
  </si>
  <si>
    <t>JLL306</t>
  </si>
  <si>
    <t>JLL310</t>
  </si>
  <si>
    <t>D12 78 MAX Lifeline Dyneema Cover</t>
  </si>
  <si>
    <t>D12 78 MAX Lifeline Technora Cover</t>
  </si>
  <si>
    <t>JLN003</t>
  </si>
  <si>
    <t>JLN004</t>
  </si>
  <si>
    <t>JLN005</t>
  </si>
  <si>
    <t>JLN000</t>
  </si>
  <si>
    <t>JLN001</t>
  </si>
  <si>
    <t>JLN002</t>
  </si>
  <si>
    <t>KBD599</t>
  </si>
  <si>
    <t>KBD600</t>
  </si>
  <si>
    <t>KBD601</t>
  </si>
  <si>
    <t>KBD602</t>
  </si>
  <si>
    <t>JTV320</t>
  </si>
  <si>
    <t>JTV042</t>
  </si>
  <si>
    <t>Dyneema Chafe Sheave</t>
  </si>
  <si>
    <t>Technora Chafe Sheave</t>
  </si>
  <si>
    <t>Dyneema Chafe sheave</t>
  </si>
  <si>
    <t>Technora chafe sheave</t>
  </si>
  <si>
    <t>M-Rig Max</t>
  </si>
  <si>
    <t>JTV316</t>
  </si>
  <si>
    <t>XPT072</t>
  </si>
  <si>
    <t>XPT073</t>
  </si>
  <si>
    <t>XPT074</t>
  </si>
  <si>
    <t>XPT075</t>
  </si>
  <si>
    <t>XPT076</t>
  </si>
  <si>
    <t>XPT077</t>
  </si>
  <si>
    <t>XPT078</t>
  </si>
  <si>
    <t>XPT079</t>
  </si>
  <si>
    <t>D12 99</t>
  </si>
  <si>
    <t>D12 Max 99</t>
  </si>
  <si>
    <t>MGP M-Grip 50</t>
  </si>
  <si>
    <t>JTY429</t>
  </si>
  <si>
    <t>JTY430</t>
  </si>
  <si>
    <t>JTY431</t>
  </si>
  <si>
    <t>JTY418</t>
  </si>
  <si>
    <t>JTY432</t>
  </si>
  <si>
    <t>JTY433</t>
  </si>
  <si>
    <t>JTY435</t>
  </si>
  <si>
    <t>JTY446</t>
  </si>
  <si>
    <t>JTY449</t>
  </si>
  <si>
    <t>JTY434</t>
  </si>
  <si>
    <t>JTY423</t>
  </si>
  <si>
    <t>JTY437</t>
  </si>
  <si>
    <t>JTY438</t>
  </si>
  <si>
    <t>JTY439</t>
  </si>
  <si>
    <t>JTY440</t>
  </si>
  <si>
    <t>JTY441</t>
  </si>
  <si>
    <t>JTY427</t>
  </si>
  <si>
    <t>JTY442</t>
  </si>
  <si>
    <t>JTY448</t>
  </si>
  <si>
    <t>JTY426</t>
  </si>
  <si>
    <t>JTY421</t>
  </si>
  <si>
    <t>JTY444</t>
  </si>
  <si>
    <t>JTY420</t>
  </si>
  <si>
    <t>JTY445</t>
  </si>
  <si>
    <t>JTY422</t>
  </si>
  <si>
    <t>JTY425</t>
  </si>
  <si>
    <t>JTY443</t>
  </si>
  <si>
    <t>JTV048</t>
  </si>
  <si>
    <t>JTV342</t>
  </si>
  <si>
    <t>KBC200</t>
  </si>
  <si>
    <t>KBC201</t>
  </si>
  <si>
    <t>XPR041</t>
  </si>
  <si>
    <t>XPR782</t>
  </si>
  <si>
    <t>XPT230</t>
  </si>
  <si>
    <t>XPT764</t>
  </si>
  <si>
    <t>XPT220</t>
  </si>
  <si>
    <t>XPT043</t>
  </si>
  <si>
    <t>XPT053</t>
  </si>
  <si>
    <t>XPZ070</t>
  </si>
  <si>
    <t>XPZ110</t>
  </si>
  <si>
    <t>XZT070</t>
  </si>
  <si>
    <t>XZT114</t>
  </si>
  <si>
    <t>XZT161</t>
  </si>
  <si>
    <t>XZT170</t>
  </si>
  <si>
    <t>XZT180</t>
  </si>
  <si>
    <t>XZT200</t>
  </si>
  <si>
    <t>XPV072</t>
  </si>
  <si>
    <t>XPV092</t>
  </si>
  <si>
    <t>M-GRIP 50</t>
  </si>
  <si>
    <t>XZP230</t>
  </si>
  <si>
    <t>XZP201</t>
  </si>
  <si>
    <t>XPS061</t>
  </si>
  <si>
    <t>XTD181</t>
  </si>
  <si>
    <t>MGP Runnertail 75</t>
  </si>
  <si>
    <t>XFU100</t>
  </si>
  <si>
    <t>LashLine</t>
  </si>
  <si>
    <t>LASHLINE</t>
  </si>
  <si>
    <t>JAT004</t>
  </si>
  <si>
    <t>ISAF RULES</t>
  </si>
  <si>
    <t>Boat Size</t>
  </si>
  <si>
    <t>&lt; 28' (8.5m)</t>
  </si>
  <si>
    <t>&gt; 43' (13m)</t>
  </si>
  <si>
    <t>28' - 43' (8.5m-13m)</t>
  </si>
  <si>
    <t>Available Black, Red, Blue, Yellow, Green</t>
  </si>
  <si>
    <t>GB1</t>
  </si>
  <si>
    <t>STANDARD TRADE - EURO</t>
  </si>
  <si>
    <t>EU1</t>
  </si>
  <si>
    <t>STANDARD TRADE - USD</t>
  </si>
  <si>
    <t>US1</t>
  </si>
  <si>
    <t>N/A</t>
  </si>
  <si>
    <t>Acc#</t>
  </si>
  <si>
    <t xml:space="preserve">* It is recommended to use 2 yarns in ropes over 12mm, </t>
  </si>
  <si>
    <t>Glow in the dark marker (per yarn) *</t>
  </si>
  <si>
    <t>KBF012</t>
  </si>
  <si>
    <t>KBF013</t>
  </si>
  <si>
    <t>KBF036</t>
  </si>
  <si>
    <t>KBF037</t>
  </si>
  <si>
    <t>KBF048</t>
  </si>
  <si>
    <t>KBF049</t>
  </si>
  <si>
    <t>KBF050</t>
  </si>
  <si>
    <t>KBF051</t>
  </si>
  <si>
    <t>KBF061</t>
  </si>
  <si>
    <t>KBF060</t>
  </si>
  <si>
    <t>KBF062</t>
  </si>
  <si>
    <t>KBF063</t>
  </si>
  <si>
    <t>KBF064</t>
  </si>
  <si>
    <t>KBF067</t>
  </si>
  <si>
    <t>KBF073</t>
  </si>
  <si>
    <t>KBF074</t>
  </si>
  <si>
    <t>KBF075</t>
  </si>
  <si>
    <t>KBF076</t>
  </si>
  <si>
    <t>KBF079</t>
  </si>
  <si>
    <t>KBF081</t>
  </si>
  <si>
    <t>KBF085</t>
  </si>
  <si>
    <t>KBF086</t>
  </si>
  <si>
    <t>KBF087</t>
  </si>
  <si>
    <t>KBF088</t>
  </si>
  <si>
    <t>KBF096</t>
  </si>
  <si>
    <t>KBF097</t>
  </si>
  <si>
    <t>KBF098</t>
  </si>
  <si>
    <t>KBF099</t>
  </si>
  <si>
    <t>KBF100</t>
  </si>
  <si>
    <t>KBF109</t>
  </si>
  <si>
    <t>KBF110</t>
  </si>
  <si>
    <t>KBF111</t>
  </si>
  <si>
    <t>KBF112</t>
  </si>
  <si>
    <t>KBF119</t>
  </si>
  <si>
    <t>KBF121</t>
  </si>
  <si>
    <t>KBF132</t>
  </si>
  <si>
    <t>KBF145</t>
  </si>
  <si>
    <t>KBF152</t>
  </si>
  <si>
    <t>KBF157</t>
  </si>
  <si>
    <t>KBF169</t>
  </si>
  <si>
    <t>KBF181</t>
  </si>
  <si>
    <t>KBF193</t>
  </si>
  <si>
    <t>KBF228</t>
  </si>
  <si>
    <t>KBF217</t>
  </si>
  <si>
    <t>JTV513</t>
  </si>
  <si>
    <t>JTV552</t>
  </si>
  <si>
    <t>JTV525</t>
  </si>
  <si>
    <t>JTV537</t>
  </si>
  <si>
    <t>JTV549</t>
  </si>
  <si>
    <t>JTV550</t>
  </si>
  <si>
    <t>JTV551</t>
  </si>
  <si>
    <t>JTV561</t>
  </si>
  <si>
    <t>JTV562</t>
  </si>
  <si>
    <t>JTV563</t>
  </si>
  <si>
    <t>JTV564</t>
  </si>
  <si>
    <t>JTV566</t>
  </si>
  <si>
    <t>JTV573</t>
  </si>
  <si>
    <t>JTV574</t>
  </si>
  <si>
    <t>JTV575</t>
  </si>
  <si>
    <t>JTV576</t>
  </si>
  <si>
    <t>JTV577</t>
  </si>
  <si>
    <t>JTV579</t>
  </si>
  <si>
    <t>JTV586</t>
  </si>
  <si>
    <t>JTV587</t>
  </si>
  <si>
    <t>JTV597</t>
  </si>
  <si>
    <t>JTV609</t>
  </si>
  <si>
    <t>JTV610</t>
  </si>
  <si>
    <t>JTV612</t>
  </si>
  <si>
    <t>JTV621</t>
  </si>
  <si>
    <t>JTV633</t>
  </si>
  <si>
    <t>JTV635</t>
  </si>
  <si>
    <t>JTV645</t>
  </si>
  <si>
    <t>JTV668</t>
  </si>
  <si>
    <t>JTV669</t>
  </si>
  <si>
    <t>JTV671</t>
  </si>
  <si>
    <t>JPK081</t>
  </si>
  <si>
    <t>JPK053</t>
  </si>
  <si>
    <t>JPK083</t>
  </si>
  <si>
    <t>JPK084</t>
  </si>
  <si>
    <t>JPK085</t>
  </si>
  <si>
    <t>TEA010</t>
  </si>
  <si>
    <t>Trade 2016</t>
  </si>
  <si>
    <t>PartNumber</t>
  </si>
  <si>
    <t>JTY414</t>
  </si>
  <si>
    <t>JTY415</t>
  </si>
  <si>
    <t>JTY419</t>
  </si>
  <si>
    <t>JTY428</t>
  </si>
  <si>
    <t>JTY411</t>
  </si>
  <si>
    <t>JTY416</t>
  </si>
  <si>
    <t>JTY412</t>
  </si>
  <si>
    <t>JTY410</t>
  </si>
  <si>
    <t>JTY413</t>
  </si>
  <si>
    <t>JTY417</t>
  </si>
  <si>
    <t>JTY510</t>
  </si>
  <si>
    <t>JTY511</t>
  </si>
  <si>
    <t>JTY523</t>
  </si>
  <si>
    <t>JTY532</t>
  </si>
  <si>
    <t>KBD550</t>
  </si>
  <si>
    <t>KBD551</t>
  </si>
  <si>
    <t>KBD552</t>
  </si>
  <si>
    <t>KBD553</t>
  </si>
  <si>
    <t>KBD554</t>
  </si>
  <si>
    <t>KBD555</t>
  </si>
  <si>
    <t>KBD597</t>
  </si>
  <si>
    <t>KBD557</t>
  </si>
  <si>
    <t>KBD558</t>
  </si>
  <si>
    <t>KBD559</t>
  </si>
  <si>
    <t>KBD560</t>
  </si>
  <si>
    <t>KBD561</t>
  </si>
  <si>
    <t>KBD562</t>
  </si>
  <si>
    <t>KBD564</t>
  </si>
  <si>
    <t>KBD565</t>
  </si>
  <si>
    <t>KBD566</t>
  </si>
  <si>
    <t>KBD567</t>
  </si>
  <si>
    <t>KBD568</t>
  </si>
  <si>
    <t>KBD569</t>
  </si>
  <si>
    <t>KBD571</t>
  </si>
  <si>
    <t>KBD572</t>
  </si>
  <si>
    <t>KBD573</t>
  </si>
  <si>
    <t>KBD574</t>
  </si>
  <si>
    <t>KBD575</t>
  </si>
  <si>
    <t>KBD576</t>
  </si>
  <si>
    <t>KBD578</t>
  </si>
  <si>
    <t>KBD583</t>
  </si>
  <si>
    <t>KBD586</t>
  </si>
  <si>
    <t>KBD587</t>
  </si>
  <si>
    <t>KBD589</t>
  </si>
  <si>
    <t>KBD595</t>
  </si>
  <si>
    <t>KBD598</t>
  </si>
  <si>
    <t>JTV038</t>
  </si>
  <si>
    <t>JTV000</t>
  </si>
  <si>
    <t>JTV001</t>
  </si>
  <si>
    <t>JTV002</t>
  </si>
  <si>
    <t>JTV003</t>
  </si>
  <si>
    <t>JTV004</t>
  </si>
  <si>
    <t>JTV036</t>
  </si>
  <si>
    <t>JTV006</t>
  </si>
  <si>
    <t>JTV066</t>
  </si>
  <si>
    <t>JTV037</t>
  </si>
  <si>
    <t>JTV012</t>
  </si>
  <si>
    <t>JTV013</t>
  </si>
  <si>
    <t>JTV014</t>
  </si>
  <si>
    <t>JTV015</t>
  </si>
  <si>
    <t>JTV018</t>
  </si>
  <si>
    <t>JTV019</t>
  </si>
  <si>
    <t>JTV020</t>
  </si>
  <si>
    <t>JTV021</t>
  </si>
  <si>
    <t>JTV022</t>
  </si>
  <si>
    <t>JTV024</t>
  </si>
  <si>
    <t>JTV027</t>
  </si>
  <si>
    <t>JTV030</t>
  </si>
  <si>
    <t>JTV300</t>
  </si>
  <si>
    <t>JTV337</t>
  </si>
  <si>
    <t>JTV307</t>
  </si>
  <si>
    <t>JTV338</t>
  </si>
  <si>
    <t>JTV314</t>
  </si>
  <si>
    <t>JTV315</t>
  </si>
  <si>
    <t>JTV317</t>
  </si>
  <si>
    <t>JTV318</t>
  </si>
  <si>
    <t>JTV321</t>
  </si>
  <si>
    <t>JTV325</t>
  </si>
  <si>
    <t>JTV326</t>
  </si>
  <si>
    <t>JTV328</t>
  </si>
  <si>
    <t>JTV330</t>
  </si>
  <si>
    <t>JTV336</t>
  </si>
  <si>
    <t>JTZ358</t>
  </si>
  <si>
    <t>KBA104</t>
  </si>
  <si>
    <t>KBA114</t>
  </si>
  <si>
    <t>KBA204</t>
  </si>
  <si>
    <t>KBA254</t>
  </si>
  <si>
    <t>KBA105</t>
  </si>
  <si>
    <t>KBA115</t>
  </si>
  <si>
    <t>KBA205</t>
  </si>
  <si>
    <t>KBA255</t>
  </si>
  <si>
    <t>KBA256</t>
  </si>
  <si>
    <t>KBA106</t>
  </si>
  <si>
    <t>KBA116</t>
  </si>
  <si>
    <t>KBA206</t>
  </si>
  <si>
    <t>KBA107</t>
  </si>
  <si>
    <t>KBA117</t>
  </si>
  <si>
    <t>KBA207</t>
  </si>
  <si>
    <t>KBA257</t>
  </si>
  <si>
    <t>KBA108</t>
  </si>
  <si>
    <t>JTZ010</t>
  </si>
  <si>
    <t>JTZ015</t>
  </si>
  <si>
    <t>JTZ020</t>
  </si>
  <si>
    <t>JTZ302</t>
  </si>
  <si>
    <t>JTZ011</t>
  </si>
  <si>
    <t>JTZ016</t>
  </si>
  <si>
    <t>JTZ021</t>
  </si>
  <si>
    <t>JTZ305</t>
  </si>
  <si>
    <t>JTZ306</t>
  </si>
  <si>
    <t>JTZ012</t>
  </si>
  <si>
    <t>JTZ017</t>
  </si>
  <si>
    <t>JTZ022</t>
  </si>
  <si>
    <t>JTZ360</t>
  </si>
  <si>
    <t>JTZ013</t>
  </si>
  <si>
    <t>JTZ018</t>
  </si>
  <si>
    <t>JTZ023</t>
  </si>
  <si>
    <t>JTZ357</t>
  </si>
  <si>
    <t>KBA251</t>
  </si>
  <si>
    <t>JTZ014</t>
  </si>
  <si>
    <t>JTZ019</t>
  </si>
  <si>
    <t>JTZ024</t>
  </si>
  <si>
    <t>JTZ356</t>
  </si>
  <si>
    <t>KBA101</t>
  </si>
  <si>
    <t>KBA201</t>
  </si>
  <si>
    <t>KBA102</t>
  </si>
  <si>
    <t>KBA202</t>
  </si>
  <si>
    <t>KBA252</t>
  </si>
  <si>
    <t>KBA103</t>
  </si>
  <si>
    <t>KBA203</t>
  </si>
  <si>
    <t>KBA253</t>
  </si>
  <si>
    <t>XTD100</t>
  </si>
  <si>
    <t>KBC202</t>
  </si>
  <si>
    <t>KBC203</t>
  </si>
  <si>
    <t>XPR051</t>
  </si>
  <si>
    <t>XPR052</t>
  </si>
  <si>
    <t>XPR053</t>
  </si>
  <si>
    <t>XPR054</t>
  </si>
  <si>
    <t>XPR055</t>
  </si>
  <si>
    <t>XPR058</t>
  </si>
  <si>
    <t>XPR060</t>
  </si>
  <si>
    <t>XPR061</t>
  </si>
  <si>
    <t>XPR062</t>
  </si>
  <si>
    <t>XPR063</t>
  </si>
  <si>
    <t>XPR064</t>
  </si>
  <si>
    <t>XPR065</t>
  </si>
  <si>
    <t>XPR066</t>
  </si>
  <si>
    <t>XPR621</t>
  </si>
  <si>
    <t>XPR657</t>
  </si>
  <si>
    <t>XPR674</t>
  </si>
  <si>
    <t>XPR686</t>
  </si>
  <si>
    <t>XPR687</t>
  </si>
  <si>
    <t>XPR688</t>
  </si>
  <si>
    <t>XPR067</t>
  </si>
  <si>
    <t>XPR068</t>
  </si>
  <si>
    <t>XPR069</t>
  </si>
  <si>
    <t>XPR078</t>
  </si>
  <si>
    <t>XPR080</t>
  </si>
  <si>
    <t>XPR081</t>
  </si>
  <si>
    <t>XPR082</t>
  </si>
  <si>
    <t>XPR083</t>
  </si>
  <si>
    <t>XPR084</t>
  </si>
  <si>
    <t>XPR085</t>
  </si>
  <si>
    <t>XPR088</t>
  </si>
  <si>
    <t>XPR089</t>
  </si>
  <si>
    <t>XPR603</t>
  </si>
  <si>
    <t>XPR604</t>
  </si>
  <si>
    <t>XPR605</t>
  </si>
  <si>
    <t>XPR612</t>
  </si>
  <si>
    <t>XPR613</t>
  </si>
  <si>
    <t>XPR614</t>
  </si>
  <si>
    <t>XPR615</t>
  </si>
  <si>
    <t>XPR616</t>
  </si>
  <si>
    <t>XPR617</t>
  </si>
  <si>
    <t>XPR622</t>
  </si>
  <si>
    <t>XPR623</t>
  </si>
  <si>
    <t>XPR627</t>
  </si>
  <si>
    <t>XPR628</t>
  </si>
  <si>
    <t>XPR630</t>
  </si>
  <si>
    <t>XPR631</t>
  </si>
  <si>
    <t>XPR650</t>
  </si>
  <si>
    <t>XPR661</t>
  </si>
  <si>
    <t>XPR677</t>
  </si>
  <si>
    <t>XPR680</t>
  </si>
  <si>
    <t>XPR682</t>
  </si>
  <si>
    <t>XPR684</t>
  </si>
  <si>
    <t>XPR685</t>
  </si>
  <si>
    <t>XPR689</t>
  </si>
  <si>
    <t>XPR651</t>
  </si>
  <si>
    <t>XPR100</t>
  </si>
  <si>
    <t>XPR101</t>
  </si>
  <si>
    <t>XPR102</t>
  </si>
  <si>
    <t>XPR103</t>
  </si>
  <si>
    <t>XPR104</t>
  </si>
  <si>
    <t>XPR105</t>
  </si>
  <si>
    <t>XPR107</t>
  </si>
  <si>
    <t>XPR108</t>
  </si>
  <si>
    <t>XPR109</t>
  </si>
  <si>
    <t>XPR110</t>
  </si>
  <si>
    <t>XPR111</t>
  </si>
  <si>
    <t>XPR600</t>
  </si>
  <si>
    <t>XPR601</t>
  </si>
  <si>
    <t>XPR602</t>
  </si>
  <si>
    <t>XPR618</t>
  </si>
  <si>
    <t>XPR619</t>
  </si>
  <si>
    <t>XPR620</t>
  </si>
  <si>
    <t>XPR625</t>
  </si>
  <si>
    <t>XPR629</t>
  </si>
  <si>
    <t>XPR652</t>
  </si>
  <si>
    <t>XPR675</t>
  </si>
  <si>
    <t>XPR676</t>
  </si>
  <si>
    <t>XPR121</t>
  </si>
  <si>
    <t>XPR122</t>
  </si>
  <si>
    <t>XPR123</t>
  </si>
  <si>
    <t>XPR124</t>
  </si>
  <si>
    <t>XPR125</t>
  </si>
  <si>
    <t>XPR126</t>
  </si>
  <si>
    <t>XPR127</t>
  </si>
  <si>
    <t>XPR128</t>
  </si>
  <si>
    <t>XPR129</t>
  </si>
  <si>
    <t>XPR606</t>
  </si>
  <si>
    <t>XPR609</t>
  </si>
  <si>
    <t>XPR610</t>
  </si>
  <si>
    <t>XPR611</t>
  </si>
  <si>
    <t>XPR624</t>
  </si>
  <si>
    <t>XPR626</t>
  </si>
  <si>
    <t>XPR632</t>
  </si>
  <si>
    <t>XPR633</t>
  </si>
  <si>
    <t>XPR653</t>
  </si>
  <si>
    <t>XPR654</t>
  </si>
  <si>
    <t>XPR655</t>
  </si>
  <si>
    <t>XPR656</t>
  </si>
  <si>
    <t>XPR663</t>
  </si>
  <si>
    <t>XPR664</t>
  </si>
  <si>
    <t>XPR671</t>
  </si>
  <si>
    <t>XPR672</t>
  </si>
  <si>
    <t>XPR673</t>
  </si>
  <si>
    <t>XPR681</t>
  </si>
  <si>
    <t>XPR140</t>
  </si>
  <si>
    <t>XPR141</t>
  </si>
  <si>
    <t>XPR142</t>
  </si>
  <si>
    <t>XPR144</t>
  </si>
  <si>
    <t>XPR145</t>
  </si>
  <si>
    <t>XPR149</t>
  </si>
  <si>
    <t>XPR607</t>
  </si>
  <si>
    <t>XPR608</t>
  </si>
  <si>
    <t>XPR665</t>
  </si>
  <si>
    <t>XPR690</t>
  </si>
  <si>
    <t>XPR169</t>
  </si>
  <si>
    <t>XPR658</t>
  </si>
  <si>
    <t>XPR659</t>
  </si>
  <si>
    <t>XPR660</t>
  </si>
  <si>
    <t>XPR161</t>
  </si>
  <si>
    <t>XPR167</t>
  </si>
  <si>
    <t>XPR168</t>
  </si>
  <si>
    <t>XPR666</t>
  </si>
  <si>
    <t>XPR667</t>
  </si>
  <si>
    <t>XPR668</t>
  </si>
  <si>
    <t>XPR669</t>
  </si>
  <si>
    <t>XPR678</t>
  </si>
  <si>
    <t>XPR679</t>
  </si>
  <si>
    <t>XPR187</t>
  </si>
  <si>
    <t>XPR188</t>
  </si>
  <si>
    <t>XPR189</t>
  </si>
  <si>
    <t>XPR670</t>
  </si>
  <si>
    <t>XPR190</t>
  </si>
  <si>
    <t>XPR191</t>
  </si>
  <si>
    <t>XPR201</t>
  </si>
  <si>
    <t>XPR207</t>
  </si>
  <si>
    <t>XPR208</t>
  </si>
  <si>
    <t>XPR662</t>
  </si>
  <si>
    <t>XPR683</t>
  </si>
  <si>
    <t>XPT060</t>
  </si>
  <si>
    <t>XPT062</t>
  </si>
  <si>
    <t>XPT063</t>
  </si>
  <si>
    <t>XPT065</t>
  </si>
  <si>
    <t>XPT067</t>
  </si>
  <si>
    <t>XPT069</t>
  </si>
  <si>
    <t>XPT580</t>
  </si>
  <si>
    <t>XPT581</t>
  </si>
  <si>
    <t>XPT582</t>
  </si>
  <si>
    <t>XPT583</t>
  </si>
  <si>
    <t>XPT584</t>
  </si>
  <si>
    <t>XPT585</t>
  </si>
  <si>
    <t>XPT586</t>
  </si>
  <si>
    <t>XPT587</t>
  </si>
  <si>
    <t>XPT588</t>
  </si>
  <si>
    <t>XPT589</t>
  </si>
  <si>
    <t>XPT590</t>
  </si>
  <si>
    <t>XPT591</t>
  </si>
  <si>
    <t>XPT681</t>
  </si>
  <si>
    <t>XPT691</t>
  </si>
  <si>
    <t>XPT692</t>
  </si>
  <si>
    <t>XPT080</t>
  </si>
  <si>
    <t>XPT081</t>
  </si>
  <si>
    <t>XPT082</t>
  </si>
  <si>
    <t>XPT083</t>
  </si>
  <si>
    <t>XPT084</t>
  </si>
  <si>
    <t>XPT085</t>
  </si>
  <si>
    <t>XPT087</t>
  </si>
  <si>
    <t>XPT088</t>
  </si>
  <si>
    <t>XPT089</t>
  </si>
  <si>
    <t>XPT689</t>
  </si>
  <si>
    <t>XPT092</t>
  </si>
  <si>
    <t>XPT093</t>
  </si>
  <si>
    <t>XPT095</t>
  </si>
  <si>
    <t>XPT098</t>
  </si>
  <si>
    <t>XPT099</t>
  </si>
  <si>
    <t>XPT096</t>
  </si>
  <si>
    <t>XPT097</t>
  </si>
  <si>
    <t>XPT600</t>
  </si>
  <si>
    <t>XPT601</t>
  </si>
  <si>
    <t>XPT602</t>
  </si>
  <si>
    <t>XPT603</t>
  </si>
  <si>
    <t>XPT604</t>
  </si>
  <si>
    <t>XPT605</t>
  </si>
  <si>
    <t>XPT606</t>
  </si>
  <si>
    <t>XPT607</t>
  </si>
  <si>
    <t>XPT608</t>
  </si>
  <si>
    <t>XPT609</t>
  </si>
  <si>
    <t>XPT610</t>
  </si>
  <si>
    <t>XPT611</t>
  </si>
  <si>
    <t>XPT612</t>
  </si>
  <si>
    <t>XPT613</t>
  </si>
  <si>
    <t>XPT685</t>
  </si>
  <si>
    <t>XPT686</t>
  </si>
  <si>
    <t>XPT687</t>
  </si>
  <si>
    <t>XPT101</t>
  </si>
  <si>
    <t>XPT102</t>
  </si>
  <si>
    <t>XPT103</t>
  </si>
  <si>
    <t>XPT104</t>
  </si>
  <si>
    <t>XPT105</t>
  </si>
  <si>
    <t>XPT106</t>
  </si>
  <si>
    <t>XPT107</t>
  </si>
  <si>
    <t>XPT108</t>
  </si>
  <si>
    <t>XPT109</t>
  </si>
  <si>
    <t>XPT110</t>
  </si>
  <si>
    <t>XPT111</t>
  </si>
  <si>
    <t>XPT112</t>
  </si>
  <si>
    <t>XPT113</t>
  </si>
  <si>
    <t>XPT114</t>
  </si>
  <si>
    <t>XPT115</t>
  </si>
  <si>
    <t>XPT118</t>
  </si>
  <si>
    <t>XPT119</t>
  </si>
  <si>
    <t>XPT120</t>
  </si>
  <si>
    <t>XPT121</t>
  </si>
  <si>
    <t>XPT122</t>
  </si>
  <si>
    <t>XPT123</t>
  </si>
  <si>
    <t>XPT124</t>
  </si>
  <si>
    <t>XPT125</t>
  </si>
  <si>
    <t>XPT126</t>
  </si>
  <si>
    <t>XPT127</t>
  </si>
  <si>
    <t>XPT128</t>
  </si>
  <si>
    <t>XPT129</t>
  </si>
  <si>
    <t>XPT130</t>
  </si>
  <si>
    <t>XPT621</t>
  </si>
  <si>
    <t>XPT622</t>
  </si>
  <si>
    <t>XPT623</t>
  </si>
  <si>
    <t>XPT624</t>
  </si>
  <si>
    <t>XPT625</t>
  </si>
  <si>
    <t>XPT626</t>
  </si>
  <si>
    <t>XPT627</t>
  </si>
  <si>
    <t>XPT628</t>
  </si>
  <si>
    <t>XPT629</t>
  </si>
  <si>
    <t>XPT630</t>
  </si>
  <si>
    <t>XPT631</t>
  </si>
  <si>
    <t>XPT632</t>
  </si>
  <si>
    <t>XPT688</t>
  </si>
  <si>
    <t>XPT693</t>
  </si>
  <si>
    <t>XPT700</t>
  </si>
  <si>
    <t>XPT701</t>
  </si>
  <si>
    <t>XPT702</t>
  </si>
  <si>
    <t>XPT703</t>
  </si>
  <si>
    <t>XPT704</t>
  </si>
  <si>
    <t>XPT705</t>
  </si>
  <si>
    <t>XPT706</t>
  </si>
  <si>
    <t>XPT707</t>
  </si>
  <si>
    <t>XPT708</t>
  </si>
  <si>
    <t>XPT709</t>
  </si>
  <si>
    <t>XPT140</t>
  </si>
  <si>
    <t>XPT141</t>
  </si>
  <si>
    <t>XPT142</t>
  </si>
  <si>
    <t>XPT143</t>
  </si>
  <si>
    <t>XPT144</t>
  </si>
  <si>
    <t>XPT145</t>
  </si>
  <si>
    <t>XPT147</t>
  </si>
  <si>
    <t>XPT148</t>
  </si>
  <si>
    <t>XPT149</t>
  </si>
  <si>
    <t>XPT640</t>
  </si>
  <si>
    <t>XPT641</t>
  </si>
  <si>
    <t>XPT642</t>
  </si>
  <si>
    <t>XPT643</t>
  </si>
  <si>
    <t>XPT644</t>
  </si>
  <si>
    <t>XPT645</t>
  </si>
  <si>
    <t>XPT646</t>
  </si>
  <si>
    <t>XPT690</t>
  </si>
  <si>
    <t>XPT160</t>
  </si>
  <si>
    <t>XPT161</t>
  </si>
  <si>
    <t>XPT162</t>
  </si>
  <si>
    <t>XPT163</t>
  </si>
  <si>
    <t>XPT165</t>
  </si>
  <si>
    <t>XPT166</t>
  </si>
  <si>
    <t>XPT167</t>
  </si>
  <si>
    <t>XPT168</t>
  </si>
  <si>
    <t>XPT169</t>
  </si>
  <si>
    <t>XPT170</t>
  </si>
  <si>
    <t>XPT171</t>
  </si>
  <si>
    <t>XPT661</t>
  </si>
  <si>
    <t>XPT662</t>
  </si>
  <si>
    <t>XPT663</t>
  </si>
  <si>
    <t>XPT666</t>
  </si>
  <si>
    <t>XPT180</t>
  </si>
  <si>
    <t>XPT182</t>
  </si>
  <si>
    <t>XPT183</t>
  </si>
  <si>
    <t>XPT184</t>
  </si>
  <si>
    <t>XPT185</t>
  </si>
  <si>
    <t>XPT187</t>
  </si>
  <si>
    <t>XPT188</t>
  </si>
  <si>
    <t>XPT189</t>
  </si>
  <si>
    <t>XPT680</t>
  </si>
  <si>
    <t>XPT682</t>
  </si>
  <si>
    <t>XPT683</t>
  </si>
  <si>
    <t>XPT684</t>
  </si>
  <si>
    <t>XPT200</t>
  </si>
  <si>
    <t>XPT201</t>
  </si>
  <si>
    <t>XPT202</t>
  </si>
  <si>
    <t>XPT203</t>
  </si>
  <si>
    <t>XPT205</t>
  </si>
  <si>
    <t>XPT207</t>
  </si>
  <si>
    <t>XPT208</t>
  </si>
  <si>
    <t>XPT209</t>
  </si>
  <si>
    <t>XPT210</t>
  </si>
  <si>
    <t>XPT240</t>
  </si>
  <si>
    <t>XZT080</t>
  </si>
  <si>
    <t>XZT082</t>
  </si>
  <si>
    <t>XZT083</t>
  </si>
  <si>
    <t>XZT084</t>
  </si>
  <si>
    <t>XZT085</t>
  </si>
  <si>
    <t>XZT086</t>
  </si>
  <si>
    <t>XZT087</t>
  </si>
  <si>
    <t>XZT092</t>
  </si>
  <si>
    <t>XZT093</t>
  </si>
  <si>
    <t>XZT094</t>
  </si>
  <si>
    <t>XZT100</t>
  </si>
  <si>
    <t>XZT103</t>
  </si>
  <si>
    <t>XZT104</t>
  </si>
  <si>
    <t>XZT106</t>
  </si>
  <si>
    <t>XZT107</t>
  </si>
  <si>
    <t>XZT108</t>
  </si>
  <si>
    <t>XZT109</t>
  </si>
  <si>
    <t>XZT110</t>
  </si>
  <si>
    <t>XZT120</t>
  </si>
  <si>
    <t>XZT122</t>
  </si>
  <si>
    <t>XZT123</t>
  </si>
  <si>
    <t>XZT124</t>
  </si>
  <si>
    <t>XZT125</t>
  </si>
  <si>
    <t>XZT140</t>
  </si>
  <si>
    <t>XZT141</t>
  </si>
  <si>
    <t>XZT142</t>
  </si>
  <si>
    <t>XZT143</t>
  </si>
  <si>
    <t>XPZ060</t>
  </si>
  <si>
    <t>XPZ080</t>
  </si>
  <si>
    <t>XPZ090</t>
  </si>
  <si>
    <t>XPZ100</t>
  </si>
  <si>
    <t>XPZ120</t>
  </si>
  <si>
    <t>XPZ140</t>
  </si>
  <si>
    <t>XPZ160</t>
  </si>
  <si>
    <t>XPV063</t>
  </si>
  <si>
    <t>XPV081</t>
  </si>
  <si>
    <t>XPV082</t>
  </si>
  <si>
    <t>XPV083</t>
  </si>
  <si>
    <t>XPV101</t>
  </si>
  <si>
    <t>XPV102</t>
  </si>
  <si>
    <t>XPV103</t>
  </si>
  <si>
    <t>XPV104</t>
  </si>
  <si>
    <t>XPV120</t>
  </si>
  <si>
    <t>XPV121</t>
  </si>
  <si>
    <t>XPV122</t>
  </si>
  <si>
    <t>XPV123</t>
  </si>
  <si>
    <t>XPV125</t>
  </si>
  <si>
    <t>XPV127</t>
  </si>
  <si>
    <t>XPV140</t>
  </si>
  <si>
    <t>XPV169</t>
  </si>
  <si>
    <t>XPV170</t>
  </si>
  <si>
    <t>XZP063</t>
  </si>
  <si>
    <t>XZP081</t>
  </si>
  <si>
    <t>XZP082</t>
  </si>
  <si>
    <t>XZP100</t>
  </si>
  <si>
    <t>XZP101</t>
  </si>
  <si>
    <t>XZP102</t>
  </si>
  <si>
    <t>XZP103</t>
  </si>
  <si>
    <t>XZP104</t>
  </si>
  <si>
    <t>XZP121</t>
  </si>
  <si>
    <t>XZP122</t>
  </si>
  <si>
    <t>XZP140</t>
  </si>
  <si>
    <t>XZP141</t>
  </si>
  <si>
    <t>XPS072</t>
  </si>
  <si>
    <t>XPS081</t>
  </si>
  <si>
    <t>XPS082</t>
  </si>
  <si>
    <t>XPS083</t>
  </si>
  <si>
    <t>XPS084</t>
  </si>
  <si>
    <t>XPS085</t>
  </si>
  <si>
    <t>XPS086</t>
  </si>
  <si>
    <t>XPS087</t>
  </si>
  <si>
    <t>XPS100</t>
  </si>
  <si>
    <t>XPS101</t>
  </si>
  <si>
    <t>XPS102</t>
  </si>
  <si>
    <t>XPS103</t>
  </si>
  <si>
    <t>XPS104</t>
  </si>
  <si>
    <t>XPS105</t>
  </si>
  <si>
    <t>XPS106</t>
  </si>
  <si>
    <t>XPS107</t>
  </si>
  <si>
    <t>XPS121</t>
  </si>
  <si>
    <t>XPS122</t>
  </si>
  <si>
    <t>XPS125</t>
  </si>
  <si>
    <t>XPS144</t>
  </si>
  <si>
    <t>XPS162</t>
  </si>
  <si>
    <t>XPS165</t>
  </si>
  <si>
    <t>XTD061</t>
  </si>
  <si>
    <t>XTD081</t>
  </si>
  <si>
    <t>XTD080</t>
  </si>
  <si>
    <t>XTD103</t>
  </si>
  <si>
    <t>XTD104</t>
  </si>
  <si>
    <t>XTD105</t>
  </si>
  <si>
    <t>XTD120</t>
  </si>
  <si>
    <t>XTD141</t>
  </si>
  <si>
    <t>XTD160</t>
  </si>
  <si>
    <t>XTD161</t>
  </si>
  <si>
    <t>XRT100</t>
  </si>
  <si>
    <t>XRT120</t>
  </si>
  <si>
    <t>XRT140</t>
  </si>
  <si>
    <t>XRT141</t>
  </si>
  <si>
    <t>XFU102</t>
  </si>
  <si>
    <t>XFU113</t>
  </si>
  <si>
    <t>JLL355</t>
  </si>
  <si>
    <t>JLL305</t>
  </si>
  <si>
    <t>JLL361</t>
  </si>
  <si>
    <t>JLL300</t>
  </si>
  <si>
    <t>JLL350</t>
  </si>
  <si>
    <t>JLL301</t>
  </si>
  <si>
    <t>JLL351</t>
  </si>
  <si>
    <t>JLL362</t>
  </si>
  <si>
    <t>JLL302</t>
  </si>
  <si>
    <t>JLL352</t>
  </si>
  <si>
    <t>JLL303</t>
  </si>
  <si>
    <t>JLL353</t>
  </si>
  <si>
    <t>JLL354</t>
  </si>
  <si>
    <t>JLL304</t>
  </si>
  <si>
    <t>RC5-8</t>
  </si>
  <si>
    <t>RC9-11</t>
  </si>
  <si>
    <t>RC12-15</t>
  </si>
  <si>
    <t>KBF000</t>
  </si>
  <si>
    <t>KBF001</t>
  </si>
  <si>
    <t>KBF003</t>
  </si>
  <si>
    <t>JTV501</t>
  </si>
  <si>
    <t>JTV413</t>
  </si>
  <si>
    <t>JTV400</t>
  </si>
  <si>
    <t>JTV401</t>
  </si>
  <si>
    <t>JTV402</t>
  </si>
  <si>
    <t>JTV403</t>
  </si>
  <si>
    <t>JTV404</t>
  </si>
  <si>
    <t>JTV405</t>
  </si>
  <si>
    <t>JTV406</t>
  </si>
  <si>
    <t>JTV407</t>
  </si>
  <si>
    <t>JTV408</t>
  </si>
  <si>
    <t>JTV409</t>
  </si>
  <si>
    <t>JTV410</t>
  </si>
  <si>
    <t>JTV414</t>
  </si>
  <si>
    <t>Black Dyneema Chafe Sheave</t>
  </si>
  <si>
    <t>Black Dyneema Chafe sheave</t>
  </si>
  <si>
    <t xml:space="preserve">BRO             </t>
  </si>
  <si>
    <t>8</t>
  </si>
  <si>
    <t>10</t>
  </si>
  <si>
    <t>12</t>
  </si>
  <si>
    <t>14</t>
  </si>
  <si>
    <t>16</t>
  </si>
  <si>
    <t>20</t>
  </si>
  <si>
    <t>24</t>
  </si>
  <si>
    <t>JPK028</t>
  </si>
  <si>
    <t>GripCoat</t>
  </si>
  <si>
    <t>D12 78 MAX Lifeline Black Dyneema Cover</t>
  </si>
  <si>
    <t>WT0015</t>
  </si>
  <si>
    <t>WT0010</t>
  </si>
  <si>
    <t>KL0312</t>
  </si>
  <si>
    <t>KL0362</t>
  </si>
  <si>
    <t>KL0209</t>
  </si>
  <si>
    <t>Dyneema Whipping Twine</t>
  </si>
  <si>
    <t>25m Spool</t>
  </si>
  <si>
    <t>50m Spool</t>
  </si>
  <si>
    <t>SiliconCoat</t>
  </si>
  <si>
    <t>PAA127</t>
  </si>
  <si>
    <t>PAA200</t>
  </si>
  <si>
    <t>PAA301</t>
  </si>
  <si>
    <t>PAA126</t>
  </si>
  <si>
    <t>EnduraCoat</t>
  </si>
  <si>
    <t>EAM108</t>
  </si>
  <si>
    <t>EAM109</t>
  </si>
  <si>
    <t>EAM110</t>
  </si>
  <si>
    <t>EAM111</t>
  </si>
  <si>
    <t>EAM112</t>
  </si>
  <si>
    <t>EAM113</t>
  </si>
  <si>
    <t>EAM114</t>
  </si>
  <si>
    <t xml:space="preserve">COM             </t>
  </si>
  <si>
    <t xml:space="preserve">ACS             </t>
  </si>
  <si>
    <t>CORE</t>
  </si>
  <si>
    <t>COVER</t>
  </si>
  <si>
    <t>EXTRAS</t>
  </si>
  <si>
    <t>FINISHES</t>
  </si>
  <si>
    <t>SHORT LENGTH SURCHARGE</t>
  </si>
  <si>
    <t>CUSTOMISATIONS</t>
  </si>
  <si>
    <t>LIFE LINES</t>
  </si>
  <si>
    <t>DYNEEMA WHIPPING TWINE</t>
  </si>
  <si>
    <t>SPECIALIST ROPE COATINGS</t>
  </si>
  <si>
    <t>Marlow Ropes Ltd</t>
  </si>
  <si>
    <t>1ST001</t>
  </si>
  <si>
    <t>1°W001</t>
  </si>
  <si>
    <t>2XS001</t>
  </si>
  <si>
    <t>50N001</t>
  </si>
  <si>
    <t>A2R001</t>
  </si>
  <si>
    <t>AAL001</t>
  </si>
  <si>
    <t>AAR001</t>
  </si>
  <si>
    <t>AAV001</t>
  </si>
  <si>
    <t>ABC001</t>
  </si>
  <si>
    <t>ABE003</t>
  </si>
  <si>
    <t>ABS002</t>
  </si>
  <si>
    <t>ACC001</t>
  </si>
  <si>
    <t>ACR001</t>
  </si>
  <si>
    <t>ACT006</t>
  </si>
  <si>
    <t>ACT010</t>
  </si>
  <si>
    <t>ADA005</t>
  </si>
  <si>
    <t>ADE001</t>
  </si>
  <si>
    <t>ADG001</t>
  </si>
  <si>
    <t>ADU001</t>
  </si>
  <si>
    <t>ADV005</t>
  </si>
  <si>
    <t>ADV006</t>
  </si>
  <si>
    <t>AHB001</t>
  </si>
  <si>
    <t>AIT001</t>
  </si>
  <si>
    <t>ALA002</t>
  </si>
  <si>
    <t>ALD001</t>
  </si>
  <si>
    <t>ALD002</t>
  </si>
  <si>
    <t>ALE001</t>
  </si>
  <si>
    <t>ALF001</t>
  </si>
  <si>
    <t>ALL002</t>
  </si>
  <si>
    <t>ALL003</t>
  </si>
  <si>
    <t>ALL010</t>
  </si>
  <si>
    <t>ALP004</t>
  </si>
  <si>
    <t>ALP006</t>
  </si>
  <si>
    <t>ALT003</t>
  </si>
  <si>
    <t>ALT004</t>
  </si>
  <si>
    <t>ALV001</t>
  </si>
  <si>
    <t>AMG001</t>
  </si>
  <si>
    <t>AND003</t>
  </si>
  <si>
    <t>AND004</t>
  </si>
  <si>
    <t>AND007</t>
  </si>
  <si>
    <t>AND011</t>
  </si>
  <si>
    <t>ANG002</t>
  </si>
  <si>
    <t>ANG003</t>
  </si>
  <si>
    <t>ANG004</t>
  </si>
  <si>
    <t>APO001</t>
  </si>
  <si>
    <t>APP001</t>
  </si>
  <si>
    <t>AQU001</t>
  </si>
  <si>
    <t>AQU002</t>
  </si>
  <si>
    <t>ARB001</t>
  </si>
  <si>
    <t>ARB007</t>
  </si>
  <si>
    <t>ARD002</t>
  </si>
  <si>
    <t>ARE002</t>
  </si>
  <si>
    <t>ARR001</t>
  </si>
  <si>
    <t>ART003</t>
  </si>
  <si>
    <t>ART007</t>
  </si>
  <si>
    <t>ARU001</t>
  </si>
  <si>
    <t>ARU005</t>
  </si>
  <si>
    <t>ASH002</t>
  </si>
  <si>
    <t>ASH004</t>
  </si>
  <si>
    <t>ASW001</t>
  </si>
  <si>
    <t>ATK001</t>
  </si>
  <si>
    <t>ATL001</t>
  </si>
  <si>
    <t>ATL003</t>
  </si>
  <si>
    <t>ATL005</t>
  </si>
  <si>
    <t>ATO001</t>
  </si>
  <si>
    <t>AVO003</t>
  </si>
  <si>
    <t>AVO005</t>
  </si>
  <si>
    <t>AWM001</t>
  </si>
  <si>
    <t>AWS001</t>
  </si>
  <si>
    <t>BAI001</t>
  </si>
  <si>
    <t>BAK001</t>
  </si>
  <si>
    <t>BAR002</t>
  </si>
  <si>
    <t>BAR003</t>
  </si>
  <si>
    <t>BAT001</t>
  </si>
  <si>
    <t>BAT002</t>
  </si>
  <si>
    <t>BAT003</t>
  </si>
  <si>
    <t>BAY001</t>
  </si>
  <si>
    <t>BAY002</t>
  </si>
  <si>
    <t>BAY003</t>
  </si>
  <si>
    <t>BEA004</t>
  </si>
  <si>
    <t>BEA005</t>
  </si>
  <si>
    <t>BEA010</t>
  </si>
  <si>
    <t>BED002</t>
  </si>
  <si>
    <t>BEL004</t>
  </si>
  <si>
    <t>BEN006</t>
  </si>
  <si>
    <t>BEN008</t>
  </si>
  <si>
    <t>BER002</t>
  </si>
  <si>
    <t>BEW001</t>
  </si>
  <si>
    <t>BEW002</t>
  </si>
  <si>
    <t>BEW003</t>
  </si>
  <si>
    <t>BHH001</t>
  </si>
  <si>
    <t>BID001</t>
  </si>
  <si>
    <t>BIG001</t>
  </si>
  <si>
    <t>BIR001</t>
  </si>
  <si>
    <t>BIR003</t>
  </si>
  <si>
    <t>BLA003</t>
  </si>
  <si>
    <t>BLU001</t>
  </si>
  <si>
    <t>BLU003</t>
  </si>
  <si>
    <t>BOA001</t>
  </si>
  <si>
    <t>BOA004</t>
  </si>
  <si>
    <t>BOA005</t>
  </si>
  <si>
    <t>BOA006</t>
  </si>
  <si>
    <t>BOA009</t>
  </si>
  <si>
    <t>BOA010</t>
  </si>
  <si>
    <t>BOA011</t>
  </si>
  <si>
    <t>BOA017</t>
  </si>
  <si>
    <t>BOA018</t>
  </si>
  <si>
    <t>BOA019</t>
  </si>
  <si>
    <t>BOO001</t>
  </si>
  <si>
    <t>BOS002</t>
  </si>
  <si>
    <t>BOS003</t>
  </si>
  <si>
    <t>BOS004</t>
  </si>
  <si>
    <t>BOS005</t>
  </si>
  <si>
    <t>BOU002</t>
  </si>
  <si>
    <t>BOU003</t>
  </si>
  <si>
    <t>BRA002</t>
  </si>
  <si>
    <t>BRI004</t>
  </si>
  <si>
    <t>BRI022</t>
  </si>
  <si>
    <t>BRI023</t>
  </si>
  <si>
    <t>BRO004</t>
  </si>
  <si>
    <t>BRY001</t>
  </si>
  <si>
    <t>BUC007</t>
  </si>
  <si>
    <t>BUC010</t>
  </si>
  <si>
    <t>BUR004</t>
  </si>
  <si>
    <t>BUR005</t>
  </si>
  <si>
    <t>CAI001</t>
  </si>
  <si>
    <t>CAL003</t>
  </si>
  <si>
    <t>CAL005</t>
  </si>
  <si>
    <t>CAN002</t>
  </si>
  <si>
    <t>CAN004</t>
  </si>
  <si>
    <t>CAP002</t>
  </si>
  <si>
    <t>CAP010</t>
  </si>
  <si>
    <t>CAR005</t>
  </si>
  <si>
    <t>CAR006</t>
  </si>
  <si>
    <t>CAR007</t>
  </si>
  <si>
    <t>CAR010</t>
  </si>
  <si>
    <t>CAR012</t>
  </si>
  <si>
    <t>CASH01</t>
  </si>
  <si>
    <t>CASH03</t>
  </si>
  <si>
    <t>CAT004</t>
  </si>
  <si>
    <t>CAV001</t>
  </si>
  <si>
    <t>CCS001</t>
  </si>
  <si>
    <t>CEB001</t>
  </si>
  <si>
    <t>CEC001</t>
  </si>
  <si>
    <t>CEN007</t>
  </si>
  <si>
    <t>CFR001</t>
  </si>
  <si>
    <t>CHA006</t>
  </si>
  <si>
    <t>CHA009</t>
  </si>
  <si>
    <t>CHE009</t>
  </si>
  <si>
    <t>CHE011</t>
  </si>
  <si>
    <t>CHI002</t>
  </si>
  <si>
    <t>CHR003</t>
  </si>
  <si>
    <t>CHR005</t>
  </si>
  <si>
    <t>CHY001</t>
  </si>
  <si>
    <t>CIR003</t>
  </si>
  <si>
    <t>CIT003</t>
  </si>
  <si>
    <t>CLA001</t>
  </si>
  <si>
    <t>CLA005</t>
  </si>
  <si>
    <t>CLA006</t>
  </si>
  <si>
    <t>CLI001</t>
  </si>
  <si>
    <t>CLI002</t>
  </si>
  <si>
    <t>COA004</t>
  </si>
  <si>
    <t>COL003</t>
  </si>
  <si>
    <t>COL006</t>
  </si>
  <si>
    <t>COM004</t>
  </si>
  <si>
    <t>COM008</t>
  </si>
  <si>
    <t>COM017</t>
  </si>
  <si>
    <t>CON001</t>
  </si>
  <si>
    <t>CON005</t>
  </si>
  <si>
    <t>CON012</t>
  </si>
  <si>
    <t>CON015</t>
  </si>
  <si>
    <t>CON016</t>
  </si>
  <si>
    <t>COO002</t>
  </si>
  <si>
    <t>COR001</t>
  </si>
  <si>
    <t>COR006</t>
  </si>
  <si>
    <t>COR007</t>
  </si>
  <si>
    <t>COR016</t>
  </si>
  <si>
    <t>COV003</t>
  </si>
  <si>
    <t>COV004</t>
  </si>
  <si>
    <t>COW001</t>
  </si>
  <si>
    <t>CPR001</t>
  </si>
  <si>
    <t>CQC002</t>
  </si>
  <si>
    <t>CRA003</t>
  </si>
  <si>
    <t>CRA004</t>
  </si>
  <si>
    <t>CRE006</t>
  </si>
  <si>
    <t>CRE009</t>
  </si>
  <si>
    <t>CRI001</t>
  </si>
  <si>
    <t>CRO002</t>
  </si>
  <si>
    <t>CRS001</t>
  </si>
  <si>
    <t>CRU002</t>
  </si>
  <si>
    <t>CSB001</t>
  </si>
  <si>
    <t>CSE001</t>
  </si>
  <si>
    <t>CUD001</t>
  </si>
  <si>
    <t>CUM003</t>
  </si>
  <si>
    <t>CYG001</t>
  </si>
  <si>
    <t>DAL001</t>
  </si>
  <si>
    <t>DAR007</t>
  </si>
  <si>
    <t>DAT001</t>
  </si>
  <si>
    <t>DAT002</t>
  </si>
  <si>
    <t>DAU001</t>
  </si>
  <si>
    <t>DAV001</t>
  </si>
  <si>
    <t>DAV002</t>
  </si>
  <si>
    <t>DAV006</t>
  </si>
  <si>
    <t>DAV007</t>
  </si>
  <si>
    <t>DAV009</t>
  </si>
  <si>
    <t>DAW001</t>
  </si>
  <si>
    <t>DEA002</t>
  </si>
  <si>
    <t>DEL005</t>
  </si>
  <si>
    <t>DEM001</t>
  </si>
  <si>
    <t>DEP002</t>
  </si>
  <si>
    <t>DEP003</t>
  </si>
  <si>
    <t>DES003</t>
  </si>
  <si>
    <t>DIA002</t>
  </si>
  <si>
    <t>DIN002</t>
  </si>
  <si>
    <t>DIN003</t>
  </si>
  <si>
    <t>DIN004</t>
  </si>
  <si>
    <t>DIN006</t>
  </si>
  <si>
    <t>DIS001</t>
  </si>
  <si>
    <t>DOC001</t>
  </si>
  <si>
    <t>DOL002</t>
  </si>
  <si>
    <t>DOV001</t>
  </si>
  <si>
    <t>DOV003</t>
  </si>
  <si>
    <t>DOW001</t>
  </si>
  <si>
    <t>DOW002</t>
  </si>
  <si>
    <t>DOY002</t>
  </si>
  <si>
    <t>DPR001</t>
  </si>
  <si>
    <t>DRE001</t>
  </si>
  <si>
    <t>DRS001</t>
  </si>
  <si>
    <t>DWR001</t>
  </si>
  <si>
    <t>DYN002</t>
  </si>
  <si>
    <t>EAS001</t>
  </si>
  <si>
    <t>EAS008</t>
  </si>
  <si>
    <t>EAS010</t>
  </si>
  <si>
    <t>EDA001</t>
  </si>
  <si>
    <t>EDG002</t>
  </si>
  <si>
    <t>EDG003</t>
  </si>
  <si>
    <t>EDI001</t>
  </si>
  <si>
    <t>EFS001</t>
  </si>
  <si>
    <t>ELE002</t>
  </si>
  <si>
    <t>ELE004</t>
  </si>
  <si>
    <t>END001</t>
  </si>
  <si>
    <t>ESP001</t>
  </si>
  <si>
    <t>ESR001</t>
  </si>
  <si>
    <t>ESS001</t>
  </si>
  <si>
    <t>EUR007</t>
  </si>
  <si>
    <t>EVO001</t>
  </si>
  <si>
    <t>EXE001</t>
  </si>
  <si>
    <t>EXT006</t>
  </si>
  <si>
    <t>FAI001</t>
  </si>
  <si>
    <t>FAI003</t>
  </si>
  <si>
    <t>FAL001</t>
  </si>
  <si>
    <t>FAL006</t>
  </si>
  <si>
    <t>FAV001</t>
  </si>
  <si>
    <t>FAW001</t>
  </si>
  <si>
    <t>FCW001</t>
  </si>
  <si>
    <t>FEL001</t>
  </si>
  <si>
    <t>FEL003</t>
  </si>
  <si>
    <t>FIG001</t>
  </si>
  <si>
    <t>FIN002</t>
  </si>
  <si>
    <t>FIR006</t>
  </si>
  <si>
    <t>FIR008</t>
  </si>
  <si>
    <t>FIR011</t>
  </si>
  <si>
    <t>FIS001</t>
  </si>
  <si>
    <t>FLE002</t>
  </si>
  <si>
    <t>FLE003</t>
  </si>
  <si>
    <t>FLY002</t>
  </si>
  <si>
    <t>FOC001</t>
  </si>
  <si>
    <t>FOO001</t>
  </si>
  <si>
    <t>FOR005</t>
  </si>
  <si>
    <t>FOR006</t>
  </si>
  <si>
    <t>FOR010</t>
  </si>
  <si>
    <t>FOR015</t>
  </si>
  <si>
    <t>FOU002</t>
  </si>
  <si>
    <t>FOW001</t>
  </si>
  <si>
    <t>FOX001</t>
  </si>
  <si>
    <t>FRA004</t>
  </si>
  <si>
    <t>FRE002</t>
  </si>
  <si>
    <t>FRE003</t>
  </si>
  <si>
    <t>FRE009</t>
  </si>
  <si>
    <t>FRE010</t>
  </si>
  <si>
    <t>FRE012</t>
  </si>
  <si>
    <t>FUL002</t>
  </si>
  <si>
    <t>FUT005</t>
  </si>
  <si>
    <t>GAE001</t>
  </si>
  <si>
    <t>GAL001</t>
  </si>
  <si>
    <t>GAR004</t>
  </si>
  <si>
    <t>GAY001</t>
  </si>
  <si>
    <t>GBR001</t>
  </si>
  <si>
    <t>GDS001</t>
  </si>
  <si>
    <t>GEC001</t>
  </si>
  <si>
    <t>GEO008</t>
  </si>
  <si>
    <t>GET001</t>
  </si>
  <si>
    <t>GIL002</t>
  </si>
  <si>
    <t>GLO004</t>
  </si>
  <si>
    <t>GLO011</t>
  </si>
  <si>
    <t>GOA001</t>
  </si>
  <si>
    <t>GOH001</t>
  </si>
  <si>
    <t>GOK001</t>
  </si>
  <si>
    <t>GOL004</t>
  </si>
  <si>
    <t>GOO004</t>
  </si>
  <si>
    <t>GOS001</t>
  </si>
  <si>
    <t>GOS003</t>
  </si>
  <si>
    <t>GOS004</t>
  </si>
  <si>
    <t>GPB001</t>
  </si>
  <si>
    <t>GPS001</t>
  </si>
  <si>
    <t>GRA002</t>
  </si>
  <si>
    <t>GRA005</t>
  </si>
  <si>
    <t>GRE007</t>
  </si>
  <si>
    <t>GRE015</t>
  </si>
  <si>
    <t>GRI002</t>
  </si>
  <si>
    <t>GUI002</t>
  </si>
  <si>
    <t>GUL001</t>
  </si>
  <si>
    <t>GWE001</t>
  </si>
  <si>
    <t>H20001</t>
  </si>
  <si>
    <t>HAM001</t>
  </si>
  <si>
    <t>HAM008</t>
  </si>
  <si>
    <t>HAM009</t>
  </si>
  <si>
    <t>HAM011</t>
  </si>
  <si>
    <t>HAN004</t>
  </si>
  <si>
    <t>HAR001</t>
  </si>
  <si>
    <t>HAR002</t>
  </si>
  <si>
    <t>HAR003</t>
  </si>
  <si>
    <t>HAR008</t>
  </si>
  <si>
    <t>HAR012</t>
  </si>
  <si>
    <t>HAR014</t>
  </si>
  <si>
    <t>HAR015</t>
  </si>
  <si>
    <t>HAR016</t>
  </si>
  <si>
    <t>HAR017</t>
  </si>
  <si>
    <t>HAR018</t>
  </si>
  <si>
    <t>HAR020</t>
  </si>
  <si>
    <t>HAT001</t>
  </si>
  <si>
    <t>HAV001</t>
  </si>
  <si>
    <t>HAW001</t>
  </si>
  <si>
    <t>HAW002</t>
  </si>
  <si>
    <t>HAY003</t>
  </si>
  <si>
    <t>HAY004</t>
  </si>
  <si>
    <t>HBE001</t>
  </si>
  <si>
    <t>HDS001</t>
  </si>
  <si>
    <t>HEN001</t>
  </si>
  <si>
    <t>HEN002</t>
  </si>
  <si>
    <t>HEN003</t>
  </si>
  <si>
    <t>HIG003</t>
  </si>
  <si>
    <t>HIG004</t>
  </si>
  <si>
    <t>HIG005</t>
  </si>
  <si>
    <t>HIL001</t>
  </si>
  <si>
    <t>HIT001</t>
  </si>
  <si>
    <t>HOB003</t>
  </si>
  <si>
    <t>HOB004</t>
  </si>
  <si>
    <t>HOL002</t>
  </si>
  <si>
    <t>HOL003</t>
  </si>
  <si>
    <t>HOL004</t>
  </si>
  <si>
    <t>HOL005</t>
  </si>
  <si>
    <t>HOL007</t>
  </si>
  <si>
    <t>HOL008</t>
  </si>
  <si>
    <t>HOM001</t>
  </si>
  <si>
    <t>HOT001</t>
  </si>
  <si>
    <t>HOV001</t>
  </si>
  <si>
    <t>HOV002</t>
  </si>
  <si>
    <t>HUG001</t>
  </si>
  <si>
    <t>HUG003</t>
  </si>
  <si>
    <t>HUN004</t>
  </si>
  <si>
    <t>IAN001</t>
  </si>
  <si>
    <t>IAN002</t>
  </si>
  <si>
    <t>IBI001</t>
  </si>
  <si>
    <t>IDE001</t>
  </si>
  <si>
    <t>IDO001</t>
  </si>
  <si>
    <t>IFC001</t>
  </si>
  <si>
    <t>IMP003</t>
  </si>
  <si>
    <t>IMS001</t>
  </si>
  <si>
    <t>IRO001</t>
  </si>
  <si>
    <t>ISL001</t>
  </si>
  <si>
    <t>ISL004</t>
  </si>
  <si>
    <t>JAC001</t>
  </si>
  <si>
    <t>JAC002</t>
  </si>
  <si>
    <t>JAC006</t>
  </si>
  <si>
    <t>JAM003</t>
  </si>
  <si>
    <t>JAM006</t>
  </si>
  <si>
    <t>JAM007</t>
  </si>
  <si>
    <t>JAM010</t>
  </si>
  <si>
    <t>JAN001</t>
  </si>
  <si>
    <t>JBB001</t>
  </si>
  <si>
    <t>JBT001</t>
  </si>
  <si>
    <t>JER002</t>
  </si>
  <si>
    <t>JES002</t>
  </si>
  <si>
    <t>JIM001</t>
  </si>
  <si>
    <t>JKA001</t>
  </si>
  <si>
    <t>JMC001</t>
  </si>
  <si>
    <t>JMD001</t>
  </si>
  <si>
    <t>JOH004</t>
  </si>
  <si>
    <t>JOH009</t>
  </si>
  <si>
    <t>JOH014</t>
  </si>
  <si>
    <t>JON001</t>
  </si>
  <si>
    <t>JON003</t>
  </si>
  <si>
    <t>JON004</t>
  </si>
  <si>
    <t>JON005</t>
  </si>
  <si>
    <t>JON006</t>
  </si>
  <si>
    <t>JON007</t>
  </si>
  <si>
    <t>JPB001</t>
  </si>
  <si>
    <t>JRS001</t>
  </si>
  <si>
    <t>JUB001</t>
  </si>
  <si>
    <t>JUI001</t>
  </si>
  <si>
    <t>K90001</t>
  </si>
  <si>
    <t>KAY001</t>
  </si>
  <si>
    <t>KEL001</t>
  </si>
  <si>
    <t>KEN002</t>
  </si>
  <si>
    <t>KEN006</t>
  </si>
  <si>
    <t>KES001</t>
  </si>
  <si>
    <t>KIN001</t>
  </si>
  <si>
    <t>KIN003</t>
  </si>
  <si>
    <t>KIN007</t>
  </si>
  <si>
    <t>KIP001</t>
  </si>
  <si>
    <t>KIR001</t>
  </si>
  <si>
    <t>KIT001</t>
  </si>
  <si>
    <t>KIW001</t>
  </si>
  <si>
    <t>KLS001</t>
  </si>
  <si>
    <t>KRA001</t>
  </si>
  <si>
    <t>KRE001</t>
  </si>
  <si>
    <t>KYL002</t>
  </si>
  <si>
    <t>LAD001</t>
  </si>
  <si>
    <t>LAM004</t>
  </si>
  <si>
    <t>LAN003</t>
  </si>
  <si>
    <t>LAN005</t>
  </si>
  <si>
    <t>LAR001</t>
  </si>
  <si>
    <t>LAR002</t>
  </si>
  <si>
    <t>LAS002</t>
  </si>
  <si>
    <t>LAS005</t>
  </si>
  <si>
    <t>LAT001</t>
  </si>
  <si>
    <t>LDC001</t>
  </si>
  <si>
    <t>LEA001</t>
  </si>
  <si>
    <t>LEA003</t>
  </si>
  <si>
    <t>LEE002</t>
  </si>
  <si>
    <t>LEI009</t>
  </si>
  <si>
    <t>LEM001</t>
  </si>
  <si>
    <t>LEO002</t>
  </si>
  <si>
    <t>LEW001</t>
  </si>
  <si>
    <t>LHJ001</t>
  </si>
  <si>
    <t>LHM001</t>
  </si>
  <si>
    <t>LIF005</t>
  </si>
  <si>
    <t>LIF007</t>
  </si>
  <si>
    <t>LNC001</t>
  </si>
  <si>
    <t>LOC002</t>
  </si>
  <si>
    <t>LOC003</t>
  </si>
  <si>
    <t>LOC004</t>
  </si>
  <si>
    <t>LON001</t>
  </si>
  <si>
    <t>LOO001</t>
  </si>
  <si>
    <t>LUC001</t>
  </si>
  <si>
    <t>LUD001</t>
  </si>
  <si>
    <t>LUD002</t>
  </si>
  <si>
    <t>LYN001</t>
  </si>
  <si>
    <t>MAC001</t>
  </si>
  <si>
    <t>MAD001</t>
  </si>
  <si>
    <t>MAG006</t>
  </si>
  <si>
    <t>MAG007</t>
  </si>
  <si>
    <t>MAI001</t>
  </si>
  <si>
    <t>MAI004</t>
  </si>
  <si>
    <t>MAI006</t>
  </si>
  <si>
    <t>MAI007</t>
  </si>
  <si>
    <t>MAL003</t>
  </si>
  <si>
    <t>MAL007</t>
  </si>
  <si>
    <t>MAN002</t>
  </si>
  <si>
    <t>MAN006</t>
  </si>
  <si>
    <t>MAN008</t>
  </si>
  <si>
    <t>MAR004</t>
  </si>
  <si>
    <t>MAR005</t>
  </si>
  <si>
    <t>MAR015</t>
  </si>
  <si>
    <t>MAR018</t>
  </si>
  <si>
    <t>MAR019</t>
  </si>
  <si>
    <t>MAR020</t>
  </si>
  <si>
    <t>MAR021</t>
  </si>
  <si>
    <t>MAR022</t>
  </si>
  <si>
    <t>MAR029</t>
  </si>
  <si>
    <t>MAR030</t>
  </si>
  <si>
    <t>MAR031</t>
  </si>
  <si>
    <t>MAR032</t>
  </si>
  <si>
    <t>MAR035</t>
  </si>
  <si>
    <t>MAR039</t>
  </si>
  <si>
    <t>MAR042</t>
  </si>
  <si>
    <t>MAS007</t>
  </si>
  <si>
    <t>MCC003</t>
  </si>
  <si>
    <t>MCM001</t>
  </si>
  <si>
    <t>MCS001</t>
  </si>
  <si>
    <t>MEC001</t>
  </si>
  <si>
    <t>MED005</t>
  </si>
  <si>
    <t>MET009</t>
  </si>
  <si>
    <t>MET010</t>
  </si>
  <si>
    <t>MIC002</t>
  </si>
  <si>
    <t>MIC003</t>
  </si>
  <si>
    <t>MIC005</t>
  </si>
  <si>
    <t>MID004</t>
  </si>
  <si>
    <t>MID005</t>
  </si>
  <si>
    <t>MIK002</t>
  </si>
  <si>
    <t>MIK003</t>
  </si>
  <si>
    <t>MIK004</t>
  </si>
  <si>
    <t>MIK005</t>
  </si>
  <si>
    <t>MIK006</t>
  </si>
  <si>
    <t>MIL001</t>
  </si>
  <si>
    <t>MIL005</t>
  </si>
  <si>
    <t>MIN009</t>
  </si>
  <si>
    <t>MIN012</t>
  </si>
  <si>
    <t>MIN013</t>
  </si>
  <si>
    <t>MON006</t>
  </si>
  <si>
    <t>MON010</t>
  </si>
  <si>
    <t>MON012</t>
  </si>
  <si>
    <t>MOR002</t>
  </si>
  <si>
    <t>MOU001</t>
  </si>
  <si>
    <t>MOU002</t>
  </si>
  <si>
    <t>MOU005</t>
  </si>
  <si>
    <t>MOU006</t>
  </si>
  <si>
    <t>MPU001</t>
  </si>
  <si>
    <t>MRL001</t>
  </si>
  <si>
    <t>MYA001</t>
  </si>
  <si>
    <t>MYA002</t>
  </si>
  <si>
    <t>MYL001</t>
  </si>
  <si>
    <t>NAN001</t>
  </si>
  <si>
    <t>NAR001</t>
  </si>
  <si>
    <t>NAU003</t>
  </si>
  <si>
    <t>NAU005</t>
  </si>
  <si>
    <t>NEI005</t>
  </si>
  <si>
    <t>NEW006</t>
  </si>
  <si>
    <t>NEW007</t>
  </si>
  <si>
    <t>NIC005</t>
  </si>
  <si>
    <t>NJM001</t>
  </si>
  <si>
    <t>NOR003</t>
  </si>
  <si>
    <t>NOR010</t>
  </si>
  <si>
    <t>NOR011</t>
  </si>
  <si>
    <t>NOR014</t>
  </si>
  <si>
    <t>NOR019</t>
  </si>
  <si>
    <t>NOR026</t>
  </si>
  <si>
    <t>NOR030</t>
  </si>
  <si>
    <t>NOR031</t>
  </si>
  <si>
    <t>NOT001</t>
  </si>
  <si>
    <t>NOT003</t>
  </si>
  <si>
    <t>NOT004</t>
  </si>
  <si>
    <t>NUC001</t>
  </si>
  <si>
    <t>NWS001</t>
  </si>
  <si>
    <t>O'T001</t>
  </si>
  <si>
    <t>OAK001</t>
  </si>
  <si>
    <t>OAK003</t>
  </si>
  <si>
    <t>OCE004</t>
  </si>
  <si>
    <t>OCE006</t>
  </si>
  <si>
    <t>OCE008</t>
  </si>
  <si>
    <t>OCE009</t>
  </si>
  <si>
    <t>OCE012</t>
  </si>
  <si>
    <t>OCE013</t>
  </si>
  <si>
    <t>OCE017</t>
  </si>
  <si>
    <t>OCE020</t>
  </si>
  <si>
    <t>OCE021</t>
  </si>
  <si>
    <t>OCE022</t>
  </si>
  <si>
    <t>OCE025</t>
  </si>
  <si>
    <t>OFF002</t>
  </si>
  <si>
    <t>OFF003</t>
  </si>
  <si>
    <t>OFF005</t>
  </si>
  <si>
    <t>OFF011</t>
  </si>
  <si>
    <t>OHM002</t>
  </si>
  <si>
    <t>ONB001</t>
  </si>
  <si>
    <t>ONE001</t>
  </si>
  <si>
    <t>OPP001</t>
  </si>
  <si>
    <t>OPT002</t>
  </si>
  <si>
    <t>ORA002</t>
  </si>
  <si>
    <t>OTC001</t>
  </si>
  <si>
    <t>OTT002</t>
  </si>
  <si>
    <t>OUT003</t>
  </si>
  <si>
    <t>OUT005</t>
  </si>
  <si>
    <t>OUT010</t>
  </si>
  <si>
    <t>OUT011</t>
  </si>
  <si>
    <t>OVI001</t>
  </si>
  <si>
    <t>OXF003</t>
  </si>
  <si>
    <t>OXF004</t>
  </si>
  <si>
    <t>OXF005</t>
  </si>
  <si>
    <t>OXF006</t>
  </si>
  <si>
    <t>OXF007</t>
  </si>
  <si>
    <t>PAC002</t>
  </si>
  <si>
    <t>PAD001</t>
  </si>
  <si>
    <t>PAD002</t>
  </si>
  <si>
    <t>PAI002</t>
  </si>
  <si>
    <t>PAR001</t>
  </si>
  <si>
    <t>PAR003</t>
  </si>
  <si>
    <t>PAR008</t>
  </si>
  <si>
    <t>PAS003</t>
  </si>
  <si>
    <t>PAS004</t>
  </si>
  <si>
    <t>PAT002</t>
  </si>
  <si>
    <t>PAU003</t>
  </si>
  <si>
    <t>PEA003</t>
  </si>
  <si>
    <t>PEL001</t>
  </si>
  <si>
    <t>PEL002</t>
  </si>
  <si>
    <t>PEN003</t>
  </si>
  <si>
    <t>PER003</t>
  </si>
  <si>
    <t>PER005</t>
  </si>
  <si>
    <t>PET002</t>
  </si>
  <si>
    <t>PET010</t>
  </si>
  <si>
    <t>PET011</t>
  </si>
  <si>
    <t>PEV001</t>
  </si>
  <si>
    <t>PFR001</t>
  </si>
  <si>
    <t>PGL001</t>
  </si>
  <si>
    <t>PHI001</t>
  </si>
  <si>
    <t>PHI002</t>
  </si>
  <si>
    <t>PHI003</t>
  </si>
  <si>
    <t>PHO001</t>
  </si>
  <si>
    <t>PIN003</t>
  </si>
  <si>
    <t>PIN005</t>
  </si>
  <si>
    <t>PIP001</t>
  </si>
  <si>
    <t>PIR001</t>
  </si>
  <si>
    <t>PLA001</t>
  </si>
  <si>
    <t>PLA007</t>
  </si>
  <si>
    <t>PMB001</t>
  </si>
  <si>
    <t>POO001</t>
  </si>
  <si>
    <t>POO002</t>
  </si>
  <si>
    <t>POO003</t>
  </si>
  <si>
    <t>POR007</t>
  </si>
  <si>
    <t>POR008</t>
  </si>
  <si>
    <t>POR010</t>
  </si>
  <si>
    <t>POR012</t>
  </si>
  <si>
    <t>PRE002</t>
  </si>
  <si>
    <t>PRI001</t>
  </si>
  <si>
    <t>PRI003</t>
  </si>
  <si>
    <t>PRI005</t>
  </si>
  <si>
    <t>PRI007</t>
  </si>
  <si>
    <t>PRN001</t>
  </si>
  <si>
    <t>PRO019</t>
  </si>
  <si>
    <t>PSM001</t>
  </si>
  <si>
    <t>PUR002</t>
  </si>
  <si>
    <t>PUR003</t>
  </si>
  <si>
    <t>PUR005</t>
  </si>
  <si>
    <t>PWL001</t>
  </si>
  <si>
    <t>PWW001</t>
  </si>
  <si>
    <t>QEI001</t>
  </si>
  <si>
    <t>QUA002</t>
  </si>
  <si>
    <t>QUA003</t>
  </si>
  <si>
    <t>QUA004</t>
  </si>
  <si>
    <t>QUE001</t>
  </si>
  <si>
    <t>QUE002</t>
  </si>
  <si>
    <t>RAB001</t>
  </si>
  <si>
    <t>RAC003</t>
  </si>
  <si>
    <t>RAI001</t>
  </si>
  <si>
    <t>RAI002</t>
  </si>
  <si>
    <t>RAM001</t>
  </si>
  <si>
    <t>RAN003</t>
  </si>
  <si>
    <t>RAY001</t>
  </si>
  <si>
    <t>RBS002</t>
  </si>
  <si>
    <t>RCY001</t>
  </si>
  <si>
    <t>RDE001</t>
  </si>
  <si>
    <t>REA001</t>
  </si>
  <si>
    <t>REG002</t>
  </si>
  <si>
    <t>REL001</t>
  </si>
  <si>
    <t>RET001</t>
  </si>
  <si>
    <t>REV001</t>
  </si>
  <si>
    <t>RIB001</t>
  </si>
  <si>
    <t>RIC003</t>
  </si>
  <si>
    <t>RIC008</t>
  </si>
  <si>
    <t>RIC009</t>
  </si>
  <si>
    <t>RID002</t>
  </si>
  <si>
    <t>RIG001</t>
  </si>
  <si>
    <t>RIG002</t>
  </si>
  <si>
    <t>RIG003</t>
  </si>
  <si>
    <t>RIG005</t>
  </si>
  <si>
    <t>RIG007</t>
  </si>
  <si>
    <t>RIG010</t>
  </si>
  <si>
    <t>RIG012</t>
  </si>
  <si>
    <t>RIG016</t>
  </si>
  <si>
    <t>RIG022</t>
  </si>
  <si>
    <t>RIK001</t>
  </si>
  <si>
    <t>RIV001</t>
  </si>
  <si>
    <t>RJP001</t>
  </si>
  <si>
    <t>RLS001</t>
  </si>
  <si>
    <t>RMW001</t>
  </si>
  <si>
    <t>RNL001</t>
  </si>
  <si>
    <t>ROB001</t>
  </si>
  <si>
    <t>ROB003</t>
  </si>
  <si>
    <t>ROB007</t>
  </si>
  <si>
    <t>ROB008</t>
  </si>
  <si>
    <t>ROC001</t>
  </si>
  <si>
    <t>ROC005</t>
  </si>
  <si>
    <t>RON002</t>
  </si>
  <si>
    <t>ROO001</t>
  </si>
  <si>
    <t>ROP004</t>
  </si>
  <si>
    <t>ROP007</t>
  </si>
  <si>
    <t>ROS001</t>
  </si>
  <si>
    <t>ROS003</t>
  </si>
  <si>
    <t>ROS005</t>
  </si>
  <si>
    <t>ROT003</t>
  </si>
  <si>
    <t>ROW002</t>
  </si>
  <si>
    <t>ROY007</t>
  </si>
  <si>
    <t>ROY014</t>
  </si>
  <si>
    <t>ROY015</t>
  </si>
  <si>
    <t>ROY016</t>
  </si>
  <si>
    <t>RUS001</t>
  </si>
  <si>
    <t>RUS003</t>
  </si>
  <si>
    <t>RUT002</t>
  </si>
  <si>
    <t>RUT003</t>
  </si>
  <si>
    <t>RWO001</t>
  </si>
  <si>
    <t>RYD002</t>
  </si>
  <si>
    <t>RYE001</t>
  </si>
  <si>
    <t>RYE002</t>
  </si>
  <si>
    <t>SAG001</t>
  </si>
  <si>
    <t>SAG004</t>
  </si>
  <si>
    <t>SAI005</t>
  </si>
  <si>
    <t>SAI006</t>
  </si>
  <si>
    <t>SAI007</t>
  </si>
  <si>
    <t>SAI009</t>
  </si>
  <si>
    <t>SAI010</t>
  </si>
  <si>
    <t>SAI011</t>
  </si>
  <si>
    <t>SAI012</t>
  </si>
  <si>
    <t>SAI014</t>
  </si>
  <si>
    <t>SAI016</t>
  </si>
  <si>
    <t>SAI017</t>
  </si>
  <si>
    <t>SAI018</t>
  </si>
  <si>
    <t>SAI021</t>
  </si>
  <si>
    <t>SAI022</t>
  </si>
  <si>
    <t>SAI023</t>
  </si>
  <si>
    <t>SAI024</t>
  </si>
  <si>
    <t>SAI025</t>
  </si>
  <si>
    <t>SAI026</t>
  </si>
  <si>
    <t>SAI027</t>
  </si>
  <si>
    <t>SAL002</t>
  </si>
  <si>
    <t>SAL003</t>
  </si>
  <si>
    <t>SAL004</t>
  </si>
  <si>
    <t>SAM003</t>
  </si>
  <si>
    <t>SAM005</t>
  </si>
  <si>
    <t>SAN002</t>
  </si>
  <si>
    <t>SAR006</t>
  </si>
  <si>
    <t>SCA002</t>
  </si>
  <si>
    <t>SCO003</t>
  </si>
  <si>
    <t>SCO006</t>
  </si>
  <si>
    <t>SCO009</t>
  </si>
  <si>
    <t>SCU001</t>
  </si>
  <si>
    <t>SEA004</t>
  </si>
  <si>
    <t>SEA005</t>
  </si>
  <si>
    <t>SEA006</t>
  </si>
  <si>
    <t>SEA007</t>
  </si>
  <si>
    <t>SEA008</t>
  </si>
  <si>
    <t>SEA009</t>
  </si>
  <si>
    <t>SEA011</t>
  </si>
  <si>
    <t>SEA012</t>
  </si>
  <si>
    <t>SEA018</t>
  </si>
  <si>
    <t>SEA019</t>
  </si>
  <si>
    <t>SEA023</t>
  </si>
  <si>
    <t>SEL004</t>
  </si>
  <si>
    <t>SEL006</t>
  </si>
  <si>
    <t>SEV001</t>
  </si>
  <si>
    <t>SHA002</t>
  </si>
  <si>
    <t>SHA005</t>
  </si>
  <si>
    <t>SHE006</t>
  </si>
  <si>
    <t>SHE007</t>
  </si>
  <si>
    <t>SHI001</t>
  </si>
  <si>
    <t>SHI004</t>
  </si>
  <si>
    <t>SHI005</t>
  </si>
  <si>
    <t>SHO005</t>
  </si>
  <si>
    <t>SIL002</t>
  </si>
  <si>
    <t>SIL006</t>
  </si>
  <si>
    <t>SIL007</t>
  </si>
  <si>
    <t>SIM001</t>
  </si>
  <si>
    <t>SIM005</t>
  </si>
  <si>
    <t>SKE001</t>
  </si>
  <si>
    <t>SKI001</t>
  </si>
  <si>
    <t>SOL001</t>
  </si>
  <si>
    <t>SOL004</t>
  </si>
  <si>
    <t>SOL005</t>
  </si>
  <si>
    <t>SOL006</t>
  </si>
  <si>
    <t>SOL007</t>
  </si>
  <si>
    <t>SOL009</t>
  </si>
  <si>
    <t>SOL010</t>
  </si>
  <si>
    <t>SOL011</t>
  </si>
  <si>
    <t>SOL013</t>
  </si>
  <si>
    <t>SOU006</t>
  </si>
  <si>
    <t>SOU009</t>
  </si>
  <si>
    <t>SOU011</t>
  </si>
  <si>
    <t>SOU016</t>
  </si>
  <si>
    <t>SOU018</t>
  </si>
  <si>
    <t>SOU019</t>
  </si>
  <si>
    <t>SOU020</t>
  </si>
  <si>
    <t>SOU021</t>
  </si>
  <si>
    <t>SOU025</t>
  </si>
  <si>
    <t>SPE006</t>
  </si>
  <si>
    <t>SPE008</t>
  </si>
  <si>
    <t>SPE013</t>
  </si>
  <si>
    <t>SPE015</t>
  </si>
  <si>
    <t>SPI001</t>
  </si>
  <si>
    <t>SPI002</t>
  </si>
  <si>
    <t>SPI003</t>
  </si>
  <si>
    <t>SPO001</t>
  </si>
  <si>
    <t>SPO006</t>
  </si>
  <si>
    <t>SPO009</t>
  </si>
  <si>
    <t>STA008</t>
  </si>
  <si>
    <t>STA018</t>
  </si>
  <si>
    <t>STE001</t>
  </si>
  <si>
    <t>STE003</t>
  </si>
  <si>
    <t>STE004</t>
  </si>
  <si>
    <t>STE006</t>
  </si>
  <si>
    <t>STE007</t>
  </si>
  <si>
    <t>STM004</t>
  </si>
  <si>
    <t>STO002</t>
  </si>
  <si>
    <t>STO005</t>
  </si>
  <si>
    <t>STO006</t>
  </si>
  <si>
    <t>STO008</t>
  </si>
  <si>
    <t>STO010</t>
  </si>
  <si>
    <t>STO011</t>
  </si>
  <si>
    <t>STR008</t>
  </si>
  <si>
    <t>SUF002</t>
  </si>
  <si>
    <t>SUF007</t>
  </si>
  <si>
    <t>SUF008</t>
  </si>
  <si>
    <t>SUG001</t>
  </si>
  <si>
    <t>SUN001</t>
  </si>
  <si>
    <t>SUN002</t>
  </si>
  <si>
    <t>SUN003</t>
  </si>
  <si>
    <t>SUN004</t>
  </si>
  <si>
    <t>SUN006</t>
  </si>
  <si>
    <t>SUP002</t>
  </si>
  <si>
    <t>SUP006</t>
  </si>
  <si>
    <t>SUR001</t>
  </si>
  <si>
    <t>SUR003</t>
  </si>
  <si>
    <t>SUR009</t>
  </si>
  <si>
    <t>SUS001</t>
  </si>
  <si>
    <t>SUS003</t>
  </si>
  <si>
    <t>SWA004</t>
  </si>
  <si>
    <t>SWI002</t>
  </si>
  <si>
    <t>SXW001</t>
  </si>
  <si>
    <t>SYN002</t>
  </si>
  <si>
    <t>TAL001</t>
  </si>
  <si>
    <t>TAL002</t>
  </si>
  <si>
    <t>TAL003</t>
  </si>
  <si>
    <t>TAL006</t>
  </si>
  <si>
    <t>TAT001</t>
  </si>
  <si>
    <t>TCS001</t>
  </si>
  <si>
    <t>TEA001</t>
  </si>
  <si>
    <t>TEA002</t>
  </si>
  <si>
    <t>TEA003</t>
  </si>
  <si>
    <t>TEA004</t>
  </si>
  <si>
    <t>TEC007</t>
  </si>
  <si>
    <t>TEC015</t>
  </si>
  <si>
    <t>TES001</t>
  </si>
  <si>
    <t>THA003</t>
  </si>
  <si>
    <t>THA004</t>
  </si>
  <si>
    <t>THA009</t>
  </si>
  <si>
    <t>THE002</t>
  </si>
  <si>
    <t>THL001</t>
  </si>
  <si>
    <t>THL002</t>
  </si>
  <si>
    <t>THO002</t>
  </si>
  <si>
    <t>THO003</t>
  </si>
  <si>
    <t>TKM001</t>
  </si>
  <si>
    <t>TLC002</t>
  </si>
  <si>
    <t>TNI001</t>
  </si>
  <si>
    <t>TOL001</t>
  </si>
  <si>
    <t>TON001</t>
  </si>
  <si>
    <t>TON002</t>
  </si>
  <si>
    <t>TOP002</t>
  </si>
  <si>
    <t>TOP004</t>
  </si>
  <si>
    <t>TOR002</t>
  </si>
  <si>
    <t>TOT003</t>
  </si>
  <si>
    <t>TOT004</t>
  </si>
  <si>
    <t>TOW002</t>
  </si>
  <si>
    <t>TRA006</t>
  </si>
  <si>
    <t>TRA009</t>
  </si>
  <si>
    <t>TRA018</t>
  </si>
  <si>
    <t>TRA020</t>
  </si>
  <si>
    <t>TRE002</t>
  </si>
  <si>
    <t>TRE006</t>
  </si>
  <si>
    <t>TRE010</t>
  </si>
  <si>
    <t>TRI003</t>
  </si>
  <si>
    <t>TRI006</t>
  </si>
  <si>
    <t>TRI008</t>
  </si>
  <si>
    <t>TSR001</t>
  </si>
  <si>
    <t>TTR001</t>
  </si>
  <si>
    <t>TUR001</t>
  </si>
  <si>
    <t>TUR003</t>
  </si>
  <si>
    <t>TUR004</t>
  </si>
  <si>
    <t>TUS001</t>
  </si>
  <si>
    <t>TYN007</t>
  </si>
  <si>
    <t>UIT001</t>
  </si>
  <si>
    <t>UKK001</t>
  </si>
  <si>
    <t>UKM001</t>
  </si>
  <si>
    <t>UKS001</t>
  </si>
  <si>
    <t>UKS002</t>
  </si>
  <si>
    <t>ULL002</t>
  </si>
  <si>
    <t>UMA001</t>
  </si>
  <si>
    <t>UNI003</t>
  </si>
  <si>
    <t>UNI019</t>
  </si>
  <si>
    <t>VAN002</t>
  </si>
  <si>
    <t>VAN003</t>
  </si>
  <si>
    <t>VAW001</t>
  </si>
  <si>
    <t>VEC001</t>
  </si>
  <si>
    <t>VER003</t>
  </si>
  <si>
    <t>VER006</t>
  </si>
  <si>
    <t>VIC001</t>
  </si>
  <si>
    <t>VIC003</t>
  </si>
  <si>
    <t>VIR002</t>
  </si>
  <si>
    <t>VIT001</t>
  </si>
  <si>
    <t>VMA001</t>
  </si>
  <si>
    <t>VMG001</t>
  </si>
  <si>
    <t>VOO002</t>
  </si>
  <si>
    <t>VOR001</t>
  </si>
  <si>
    <t>WAK001</t>
  </si>
  <si>
    <t>WAR004</t>
  </si>
  <si>
    <t>WAR009</t>
  </si>
  <si>
    <t>WAT003</t>
  </si>
  <si>
    <t>WAT004</t>
  </si>
  <si>
    <t>WAT005</t>
  </si>
  <si>
    <t>WAT006</t>
  </si>
  <si>
    <t>WAT007</t>
  </si>
  <si>
    <t>WAT013</t>
  </si>
  <si>
    <t>WAT014</t>
  </si>
  <si>
    <t>WAT015</t>
  </si>
  <si>
    <t>WEB002</t>
  </si>
  <si>
    <t>WEL001</t>
  </si>
  <si>
    <t>WEL002</t>
  </si>
  <si>
    <t>WES003</t>
  </si>
  <si>
    <t>WES004</t>
  </si>
  <si>
    <t>WES008</t>
  </si>
  <si>
    <t>WES012</t>
  </si>
  <si>
    <t>WES013</t>
  </si>
  <si>
    <t>WES015</t>
  </si>
  <si>
    <t>WES018</t>
  </si>
  <si>
    <t>WES020</t>
  </si>
  <si>
    <t>WES025</t>
  </si>
  <si>
    <t>WET001</t>
  </si>
  <si>
    <t>WET003</t>
  </si>
  <si>
    <t>WEY001</t>
  </si>
  <si>
    <t>WGL001</t>
  </si>
  <si>
    <t>WHI001</t>
  </si>
  <si>
    <t>WHI002</t>
  </si>
  <si>
    <t>WHI004</t>
  </si>
  <si>
    <t>WHI005</t>
  </si>
  <si>
    <t>WHI007</t>
  </si>
  <si>
    <t>WHI008</t>
  </si>
  <si>
    <t>WHI010</t>
  </si>
  <si>
    <t>WHU001</t>
  </si>
  <si>
    <t>WIC001</t>
  </si>
  <si>
    <t>WIL003</t>
  </si>
  <si>
    <t>WIL004</t>
  </si>
  <si>
    <t>WIL011</t>
  </si>
  <si>
    <t>WIN004</t>
  </si>
  <si>
    <t>WIN006</t>
  </si>
  <si>
    <t>WIN009</t>
  </si>
  <si>
    <t>WIN010</t>
  </si>
  <si>
    <t>WIN011</t>
  </si>
  <si>
    <t>WLB001</t>
  </si>
  <si>
    <t>WOO002</t>
  </si>
  <si>
    <t>WOR002</t>
  </si>
  <si>
    <t>WOR005</t>
  </si>
  <si>
    <t>WTR001</t>
  </si>
  <si>
    <t>XPR001</t>
  </si>
  <si>
    <t>XTR001</t>
  </si>
  <si>
    <t>XWR001</t>
  </si>
  <si>
    <t>YAC001</t>
  </si>
  <si>
    <t>YAC002</t>
  </si>
  <si>
    <t>YAC004</t>
  </si>
  <si>
    <t>YAC005</t>
  </si>
  <si>
    <t>YAC008</t>
  </si>
  <si>
    <t>YAC009</t>
  </si>
  <si>
    <t>YAC010</t>
  </si>
  <si>
    <t>YAL001</t>
  </si>
  <si>
    <t>YMC001</t>
  </si>
  <si>
    <t>YOM001</t>
  </si>
  <si>
    <t>YOR002</t>
  </si>
  <si>
    <t>YOT001</t>
  </si>
  <si>
    <t>YOU002</t>
  </si>
  <si>
    <t>ZIN001</t>
  </si>
  <si>
    <t>ZZZ001</t>
  </si>
  <si>
    <t>ABU001</t>
  </si>
  <si>
    <t>ACU001</t>
  </si>
  <si>
    <t>AGL001</t>
  </si>
  <si>
    <t>AGS001</t>
  </si>
  <si>
    <t>AGS002</t>
  </si>
  <si>
    <t>ALE002</t>
  </si>
  <si>
    <t>ALL008</t>
  </si>
  <si>
    <t>ALO003</t>
  </si>
  <si>
    <t>ALU002</t>
  </si>
  <si>
    <t>AMB001</t>
  </si>
  <si>
    <t>AMO001</t>
  </si>
  <si>
    <t>ANT007</t>
  </si>
  <si>
    <t>ASP001</t>
  </si>
  <si>
    <t>ASS007</t>
  </si>
  <si>
    <t>ASS008</t>
  </si>
  <si>
    <t>AVA002</t>
  </si>
  <si>
    <t>AXI001</t>
  </si>
  <si>
    <t>AZI001</t>
  </si>
  <si>
    <t>BAI003</t>
  </si>
  <si>
    <t>BEN007</t>
  </si>
  <si>
    <t>BLE002</t>
  </si>
  <si>
    <t>BLO001</t>
  </si>
  <si>
    <t>BOD001</t>
  </si>
  <si>
    <t>BOR001</t>
  </si>
  <si>
    <t>BRE005</t>
  </si>
  <si>
    <t>CAN006</t>
  </si>
  <si>
    <t>CAP003</t>
  </si>
  <si>
    <t>CAT001</t>
  </si>
  <si>
    <t>CAT006</t>
  </si>
  <si>
    <t>CED001</t>
  </si>
  <si>
    <t>CEK001</t>
  </si>
  <si>
    <t>CEN006</t>
  </si>
  <si>
    <t>CHE013</t>
  </si>
  <si>
    <t>CHM001</t>
  </si>
  <si>
    <t>CHR006</t>
  </si>
  <si>
    <t>CLI003</t>
  </si>
  <si>
    <t>COD001</t>
  </si>
  <si>
    <t>COM011</t>
  </si>
  <si>
    <t>CON004</t>
  </si>
  <si>
    <t>CON007</t>
  </si>
  <si>
    <t>CON009</t>
  </si>
  <si>
    <t>CON010</t>
  </si>
  <si>
    <t>CON011</t>
  </si>
  <si>
    <t>COR005</t>
  </si>
  <si>
    <t>COR015</t>
  </si>
  <si>
    <t>CRO004</t>
  </si>
  <si>
    <t>CTM001</t>
  </si>
  <si>
    <t>CUR001</t>
  </si>
  <si>
    <t>DIN005</t>
  </si>
  <si>
    <t>DRE002</t>
  </si>
  <si>
    <t>DRE003</t>
  </si>
  <si>
    <t>DSM003</t>
  </si>
  <si>
    <t>DUN003</t>
  </si>
  <si>
    <t>DUR002</t>
  </si>
  <si>
    <t>DUV001</t>
  </si>
  <si>
    <t>EAS007</t>
  </si>
  <si>
    <t>EAS011</t>
  </si>
  <si>
    <t>EAS013</t>
  </si>
  <si>
    <t>ELD001</t>
  </si>
  <si>
    <t>ENV001</t>
  </si>
  <si>
    <t>EWP001</t>
  </si>
  <si>
    <t>FAH001</t>
  </si>
  <si>
    <t>FAL005</t>
  </si>
  <si>
    <t>FED001</t>
  </si>
  <si>
    <t>FED002</t>
  </si>
  <si>
    <t>FED003</t>
  </si>
  <si>
    <t>FED004</t>
  </si>
  <si>
    <t>FED005</t>
  </si>
  <si>
    <t>FED006</t>
  </si>
  <si>
    <t>FJB001</t>
  </si>
  <si>
    <t>FJB002</t>
  </si>
  <si>
    <t>FOL001</t>
  </si>
  <si>
    <t>FOR011</t>
  </si>
  <si>
    <t>FOR012</t>
  </si>
  <si>
    <t>FOX003</t>
  </si>
  <si>
    <t>FRA005</t>
  </si>
  <si>
    <t>FRE006</t>
  </si>
  <si>
    <t>FRE008</t>
  </si>
  <si>
    <t>FUN001</t>
  </si>
  <si>
    <t>FUT001</t>
  </si>
  <si>
    <t>GAB002</t>
  </si>
  <si>
    <t>GAL002</t>
  </si>
  <si>
    <t>GAL003</t>
  </si>
  <si>
    <t>GER002</t>
  </si>
  <si>
    <t>GOS002</t>
  </si>
  <si>
    <t>GOT002</t>
  </si>
  <si>
    <t>GRE012</t>
  </si>
  <si>
    <t>GRE014</t>
  </si>
  <si>
    <t>GRU001</t>
  </si>
  <si>
    <t>GUN004</t>
  </si>
  <si>
    <t>HEL001</t>
  </si>
  <si>
    <t>HEL003</t>
  </si>
  <si>
    <t>HIG006</t>
  </si>
  <si>
    <t>HOB002</t>
  </si>
  <si>
    <t>HTE001</t>
  </si>
  <si>
    <t>HTS001</t>
  </si>
  <si>
    <t>HUL002</t>
  </si>
  <si>
    <t>HUL003</t>
  </si>
  <si>
    <t>HYD007</t>
  </si>
  <si>
    <t>ICS001</t>
  </si>
  <si>
    <t>ILH002</t>
  </si>
  <si>
    <t>IME001</t>
  </si>
  <si>
    <t>IME002</t>
  </si>
  <si>
    <t>IME003</t>
  </si>
  <si>
    <t>IND010</t>
  </si>
  <si>
    <t>ING001</t>
  </si>
  <si>
    <t>INT005</t>
  </si>
  <si>
    <t>INT010</t>
  </si>
  <si>
    <t>IRI001</t>
  </si>
  <si>
    <t>JAM001</t>
  </si>
  <si>
    <t>JAM008</t>
  </si>
  <si>
    <t>JAW002</t>
  </si>
  <si>
    <t>JDI001</t>
  </si>
  <si>
    <t>JES001</t>
  </si>
  <si>
    <t>JOS003</t>
  </si>
  <si>
    <t>JOU001</t>
  </si>
  <si>
    <t>JSC001</t>
  </si>
  <si>
    <t>JUL002</t>
  </si>
  <si>
    <t>JUS001</t>
  </si>
  <si>
    <t>KAI001</t>
  </si>
  <si>
    <t>KAR003</t>
  </si>
  <si>
    <t>KEH001</t>
  </si>
  <si>
    <t>KIT002</t>
  </si>
  <si>
    <t>KLM003</t>
  </si>
  <si>
    <t>KLM004</t>
  </si>
  <si>
    <t>KMN001</t>
  </si>
  <si>
    <t>KON002</t>
  </si>
  <si>
    <t>LAV001</t>
  </si>
  <si>
    <t>LET001</t>
  </si>
  <si>
    <t>LIM002</t>
  </si>
  <si>
    <t>LIN008</t>
  </si>
  <si>
    <t>MAD002</t>
  </si>
  <si>
    <t>MAD003</t>
  </si>
  <si>
    <t>MAR007</t>
  </si>
  <si>
    <t>MAR016</t>
  </si>
  <si>
    <t>MAR017</t>
  </si>
  <si>
    <t>MAR040</t>
  </si>
  <si>
    <t>MAS006</t>
  </si>
  <si>
    <t>MBF001</t>
  </si>
  <si>
    <t>MBO001</t>
  </si>
  <si>
    <t>MCW001</t>
  </si>
  <si>
    <t>MED004</t>
  </si>
  <si>
    <t>MEN002</t>
  </si>
  <si>
    <t>MEN003</t>
  </si>
  <si>
    <t>MER004</t>
  </si>
  <si>
    <t>MID002</t>
  </si>
  <si>
    <t>MIL003</t>
  </si>
  <si>
    <t>MKA001</t>
  </si>
  <si>
    <t>MOM001</t>
  </si>
  <si>
    <t>MOR004</t>
  </si>
  <si>
    <t>MSH001</t>
  </si>
  <si>
    <t>MUL001</t>
  </si>
  <si>
    <t>MYG001</t>
  </si>
  <si>
    <t>MYT001</t>
  </si>
  <si>
    <t>NAC001</t>
  </si>
  <si>
    <t>NAU001</t>
  </si>
  <si>
    <t>NEI003</t>
  </si>
  <si>
    <t>NIC006</t>
  </si>
  <si>
    <t>NON001</t>
  </si>
  <si>
    <t>NOR024</t>
  </si>
  <si>
    <t>NOR035</t>
  </si>
  <si>
    <t>NOR036</t>
  </si>
  <si>
    <t>NOR038</t>
  </si>
  <si>
    <t>NSR001</t>
  </si>
  <si>
    <t>OCE016</t>
  </si>
  <si>
    <t>OCE018</t>
  </si>
  <si>
    <t>OCE026</t>
  </si>
  <si>
    <t>OLG001</t>
  </si>
  <si>
    <t>OLI001</t>
  </si>
  <si>
    <t>OND002</t>
  </si>
  <si>
    <t>OND003</t>
  </si>
  <si>
    <t>OPT001</t>
  </si>
  <si>
    <t>OSC001</t>
  </si>
  <si>
    <t>OSC002</t>
  </si>
  <si>
    <t>OSC003</t>
  </si>
  <si>
    <t>OSC004</t>
  </si>
  <si>
    <t>OYV001</t>
  </si>
  <si>
    <t>PAR002</t>
  </si>
  <si>
    <t>PAR005</t>
  </si>
  <si>
    <t>PEA002</t>
  </si>
  <si>
    <t>PED001</t>
  </si>
  <si>
    <t>PEE002</t>
  </si>
  <si>
    <t>PER010</t>
  </si>
  <si>
    <t>PER011</t>
  </si>
  <si>
    <t>PIN004</t>
  </si>
  <si>
    <t>POI001</t>
  </si>
  <si>
    <t>POI002</t>
  </si>
  <si>
    <t>POR006</t>
  </si>
  <si>
    <t>PRO001</t>
  </si>
  <si>
    <t>PRO023</t>
  </si>
  <si>
    <t>PRY001</t>
  </si>
  <si>
    <t>PRY002</t>
  </si>
  <si>
    <t>PTC001</t>
  </si>
  <si>
    <t>PUR004</t>
  </si>
  <si>
    <t>QUA001</t>
  </si>
  <si>
    <t>QUA006</t>
  </si>
  <si>
    <t>RAF002</t>
  </si>
  <si>
    <t>RAY003</t>
  </si>
  <si>
    <t>RBS001</t>
  </si>
  <si>
    <t>REA003</t>
  </si>
  <si>
    <t>REG003</t>
  </si>
  <si>
    <t>REM003</t>
  </si>
  <si>
    <t>RIG019</t>
  </si>
  <si>
    <t>RLR001</t>
  </si>
  <si>
    <t>ROB002</t>
  </si>
  <si>
    <t>ROC002</t>
  </si>
  <si>
    <t>ROG001</t>
  </si>
  <si>
    <t>RON005</t>
  </si>
  <si>
    <t>RON006</t>
  </si>
  <si>
    <t>ROS006</t>
  </si>
  <si>
    <t>ROY011</t>
  </si>
  <si>
    <t>SAA001</t>
  </si>
  <si>
    <t>SAI008</t>
  </si>
  <si>
    <t>SAI013</t>
  </si>
  <si>
    <t>SAI015</t>
  </si>
  <si>
    <t>SAI028</t>
  </si>
  <si>
    <t>SAJ001</t>
  </si>
  <si>
    <t>SAP001</t>
  </si>
  <si>
    <t>SAS005</t>
  </si>
  <si>
    <t>SCH001</t>
  </si>
  <si>
    <t>SEA020</t>
  </si>
  <si>
    <t>SEB002</t>
  </si>
  <si>
    <t>SEL001</t>
  </si>
  <si>
    <t>SER011</t>
  </si>
  <si>
    <t>SHA003</t>
  </si>
  <si>
    <t>SHA008</t>
  </si>
  <si>
    <t>SHA013</t>
  </si>
  <si>
    <t>SID001</t>
  </si>
  <si>
    <t>SIM004</t>
  </si>
  <si>
    <t>SLY001</t>
  </si>
  <si>
    <t>SOL012</t>
  </si>
  <si>
    <t>SOU013</t>
  </si>
  <si>
    <t>SOU017</t>
  </si>
  <si>
    <t>SPA004</t>
  </si>
  <si>
    <t>SPE002</t>
  </si>
  <si>
    <t>SPE017</t>
  </si>
  <si>
    <t>SPI005</t>
  </si>
  <si>
    <t>SPI006</t>
  </si>
  <si>
    <t>SPO005</t>
  </si>
  <si>
    <t>SPO010</t>
  </si>
  <si>
    <t>STV001</t>
  </si>
  <si>
    <t>SUN007</t>
  </si>
  <si>
    <t>SUR007</t>
  </si>
  <si>
    <t>SUR010</t>
  </si>
  <si>
    <t>SUR011</t>
  </si>
  <si>
    <t>SUR013</t>
  </si>
  <si>
    <t>SUR016</t>
  </si>
  <si>
    <t>SVA001</t>
  </si>
  <si>
    <t>SVA002</t>
  </si>
  <si>
    <t>SWE001</t>
  </si>
  <si>
    <t>SX3001</t>
  </si>
  <si>
    <t>TAC002</t>
  </si>
  <si>
    <t>TAC003</t>
  </si>
  <si>
    <t>TAK001</t>
  </si>
  <si>
    <t>TAK002</t>
  </si>
  <si>
    <t>TEA005</t>
  </si>
  <si>
    <t>TEA007</t>
  </si>
  <si>
    <t>TEC002</t>
  </si>
  <si>
    <t>TEC003</t>
  </si>
  <si>
    <t>TEC008</t>
  </si>
  <si>
    <t>TEC009</t>
  </si>
  <si>
    <t>TEC010</t>
  </si>
  <si>
    <t>TRA013</t>
  </si>
  <si>
    <t>TRA019</t>
  </si>
  <si>
    <t>TRA023</t>
  </si>
  <si>
    <t>TRA024</t>
  </si>
  <si>
    <t>TRI001</t>
  </si>
  <si>
    <t>TSM001</t>
  </si>
  <si>
    <t>UAB001</t>
  </si>
  <si>
    <t>UKH002</t>
  </si>
  <si>
    <t>UKR001</t>
  </si>
  <si>
    <t>UNI018</t>
  </si>
  <si>
    <t>VAN004</t>
  </si>
  <si>
    <t>VAS001</t>
  </si>
  <si>
    <t>VEL001</t>
  </si>
  <si>
    <t>VEL002</t>
  </si>
  <si>
    <t>VEL003</t>
  </si>
  <si>
    <t>VIA001</t>
  </si>
  <si>
    <t>VIC002</t>
  </si>
  <si>
    <t>VIK001</t>
  </si>
  <si>
    <t>VIR001</t>
  </si>
  <si>
    <t>VOI001</t>
  </si>
  <si>
    <t>VOO001</t>
  </si>
  <si>
    <t>WAD001</t>
  </si>
  <si>
    <t>WAT002</t>
  </si>
  <si>
    <t>WAT008</t>
  </si>
  <si>
    <t>WAT010</t>
  </si>
  <si>
    <t>WAT011</t>
  </si>
  <si>
    <t>WAT012</t>
  </si>
  <si>
    <t>WEF001</t>
  </si>
  <si>
    <t>WHE002</t>
  </si>
  <si>
    <t>WHY001</t>
  </si>
  <si>
    <t>WIC002</t>
  </si>
  <si>
    <t>WIN003</t>
  </si>
  <si>
    <t>WIN005</t>
  </si>
  <si>
    <t>WIN007</t>
  </si>
  <si>
    <t>WIN016</t>
  </si>
  <si>
    <t>WIN019</t>
  </si>
  <si>
    <t>WIN020</t>
  </si>
  <si>
    <t>YST001</t>
  </si>
  <si>
    <t>ZZZ002</t>
  </si>
  <si>
    <t>AAR003</t>
  </si>
  <si>
    <t>ADA001</t>
  </si>
  <si>
    <t>ALH001</t>
  </si>
  <si>
    <t>ALI001</t>
  </si>
  <si>
    <t>ALK002</t>
  </si>
  <si>
    <t>ALO002</t>
  </si>
  <si>
    <t>ALS002</t>
  </si>
  <si>
    <t>ANT006</t>
  </si>
  <si>
    <t>ARE001</t>
  </si>
  <si>
    <t>ARU004</t>
  </si>
  <si>
    <t>ASO001</t>
  </si>
  <si>
    <t>AUW001</t>
  </si>
  <si>
    <t>BAI002</t>
  </si>
  <si>
    <t>BAR004</t>
  </si>
  <si>
    <t>BAV001</t>
  </si>
  <si>
    <t>BIM001</t>
  </si>
  <si>
    <t>BRE003</t>
  </si>
  <si>
    <t>BRI024</t>
  </si>
  <si>
    <t>BUD002</t>
  </si>
  <si>
    <t>BUD003</t>
  </si>
  <si>
    <t>CASH04</t>
  </si>
  <si>
    <t>CEN002</t>
  </si>
  <si>
    <t>CHA002</t>
  </si>
  <si>
    <t>CHI004</t>
  </si>
  <si>
    <t>CHU003</t>
  </si>
  <si>
    <t>CIR004</t>
  </si>
  <si>
    <t>COA003</t>
  </si>
  <si>
    <t>CON003</t>
  </si>
  <si>
    <t>COR011</t>
  </si>
  <si>
    <t>DAR001</t>
  </si>
  <si>
    <t>DAR008</t>
  </si>
  <si>
    <t>DEL004</t>
  </si>
  <si>
    <t>DIA001</t>
  </si>
  <si>
    <t>DIN001</t>
  </si>
  <si>
    <t>DIS002</t>
  </si>
  <si>
    <t>DOY001</t>
  </si>
  <si>
    <t>DUB001</t>
  </si>
  <si>
    <t>EAS012</t>
  </si>
  <si>
    <t>ERN001</t>
  </si>
  <si>
    <t>FIB001</t>
  </si>
  <si>
    <t>FIV002</t>
  </si>
  <si>
    <t>FKG001</t>
  </si>
  <si>
    <t>FLA002</t>
  </si>
  <si>
    <t>FOO002</t>
  </si>
  <si>
    <t>FRE007</t>
  </si>
  <si>
    <t>GEN001</t>
  </si>
  <si>
    <t>GHP001</t>
  </si>
  <si>
    <t>GLO010</t>
  </si>
  <si>
    <t>GOD001</t>
  </si>
  <si>
    <t>GOL002</t>
  </si>
  <si>
    <t>GON001</t>
  </si>
  <si>
    <t>GRA003</t>
  </si>
  <si>
    <t>GUL003</t>
  </si>
  <si>
    <t>H2O002</t>
  </si>
  <si>
    <t>HAM012</t>
  </si>
  <si>
    <t>HAR009</t>
  </si>
  <si>
    <t>HAR010</t>
  </si>
  <si>
    <t>HAR019</t>
  </si>
  <si>
    <t>HAU001</t>
  </si>
  <si>
    <t>HUD001</t>
  </si>
  <si>
    <t>HYD005</t>
  </si>
  <si>
    <t>HYD008</t>
  </si>
  <si>
    <t>INT008</t>
  </si>
  <si>
    <t>ITT001</t>
  </si>
  <si>
    <t>JER003</t>
  </si>
  <si>
    <t>KOR002</t>
  </si>
  <si>
    <t>KSC001</t>
  </si>
  <si>
    <t>KTM001</t>
  </si>
  <si>
    <t>KUW001</t>
  </si>
  <si>
    <t>LAS006</t>
  </si>
  <si>
    <t>LEB001</t>
  </si>
  <si>
    <t>LEI007</t>
  </si>
  <si>
    <t>LES001</t>
  </si>
  <si>
    <t>LEW002</t>
  </si>
  <si>
    <t>MAL009</t>
  </si>
  <si>
    <t>MAN010</t>
  </si>
  <si>
    <t>MAP001</t>
  </si>
  <si>
    <t>MAR001</t>
  </si>
  <si>
    <t>MAR002</t>
  </si>
  <si>
    <t>MAR008</t>
  </si>
  <si>
    <t>MAR028</t>
  </si>
  <si>
    <t>MCC005</t>
  </si>
  <si>
    <t>MEC002</t>
  </si>
  <si>
    <t>MOO003</t>
  </si>
  <si>
    <t>MOO004</t>
  </si>
  <si>
    <t>MOR001</t>
  </si>
  <si>
    <t>MUS001</t>
  </si>
  <si>
    <t>MUS002</t>
  </si>
  <si>
    <t>NAI001</t>
  </si>
  <si>
    <t>NAK001</t>
  </si>
  <si>
    <t>NAT008</t>
  </si>
  <si>
    <t>NAV003</t>
  </si>
  <si>
    <t>NAV005</t>
  </si>
  <si>
    <t>NEI001</t>
  </si>
  <si>
    <t>NOE001</t>
  </si>
  <si>
    <t>NOR025</t>
  </si>
  <si>
    <t>OCE019</t>
  </si>
  <si>
    <t>OCE023</t>
  </si>
  <si>
    <t>OLA001</t>
  </si>
  <si>
    <t>OMA001</t>
  </si>
  <si>
    <t>OPU002</t>
  </si>
  <si>
    <t>ORA001</t>
  </si>
  <si>
    <t>ORA003</t>
  </si>
  <si>
    <t>OVE001</t>
  </si>
  <si>
    <t>OZO001</t>
  </si>
  <si>
    <t>PAC003</t>
  </si>
  <si>
    <t>PEN004</t>
  </si>
  <si>
    <t>PHI004</t>
  </si>
  <si>
    <t>PLA002</t>
  </si>
  <si>
    <t>PRE004</t>
  </si>
  <si>
    <t>PRI004</t>
  </si>
  <si>
    <t>PRO002</t>
  </si>
  <si>
    <t>QUI001</t>
  </si>
  <si>
    <t>RAC001</t>
  </si>
  <si>
    <t>RAY005</t>
  </si>
  <si>
    <t>REG001</t>
  </si>
  <si>
    <t>REK001</t>
  </si>
  <si>
    <t>RIC004</t>
  </si>
  <si>
    <t>RIG011</t>
  </si>
  <si>
    <t>RIG021</t>
  </si>
  <si>
    <t>RON003</t>
  </si>
  <si>
    <t>RON004</t>
  </si>
  <si>
    <t>SAI019</t>
  </si>
  <si>
    <t>SAI020</t>
  </si>
  <si>
    <t>SEA001</t>
  </si>
  <si>
    <t>SEA021</t>
  </si>
  <si>
    <t>SHA004</t>
  </si>
  <si>
    <t>SHO006</t>
  </si>
  <si>
    <t>SIL005</t>
  </si>
  <si>
    <t>SIR001</t>
  </si>
  <si>
    <t>SOU024</t>
  </si>
  <si>
    <t>SOU026</t>
  </si>
  <si>
    <t>SPO004</t>
  </si>
  <si>
    <t>SUL002</t>
  </si>
  <si>
    <t>SUN008</t>
  </si>
  <si>
    <t>SYD001</t>
  </si>
  <si>
    <t>TCC001</t>
  </si>
  <si>
    <t>TEA006</t>
  </si>
  <si>
    <t>TEA011</t>
  </si>
  <si>
    <t>TEC001</t>
  </si>
  <si>
    <t>TEC005</t>
  </si>
  <si>
    <t>TOD001</t>
  </si>
  <si>
    <t>TRI002</t>
  </si>
  <si>
    <t>UNI009</t>
  </si>
  <si>
    <t>VEN001</t>
  </si>
  <si>
    <t>WAK002</t>
  </si>
  <si>
    <t>WES016</t>
  </si>
  <si>
    <t>WHI006</t>
  </si>
  <si>
    <t>WIN001</t>
  </si>
  <si>
    <t>WIN008</t>
  </si>
  <si>
    <t>WIN014</t>
  </si>
  <si>
    <t>WIN015</t>
  </si>
  <si>
    <t>WIN022</t>
  </si>
  <si>
    <t>XSM001</t>
  </si>
  <si>
    <t>YAM002</t>
  </si>
  <si>
    <t>ZOU001</t>
  </si>
  <si>
    <t>ACE003</t>
  </si>
  <si>
    <t>BLA008</t>
  </si>
  <si>
    <t>CLY001</t>
  </si>
  <si>
    <t>COM019</t>
  </si>
  <si>
    <t>COV005</t>
  </si>
  <si>
    <t>DIY001</t>
  </si>
  <si>
    <t>FHO001</t>
  </si>
  <si>
    <t>FLY008</t>
  </si>
  <si>
    <t>GRA009</t>
  </si>
  <si>
    <t>JDP001</t>
  </si>
  <si>
    <t>KNI001</t>
  </si>
  <si>
    <t>MAR046</t>
  </si>
  <si>
    <t>MAR048</t>
  </si>
  <si>
    <t>NIC009</t>
  </si>
  <si>
    <t>OCE027</t>
  </si>
  <si>
    <t>PER012</t>
  </si>
  <si>
    <t>SAN003</t>
  </si>
  <si>
    <t>SEA026</t>
  </si>
  <si>
    <t>SKB001</t>
  </si>
  <si>
    <t>SPI007</t>
  </si>
  <si>
    <t>TEK001</t>
  </si>
  <si>
    <t>URQ001</t>
  </si>
  <si>
    <t>VAN008</t>
  </si>
  <si>
    <t>WIN025</t>
  </si>
  <si>
    <t>APY001</t>
  </si>
  <si>
    <t>ASY002</t>
  </si>
  <si>
    <t>BSI001</t>
  </si>
  <si>
    <t>CHA014</t>
  </si>
  <si>
    <t>GLO014</t>
  </si>
  <si>
    <t>LOC005</t>
  </si>
  <si>
    <t>MAR047</t>
  </si>
  <si>
    <t>PRO026</t>
  </si>
  <si>
    <t>RIG004</t>
  </si>
  <si>
    <t>SAM006</t>
  </si>
  <si>
    <t>TOM001</t>
  </si>
  <si>
    <t>VOI002</t>
  </si>
  <si>
    <t>WIL016</t>
  </si>
  <si>
    <t>YAC011</t>
  </si>
  <si>
    <t>YVE001</t>
  </si>
  <si>
    <t>AGI001</t>
  </si>
  <si>
    <t>BOB001</t>
  </si>
  <si>
    <t>FIN004</t>
  </si>
  <si>
    <t>GAA001</t>
  </si>
  <si>
    <t>GAC001</t>
  </si>
  <si>
    <t>PTR001</t>
  </si>
  <si>
    <t>RBY001</t>
  </si>
  <si>
    <t>USM001</t>
  </si>
  <si>
    <t>WIL015</t>
  </si>
  <si>
    <t>Grand Prix Series Price List 2017</t>
  </si>
  <si>
    <t>XPZ180</t>
  </si>
  <si>
    <t>XZT230</t>
  </si>
  <si>
    <t>XZP161</t>
  </si>
  <si>
    <t>XZP220</t>
  </si>
  <si>
    <t>XZP092</t>
  </si>
  <si>
    <t>XZP111</t>
  </si>
  <si>
    <t>Grand Prix Series Price List GBP / KG</t>
  </si>
  <si>
    <t>Current GBP/EUR Ex-Rate:</t>
  </si>
  <si>
    <t>Length</t>
  </si>
  <si>
    <t>Retail Price ex.VAT</t>
  </si>
  <si>
    <t>RETAIL PRICE - EXCL. V.A.T.</t>
  </si>
  <si>
    <t>T12</t>
  </si>
  <si>
    <t>JTW000</t>
  </si>
  <si>
    <t>JTW001</t>
  </si>
  <si>
    <t>JTW002</t>
  </si>
  <si>
    <t>JTW003</t>
  </si>
  <si>
    <t>JTW004</t>
  </si>
  <si>
    <t>JTW005</t>
  </si>
  <si>
    <t>JTW006</t>
  </si>
  <si>
    <t>JTW007</t>
  </si>
  <si>
    <t>JTW008</t>
  </si>
  <si>
    <t>JTW009</t>
  </si>
  <si>
    <t>Take Down Line</t>
  </si>
  <si>
    <t>XT0052</t>
  </si>
  <si>
    <t>XT0062</t>
  </si>
  <si>
    <t>XT0080</t>
  </si>
  <si>
    <t>XT0100</t>
  </si>
  <si>
    <t>TAKE DOWN LINE</t>
  </si>
  <si>
    <t>200m Spool</t>
  </si>
  <si>
    <t>3.5mm</t>
  </si>
  <si>
    <t>Grand Prix Series Price List 2019</t>
  </si>
  <si>
    <t>AAR004</t>
  </si>
  <si>
    <t>ADV010</t>
  </si>
  <si>
    <t>AMA002</t>
  </si>
  <si>
    <t>ANN001</t>
  </si>
  <si>
    <t>ARR003</t>
  </si>
  <si>
    <t>ATE002</t>
  </si>
  <si>
    <t>AVE001</t>
  </si>
  <si>
    <t>AXE001</t>
  </si>
  <si>
    <t>BEN009</t>
  </si>
  <si>
    <t>BLU010</t>
  </si>
  <si>
    <t>BOA020</t>
  </si>
  <si>
    <t>BOA021</t>
  </si>
  <si>
    <t>BRE007</t>
  </si>
  <si>
    <t>CAP011</t>
  </si>
  <si>
    <t>CAR016</t>
  </si>
  <si>
    <t>CAR018</t>
  </si>
  <si>
    <t>CASH06</t>
  </si>
  <si>
    <t>CHA015</t>
  </si>
  <si>
    <t>COM020</t>
  </si>
  <si>
    <t>DAS001</t>
  </si>
  <si>
    <t>DRI001</t>
  </si>
  <si>
    <t>DRI002</t>
  </si>
  <si>
    <t>DYN003</t>
  </si>
  <si>
    <t>EDG005</t>
  </si>
  <si>
    <t>EMS001</t>
  </si>
  <si>
    <t>ESC001</t>
  </si>
  <si>
    <t>FAC002</t>
  </si>
  <si>
    <t>FOU004</t>
  </si>
  <si>
    <t>FRO004</t>
  </si>
  <si>
    <t>GAE003</t>
  </si>
  <si>
    <t>GBS001</t>
  </si>
  <si>
    <t>GLO016</t>
  </si>
  <si>
    <t>GRE017</t>
  </si>
  <si>
    <t>GRE018</t>
  </si>
  <si>
    <t>HAI004</t>
  </si>
  <si>
    <t>HOP001</t>
  </si>
  <si>
    <t>IMP004</t>
  </si>
  <si>
    <t>INT020</t>
  </si>
  <si>
    <t>JAC007</t>
  </si>
  <si>
    <t>JET002</t>
  </si>
  <si>
    <t>KEM003</t>
  </si>
  <si>
    <t>LAK001</t>
  </si>
  <si>
    <t>LEN001</t>
  </si>
  <si>
    <t>LID001</t>
  </si>
  <si>
    <t>LOR001</t>
  </si>
  <si>
    <t>MAR051</t>
  </si>
  <si>
    <t>MAR052</t>
  </si>
  <si>
    <t>MOA001</t>
  </si>
  <si>
    <t>MYI001</t>
  </si>
  <si>
    <t>MYL002</t>
  </si>
  <si>
    <t>NAU007</t>
  </si>
  <si>
    <t>NAU008</t>
  </si>
  <si>
    <t>NEW011</t>
  </si>
  <si>
    <t>NMS001</t>
  </si>
  <si>
    <t>ONE002</t>
  </si>
  <si>
    <t>OUT012</t>
  </si>
  <si>
    <t>OWS001</t>
  </si>
  <si>
    <t>PAT004</t>
  </si>
  <si>
    <t>PAT005</t>
  </si>
  <si>
    <t>PHO002</t>
  </si>
  <si>
    <t>PIR002</t>
  </si>
  <si>
    <t>PRI008</t>
  </si>
  <si>
    <t>RIG023</t>
  </si>
  <si>
    <t>ROW004</t>
  </si>
  <si>
    <t>ROY019</t>
  </si>
  <si>
    <t>SIR002</t>
  </si>
  <si>
    <t>SMA003</t>
  </si>
  <si>
    <t>SOU027</t>
  </si>
  <si>
    <t>SOU028</t>
  </si>
  <si>
    <t>SOU029</t>
  </si>
  <si>
    <t>SPA009</t>
  </si>
  <si>
    <t>SPB001</t>
  </si>
  <si>
    <t>SPL002</t>
  </si>
  <si>
    <t>STE013</t>
  </si>
  <si>
    <t>STR012</t>
  </si>
  <si>
    <t>SWI004</t>
  </si>
  <si>
    <t>TAC005</t>
  </si>
  <si>
    <t>TAR002</t>
  </si>
  <si>
    <t>TEL006</t>
  </si>
  <si>
    <t>TIK001</t>
  </si>
  <si>
    <t>TRI010</t>
  </si>
  <si>
    <t>VOO003</t>
  </si>
  <si>
    <t>WEI001</t>
  </si>
  <si>
    <t>WES026</t>
  </si>
  <si>
    <t>WES027</t>
  </si>
  <si>
    <t>WES028</t>
  </si>
  <si>
    <t>WET004</t>
  </si>
  <si>
    <t>WIL017</t>
  </si>
  <si>
    <t>WZL001</t>
  </si>
  <si>
    <t>YAC012</t>
  </si>
  <si>
    <t>YAC013</t>
  </si>
  <si>
    <t>MARL02</t>
  </si>
  <si>
    <t>MORFRAC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</si>
</sst>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&quot;£&quot;* #,##0.00_-;\-&quot;£&quot;* #,##0.00_-;_-&quot;£&quot;* &quot;-&quot;??_-;_-@_-"/>
    <numFmt numFmtId="165" formatCode="0.0%"/>
    <numFmt numFmtId="166" formatCode="&quot;£&quot;#,##0.00"/>
    <numFmt numFmtId="167" formatCode="[$€-2]\ #,##0.00"/>
    <numFmt numFmtId="168" formatCode="0&quot;mm&quot;"/>
    <numFmt numFmtId="169" formatCode="0.0&quot;mm&quot;"/>
    <numFmt numFmtId="170" formatCode="0&quot;ltr&quot;"/>
    <numFmt numFmtId="171" formatCode="#,##0.0000"/>
    <numFmt numFmtId="172" formatCode="[$£-809]#,##0.00;\-[$£-809]#,##0.00"/>
    <numFmt numFmtId="173" formatCode="0.0"/>
  </numFmts>
  <fonts count="3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0"/>
      <color indexed="10"/>
      <name val="Calibri"/>
      <family val="2"/>
    </font>
    <font>
      <b/>
      <sz val="14"/>
      <color indexed="10"/>
      <name val="Calibri"/>
      <family val="2"/>
    </font>
    <font>
      <b/>
      <sz val="8"/>
      <color indexed="9"/>
      <name val="Calibri"/>
      <family val="2"/>
    </font>
    <font>
      <b/>
      <sz val="10"/>
      <name val="Calibri"/>
      <family val="2"/>
    </font>
    <font>
      <sz val="9"/>
      <name val="Calibri"/>
      <family val="2"/>
    </font>
    <font>
      <b/>
      <sz val="18"/>
      <name val="Calibri"/>
      <family val="2"/>
    </font>
    <font>
      <b/>
      <sz val="16"/>
      <name val="Calibri"/>
      <family val="2"/>
    </font>
    <font>
      <b/>
      <sz val="15"/>
      <name val="Calibri"/>
      <family val="2"/>
    </font>
    <font>
      <b/>
      <sz val="10"/>
      <color indexed="55"/>
      <name val="Calibri"/>
      <family val="2"/>
    </font>
    <font>
      <b/>
      <sz val="16"/>
      <name val="Arial"/>
      <family val="2"/>
    </font>
    <font>
      <b/>
      <sz val="20"/>
      <name val="Calibri"/>
      <family val="2"/>
    </font>
    <font>
      <b/>
      <sz val="14"/>
      <color indexed="9"/>
      <name val="Arial"/>
      <family val="2"/>
    </font>
    <font>
      <b/>
      <sz val="20"/>
      <name val="Arial"/>
      <family val="2"/>
    </font>
    <font>
      <i/>
      <sz val="11"/>
      <name val="Arial"/>
      <family val="2"/>
    </font>
    <font>
      <b/>
      <i/>
      <sz val="11"/>
      <name val="Arial"/>
      <family val="2"/>
    </font>
    <font>
      <b/>
      <sz val="20"/>
      <color indexed="9"/>
      <name val="Arial"/>
      <family val="2"/>
    </font>
    <font>
      <sz val="10"/>
      <name val="Arial"/>
      <family val="2"/>
    </font>
    <font>
      <i/>
      <sz val="1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indexed="63"/>
      <name val="Arial"/>
      <family val="2"/>
    </font>
    <font>
      <b/>
      <sz val="18"/>
      <name val="Arial"/>
      <family val="2"/>
    </font>
    <font>
      <sz val="10"/>
      <color indexed="63"/>
      <name val="Arial"/>
      <family val="2"/>
    </font>
    <font>
      <b/>
      <sz val="11"/>
      <name val="Arial"/>
      <family val="2"/>
    </font>
    <font>
      <sz val="10"/>
      <color rgb="FF3E3E3E"/>
      <name val="Tahoma"/>
      <family val="2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name val="Calibri"/>
      <family val="2"/>
    </font>
    <font>
      <b/>
      <sz val="9"/>
      <name val="Calibri"/>
      <family val="2"/>
    </font>
    <font>
      <b/>
      <sz val="9"/>
      <color theme="0" tint="-0.499984740745262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34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Fill="1"/>
    <xf numFmtId="0" fontId="4" fillId="4" borderId="0" xfId="0" applyFont="1" applyFill="1"/>
    <xf numFmtId="0" fontId="4" fillId="4" borderId="0" xfId="0" applyFont="1" applyFill="1" applyBorder="1"/>
    <xf numFmtId="0" fontId="5" fillId="4" borderId="0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/>
    </xf>
    <xf numFmtId="165" fontId="19" fillId="3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/>
    <xf numFmtId="0" fontId="0" fillId="0" borderId="1" xfId="0" applyBorder="1" applyAlignment="1">
      <alignment horizontal="left"/>
    </xf>
    <xf numFmtId="0" fontId="23" fillId="0" borderId="0" xfId="0" applyFont="1" applyAlignment="1">
      <alignment horizontal="center"/>
    </xf>
    <xf numFmtId="0" fontId="23" fillId="0" borderId="0" xfId="0" applyFont="1"/>
    <xf numFmtId="0" fontId="3" fillId="0" borderId="0" xfId="0" applyFont="1" applyAlignment="1">
      <alignment horizontal="center"/>
    </xf>
    <xf numFmtId="0" fontId="0" fillId="0" borderId="11" xfId="0" applyBorder="1"/>
    <xf numFmtId="0" fontId="0" fillId="0" borderId="8" xfId="0" applyBorder="1"/>
    <xf numFmtId="2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/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2" fontId="3" fillId="0" borderId="0" xfId="0" applyNumberFormat="1" applyFont="1" applyBorder="1" applyAlignment="1">
      <alignment horizontal="center"/>
    </xf>
    <xf numFmtId="0" fontId="0" fillId="6" borderId="12" xfId="0" applyFill="1" applyBorder="1"/>
    <xf numFmtId="0" fontId="0" fillId="6" borderId="0" xfId="0" applyFill="1" applyBorder="1"/>
    <xf numFmtId="2" fontId="0" fillId="6" borderId="0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 applyAlignment="1">
      <alignment horizontal="left"/>
    </xf>
    <xf numFmtId="0" fontId="0" fillId="0" borderId="13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2" fontId="3" fillId="0" borderId="8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3" fillId="6" borderId="0" xfId="0" applyNumberFormat="1" applyFont="1" applyFill="1" applyBorder="1" applyAlignment="1">
      <alignment horizontal="center"/>
    </xf>
    <xf numFmtId="0" fontId="0" fillId="6" borderId="13" xfId="0" applyFill="1" applyBorder="1"/>
    <xf numFmtId="0" fontId="0" fillId="6" borderId="2" xfId="0" applyFill="1" applyBorder="1"/>
    <xf numFmtId="2" fontId="3" fillId="6" borderId="2" xfId="0" applyNumberFormat="1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6" borderId="11" xfId="0" applyFill="1" applyBorder="1"/>
    <xf numFmtId="0" fontId="0" fillId="6" borderId="8" xfId="0" applyFill="1" applyBorder="1"/>
    <xf numFmtId="2" fontId="3" fillId="6" borderId="8" xfId="0" applyNumberFormat="1" applyFon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8" xfId="0" applyFill="1" applyBorder="1" applyAlignment="1">
      <alignment horizontal="left"/>
    </xf>
    <xf numFmtId="0" fontId="3" fillId="6" borderId="8" xfId="0" applyFont="1" applyFill="1" applyBorder="1"/>
    <xf numFmtId="1" fontId="0" fillId="0" borderId="12" xfId="0" applyNumberFormat="1" applyBorder="1"/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left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6" borderId="0" xfId="0" applyFont="1" applyFill="1" applyBorder="1"/>
    <xf numFmtId="1" fontId="0" fillId="6" borderId="0" xfId="0" applyNumberForma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1" fontId="0" fillId="6" borderId="0" xfId="0" applyNumberFormat="1" applyFill="1" applyBorder="1" applyAlignment="1">
      <alignment horizontal="left"/>
    </xf>
    <xf numFmtId="0" fontId="3" fillId="6" borderId="2" xfId="0" applyFont="1" applyFill="1" applyBorder="1"/>
    <xf numFmtId="1" fontId="0" fillId="6" borderId="2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3" fillId="0" borderId="8" xfId="0" applyFont="1" applyBorder="1"/>
    <xf numFmtId="0" fontId="0" fillId="0" borderId="0" xfId="0" applyFill="1" applyBorder="1"/>
    <xf numFmtId="0" fontId="3" fillId="0" borderId="0" xfId="0" applyFont="1" applyFill="1" applyBorder="1"/>
    <xf numFmtId="2" fontId="3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2" xfId="0" applyFill="1" applyBorder="1"/>
    <xf numFmtId="0" fontId="0" fillId="0" borderId="12" xfId="0" applyFont="1" applyFill="1" applyBorder="1"/>
    <xf numFmtId="0" fontId="3" fillId="0" borderId="1" xfId="0" applyFont="1" applyBorder="1"/>
    <xf numFmtId="0" fontId="3" fillId="0" borderId="1" xfId="0" applyFont="1" applyBorder="1" applyAlignment="1">
      <alignment horizontal="left"/>
    </xf>
    <xf numFmtId="2" fontId="0" fillId="0" borderId="0" xfId="0" applyNumberFormat="1" applyFill="1" applyBorder="1" applyAlignment="1">
      <alignment horizontal="center"/>
    </xf>
    <xf numFmtId="9" fontId="0" fillId="0" borderId="16" xfId="1" applyFont="1" applyFill="1" applyBorder="1" applyAlignment="1">
      <alignment horizontal="center"/>
    </xf>
    <xf numFmtId="9" fontId="0" fillId="0" borderId="17" xfId="1" applyFont="1" applyFill="1" applyBorder="1" applyAlignment="1">
      <alignment horizontal="center"/>
    </xf>
    <xf numFmtId="9" fontId="0" fillId="0" borderId="18" xfId="1" applyFon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6" borderId="18" xfId="0" applyNumberFormat="1" applyFill="1" applyBorder="1" applyAlignment="1">
      <alignment horizontal="center"/>
    </xf>
    <xf numFmtId="2" fontId="0" fillId="6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9" fontId="0" fillId="6" borderId="17" xfId="1" applyFont="1" applyFill="1" applyBorder="1" applyAlignment="1">
      <alignment horizontal="center"/>
    </xf>
    <xf numFmtId="9" fontId="0" fillId="6" borderId="18" xfId="1" applyFont="1" applyFill="1" applyBorder="1" applyAlignment="1">
      <alignment horizontal="center"/>
    </xf>
    <xf numFmtId="9" fontId="0" fillId="6" borderId="16" xfId="1" applyFont="1" applyFill="1" applyBorder="1" applyAlignment="1">
      <alignment horizontal="center"/>
    </xf>
    <xf numFmtId="0" fontId="2" fillId="7" borderId="16" xfId="0" applyFon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>
      <alignment horizontal="center"/>
    </xf>
    <xf numFmtId="0" fontId="24" fillId="0" borderId="4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3" fillId="0" borderId="6" xfId="0" applyFont="1" applyFill="1" applyBorder="1" applyAlignment="1"/>
    <xf numFmtId="9" fontId="3" fillId="7" borderId="6" xfId="0" applyNumberFormat="1" applyFont="1" applyFill="1" applyBorder="1" applyAlignment="1" applyProtection="1">
      <alignment horizontal="center"/>
      <protection locked="0"/>
    </xf>
    <xf numFmtId="0" fontId="3" fillId="0" borderId="15" xfId="0" applyNumberFormat="1" applyFont="1" applyFill="1" applyBorder="1" applyAlignment="1" applyProtection="1">
      <alignment horizontal="center"/>
    </xf>
    <xf numFmtId="0" fontId="3" fillId="0" borderId="1" xfId="0" applyFont="1" applyFill="1" applyBorder="1"/>
    <xf numFmtId="0" fontId="2" fillId="0" borderId="6" xfId="0" applyFont="1" applyFill="1" applyBorder="1" applyAlignment="1"/>
    <xf numFmtId="0" fontId="3" fillId="0" borderId="6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26" fillId="7" borderId="15" xfId="0" applyFont="1" applyFill="1" applyBorder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2" fillId="7" borderId="15" xfId="0" applyNumberFormat="1" applyFont="1" applyFill="1" applyBorder="1" applyAlignment="1" applyProtection="1">
      <alignment horizontal="center"/>
      <protection locked="0"/>
    </xf>
    <xf numFmtId="2" fontId="27" fillId="0" borderId="15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9" fontId="0" fillId="0" borderId="0" xfId="1" applyFont="1"/>
    <xf numFmtId="0" fontId="3" fillId="0" borderId="11" xfId="0" applyFont="1" applyBorder="1"/>
    <xf numFmtId="2" fontId="3" fillId="0" borderId="0" xfId="0" applyNumberFormat="1" applyFont="1" applyFill="1" applyBorder="1" applyAlignment="1">
      <alignment horizontal="left"/>
    </xf>
    <xf numFmtId="0" fontId="0" fillId="0" borderId="13" xfId="0" applyFill="1" applyBorder="1"/>
    <xf numFmtId="0" fontId="0" fillId="0" borderId="2" xfId="0" applyFill="1" applyBorder="1"/>
    <xf numFmtId="0" fontId="0" fillId="0" borderId="2" xfId="0" applyFill="1" applyBorder="1" applyAlignment="1">
      <alignment horizontal="left"/>
    </xf>
    <xf numFmtId="4" fontId="9" fillId="4" borderId="0" xfId="0" applyNumberFormat="1" applyFon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3" fillId="0" borderId="12" xfId="0" applyFont="1" applyBorder="1"/>
    <xf numFmtId="0" fontId="3" fillId="0" borderId="12" xfId="0" applyFont="1" applyFill="1" applyBorder="1"/>
    <xf numFmtId="0" fontId="0" fillId="0" borderId="16" xfId="0" applyBorder="1"/>
    <xf numFmtId="0" fontId="0" fillId="0" borderId="17" xfId="0" applyBorder="1"/>
    <xf numFmtId="2" fontId="0" fillId="0" borderId="18" xfId="0" applyNumberFormat="1" applyFill="1" applyBorder="1" applyAlignment="1">
      <alignment horizontal="center"/>
    </xf>
    <xf numFmtId="0" fontId="0" fillId="0" borderId="18" xfId="0" applyBorder="1"/>
    <xf numFmtId="9" fontId="0" fillId="6" borderId="12" xfId="1" applyFont="1" applyFill="1" applyBorder="1" applyAlignment="1">
      <alignment horizontal="center"/>
    </xf>
    <xf numFmtId="9" fontId="0" fillId="0" borderId="12" xfId="1" applyFont="1" applyFill="1" applyBorder="1" applyAlignment="1">
      <alignment horizontal="center"/>
    </xf>
    <xf numFmtId="9" fontId="0" fillId="6" borderId="13" xfId="1" applyFont="1" applyFill="1" applyBorder="1" applyAlignment="1">
      <alignment horizontal="center"/>
    </xf>
    <xf numFmtId="9" fontId="0" fillId="0" borderId="13" xfId="1" applyFont="1" applyFill="1" applyBorder="1" applyAlignment="1">
      <alignment horizontal="center"/>
    </xf>
    <xf numFmtId="9" fontId="0" fillId="6" borderId="11" xfId="1" applyFont="1" applyFill="1" applyBorder="1" applyAlignment="1">
      <alignment horizontal="center"/>
    </xf>
    <xf numFmtId="9" fontId="0" fillId="0" borderId="11" xfId="1" applyFont="1" applyFill="1" applyBorder="1" applyAlignment="1">
      <alignment horizontal="center"/>
    </xf>
    <xf numFmtId="2" fontId="0" fillId="0" borderId="17" xfId="0" applyNumberFormat="1" applyBorder="1"/>
    <xf numFmtId="0" fontId="0" fillId="0" borderId="17" xfId="0" applyFill="1" applyBorder="1"/>
    <xf numFmtId="0" fontId="4" fillId="0" borderId="0" xfId="0" applyFont="1" applyFill="1" applyBorder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8" fontId="5" fillId="4" borderId="0" xfId="0" applyNumberFormat="1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2" fontId="3" fillId="0" borderId="2" xfId="0" applyNumberFormat="1" applyFont="1" applyFill="1" applyBorder="1" applyAlignment="1">
      <alignment horizontal="center"/>
    </xf>
    <xf numFmtId="0" fontId="3" fillId="6" borderId="12" xfId="0" applyFont="1" applyFill="1" applyBorder="1"/>
    <xf numFmtId="2" fontId="0" fillId="10" borderId="17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2" fontId="0" fillId="0" borderId="16" xfId="0" applyNumberFormat="1" applyBorder="1"/>
    <xf numFmtId="0" fontId="3" fillId="0" borderId="11" xfId="0" applyFont="1" applyFill="1" applyBorder="1"/>
    <xf numFmtId="0" fontId="0" fillId="0" borderId="8" xfId="0" applyFill="1" applyBorder="1"/>
    <xf numFmtId="0" fontId="3" fillId="0" borderId="8" xfId="0" applyFont="1" applyFill="1" applyBorder="1"/>
    <xf numFmtId="2" fontId="3" fillId="0" borderId="8" xfId="0" applyNumberFormat="1" applyFont="1" applyFill="1" applyBorder="1" applyAlignment="1">
      <alignment horizontal="center"/>
    </xf>
    <xf numFmtId="0" fontId="0" fillId="0" borderId="8" xfId="0" applyFill="1" applyBorder="1" applyAlignment="1">
      <alignment horizontal="left"/>
    </xf>
    <xf numFmtId="0" fontId="0" fillId="0" borderId="8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16" xfId="0" applyFill="1" applyBorder="1"/>
    <xf numFmtId="0" fontId="0" fillId="0" borderId="11" xfId="0" applyFill="1" applyBorder="1"/>
    <xf numFmtId="2" fontId="3" fillId="0" borderId="2" xfId="0" applyNumberFormat="1" applyFont="1" applyFill="1" applyBorder="1" applyAlignment="1">
      <alignment horizontal="left"/>
    </xf>
    <xf numFmtId="0" fontId="29" fillId="11" borderId="5" xfId="0" applyFont="1" applyFill="1" applyBorder="1"/>
    <xf numFmtId="0" fontId="29" fillId="11" borderId="14" xfId="0" applyFont="1" applyFill="1" applyBorder="1"/>
    <xf numFmtId="0" fontId="29" fillId="11" borderId="14" xfId="0" applyFont="1" applyFill="1" applyBorder="1" applyAlignment="1">
      <alignment horizontal="center"/>
    </xf>
    <xf numFmtId="0" fontId="29" fillId="11" borderId="23" xfId="0" applyFont="1" applyFill="1" applyBorder="1" applyAlignment="1">
      <alignment horizontal="center"/>
    </xf>
    <xf numFmtId="0" fontId="30" fillId="9" borderId="0" xfId="0" applyFont="1" applyFill="1" applyAlignment="1">
      <alignment horizontal="center"/>
    </xf>
    <xf numFmtId="0" fontId="30" fillId="9" borderId="0" xfId="0" applyFont="1" applyFill="1"/>
    <xf numFmtId="0" fontId="31" fillId="9" borderId="0" xfId="0" applyFont="1" applyFill="1" applyBorder="1"/>
    <xf numFmtId="0" fontId="30" fillId="9" borderId="12" xfId="0" applyFont="1" applyFill="1" applyBorder="1" applyAlignment="1">
      <alignment horizontal="center"/>
    </xf>
    <xf numFmtId="0" fontId="30" fillId="9" borderId="12" xfId="0" applyFont="1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NumberFormat="1" applyFill="1" applyBorder="1" applyAlignment="1">
      <alignment horizontal="center"/>
    </xf>
    <xf numFmtId="0" fontId="2" fillId="9" borderId="3" xfId="0" applyFont="1" applyFill="1" applyBorder="1" applyAlignment="1"/>
    <xf numFmtId="0" fontId="14" fillId="9" borderId="0" xfId="0" applyFont="1" applyFill="1" applyAlignment="1"/>
    <xf numFmtId="0" fontId="3" fillId="9" borderId="0" xfId="0" applyFont="1" applyFill="1"/>
    <xf numFmtId="9" fontId="0" fillId="9" borderId="0" xfId="0" applyNumberFormat="1" applyFill="1"/>
    <xf numFmtId="2" fontId="0" fillId="0" borderId="0" xfId="0" applyNumberFormat="1"/>
    <xf numFmtId="0" fontId="3" fillId="0" borderId="0" xfId="0" applyFont="1"/>
    <xf numFmtId="9" fontId="32" fillId="9" borderId="0" xfId="1" applyFont="1" applyFill="1"/>
    <xf numFmtId="0" fontId="33" fillId="0" borderId="0" xfId="0" applyFont="1"/>
    <xf numFmtId="9" fontId="0" fillId="6" borderId="0" xfId="1" applyFont="1" applyFill="1" applyBorder="1" applyAlignment="1">
      <alignment horizontal="center"/>
    </xf>
    <xf numFmtId="9" fontId="0" fillId="6" borderId="2" xfId="1" applyFont="1" applyFill="1" applyBorder="1" applyAlignment="1">
      <alignment horizontal="center"/>
    </xf>
    <xf numFmtId="2" fontId="3" fillId="6" borderId="0" xfId="0" applyNumberFormat="1" applyFont="1" applyFill="1" applyBorder="1" applyAlignment="1">
      <alignment horizontal="left"/>
    </xf>
    <xf numFmtId="2" fontId="3" fillId="6" borderId="2" xfId="0" applyNumberFormat="1" applyFont="1" applyFill="1" applyBorder="1" applyAlignment="1">
      <alignment horizontal="left"/>
    </xf>
    <xf numFmtId="0" fontId="3" fillId="0" borderId="5" xfId="0" applyFont="1" applyBorder="1"/>
    <xf numFmtId="9" fontId="0" fillId="0" borderId="23" xfId="1" applyFont="1" applyBorder="1"/>
    <xf numFmtId="0" fontId="28" fillId="0" borderId="0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9" fontId="3" fillId="9" borderId="0" xfId="0" applyNumberFormat="1" applyFont="1" applyFill="1"/>
    <xf numFmtId="0" fontId="3" fillId="0" borderId="13" xfId="0" applyFont="1" applyFill="1" applyBorder="1"/>
    <xf numFmtId="0" fontId="0" fillId="0" borderId="18" xfId="0" applyFill="1" applyBorder="1"/>
    <xf numFmtId="0" fontId="0" fillId="12" borderId="12" xfId="0" applyFill="1" applyBorder="1"/>
    <xf numFmtId="0" fontId="0" fillId="12" borderId="0" xfId="0" applyFill="1" applyBorder="1"/>
    <xf numFmtId="2" fontId="3" fillId="12" borderId="0" xfId="0" applyNumberFormat="1" applyFont="1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2" fontId="0" fillId="12" borderId="17" xfId="0" applyNumberFormat="1" applyFill="1" applyBorder="1" applyAlignment="1">
      <alignment horizontal="center"/>
    </xf>
    <xf numFmtId="9" fontId="0" fillId="12" borderId="17" xfId="1" applyFont="1" applyFill="1" applyBorder="1" applyAlignment="1">
      <alignment horizontal="center"/>
    </xf>
    <xf numFmtId="0" fontId="0" fillId="12" borderId="13" xfId="0" applyFill="1" applyBorder="1"/>
    <xf numFmtId="0" fontId="0" fillId="12" borderId="2" xfId="0" applyFill="1" applyBorder="1"/>
    <xf numFmtId="2" fontId="3" fillId="12" borderId="2" xfId="0" applyNumberFormat="1" applyFont="1" applyFill="1" applyBorder="1" applyAlignment="1">
      <alignment horizontal="center"/>
    </xf>
    <xf numFmtId="0" fontId="28" fillId="12" borderId="2" xfId="0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/>
    </xf>
    <xf numFmtId="2" fontId="0" fillId="12" borderId="18" xfId="0" applyNumberFormat="1" applyFill="1" applyBorder="1" applyAlignment="1">
      <alignment horizontal="center"/>
    </xf>
    <xf numFmtId="9" fontId="0" fillId="12" borderId="18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2" fontId="0" fillId="6" borderId="12" xfId="0" applyNumberFormat="1" applyFill="1" applyBorder="1" applyAlignment="1">
      <alignment horizontal="center"/>
    </xf>
    <xf numFmtId="2" fontId="0" fillId="6" borderId="13" xfId="0" applyNumberFormat="1" applyFill="1" applyBorder="1" applyAlignment="1">
      <alignment horizontal="center"/>
    </xf>
    <xf numFmtId="2" fontId="0" fillId="6" borderId="24" xfId="0" applyNumberFormat="1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/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0" xfId="0" applyNumberFormat="1" applyBorder="1"/>
    <xf numFmtId="0" fontId="0" fillId="0" borderId="2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3" fillId="0" borderId="2" xfId="0" applyFont="1" applyBorder="1"/>
    <xf numFmtId="0" fontId="4" fillId="13" borderId="0" xfId="0" applyFont="1" applyFill="1"/>
    <xf numFmtId="0" fontId="4" fillId="13" borderId="0" xfId="0" applyFont="1" applyFill="1" applyBorder="1"/>
    <xf numFmtId="0" fontId="12" fillId="13" borderId="0" xfId="0" applyFont="1" applyFill="1" applyAlignment="1">
      <alignment vertical="center"/>
    </xf>
    <xf numFmtId="0" fontId="4" fillId="13" borderId="0" xfId="0" applyFont="1" applyFill="1" applyAlignment="1"/>
    <xf numFmtId="0" fontId="4" fillId="14" borderId="0" xfId="0" applyFont="1" applyFill="1"/>
    <xf numFmtId="0" fontId="4" fillId="14" borderId="0" xfId="0" applyFont="1" applyFill="1" applyBorder="1"/>
    <xf numFmtId="0" fontId="10" fillId="14" borderId="0" xfId="0" applyFont="1" applyFill="1" applyBorder="1" applyAlignment="1" applyProtection="1">
      <alignment horizontal="center"/>
      <protection locked="0"/>
    </xf>
    <xf numFmtId="0" fontId="10" fillId="14" borderId="0" xfId="0" applyFont="1" applyFill="1" applyBorder="1" applyAlignment="1">
      <alignment horizontal="right"/>
    </xf>
    <xf numFmtId="0" fontId="15" fillId="14" borderId="0" xfId="0" applyFont="1" applyFill="1" applyBorder="1" applyAlignment="1" applyProtection="1"/>
    <xf numFmtId="0" fontId="12" fillId="14" borderId="0" xfId="0" applyFont="1" applyFill="1" applyAlignment="1">
      <alignment vertical="center"/>
    </xf>
    <xf numFmtId="0" fontId="4" fillId="14" borderId="0" xfId="0" applyFont="1" applyFill="1" applyAlignment="1"/>
    <xf numFmtId="0" fontId="10" fillId="14" borderId="0" xfId="0" applyFont="1" applyFill="1" applyBorder="1" applyAlignment="1">
      <alignment horizontal="center"/>
    </xf>
    <xf numFmtId="2" fontId="5" fillId="13" borderId="2" xfId="0" applyNumberFormat="1" applyFont="1" applyFill="1" applyBorder="1" applyAlignment="1" applyProtection="1">
      <alignment horizontal="center"/>
    </xf>
    <xf numFmtId="2" fontId="5" fillId="13" borderId="0" xfId="0" applyNumberFormat="1" applyFont="1" applyFill="1" applyBorder="1" applyAlignment="1" applyProtection="1">
      <alignment horizontal="center"/>
    </xf>
    <xf numFmtId="0" fontId="6" fillId="13" borderId="0" xfId="0" applyFont="1" applyFill="1" applyBorder="1"/>
    <xf numFmtId="0" fontId="13" fillId="13" borderId="0" xfId="0" applyFont="1" applyFill="1" applyBorder="1" applyAlignment="1">
      <alignment horizontal="right"/>
    </xf>
    <xf numFmtId="0" fontId="7" fillId="13" borderId="0" xfId="0" applyFont="1" applyFill="1" applyBorder="1" applyAlignment="1">
      <alignment horizontal="center"/>
    </xf>
    <xf numFmtId="0" fontId="5" fillId="13" borderId="0" xfId="0" applyFont="1" applyFill="1" applyBorder="1"/>
    <xf numFmtId="168" fontId="13" fillId="13" borderId="0" xfId="0" applyNumberFormat="1" applyFont="1" applyFill="1" applyBorder="1" applyAlignment="1">
      <alignment horizontal="center"/>
    </xf>
    <xf numFmtId="0" fontId="5" fillId="13" borderId="2" xfId="0" applyFont="1" applyFill="1" applyBorder="1"/>
    <xf numFmtId="0" fontId="13" fillId="13" borderId="2" xfId="0" applyFont="1" applyFill="1" applyBorder="1" applyAlignment="1">
      <alignment horizontal="right"/>
    </xf>
    <xf numFmtId="0" fontId="8" fillId="13" borderId="0" xfId="0" applyFont="1" applyFill="1" applyAlignment="1">
      <alignment horizontal="left"/>
    </xf>
    <xf numFmtId="0" fontId="8" fillId="13" borderId="0" xfId="0" applyFont="1" applyFill="1" applyBorder="1"/>
    <xf numFmtId="0" fontId="8" fillId="13" borderId="0" xfId="0" applyFont="1" applyFill="1" applyBorder="1" applyAlignment="1">
      <alignment horizontal="left"/>
    </xf>
    <xf numFmtId="0" fontId="5" fillId="13" borderId="0" xfId="0" applyFont="1" applyFill="1" applyBorder="1" applyAlignment="1">
      <alignment horizontal="right"/>
    </xf>
    <xf numFmtId="168" fontId="5" fillId="13" borderId="0" xfId="0" applyNumberFormat="1" applyFont="1" applyFill="1" applyBorder="1" applyAlignment="1">
      <alignment horizontal="center"/>
    </xf>
    <xf numFmtId="0" fontId="8" fillId="13" borderId="0" xfId="0" applyFont="1" applyFill="1" applyBorder="1" applyAlignment="1"/>
    <xf numFmtId="0" fontId="22" fillId="13" borderId="0" xfId="0" applyFont="1" applyFill="1"/>
    <xf numFmtId="0" fontId="13" fillId="13" borderId="2" xfId="0" applyFont="1" applyFill="1" applyBorder="1" applyAlignment="1">
      <alignment horizontal="center"/>
    </xf>
    <xf numFmtId="0" fontId="13" fillId="13" borderId="0" xfId="0" applyFont="1" applyFill="1" applyBorder="1" applyAlignment="1">
      <alignment horizontal="center"/>
    </xf>
    <xf numFmtId="0" fontId="8" fillId="13" borderId="0" xfId="0" applyFont="1" applyFill="1" applyBorder="1" applyAlignment="1">
      <alignment horizontal="right"/>
    </xf>
    <xf numFmtId="4" fontId="9" fillId="13" borderId="0" xfId="0" applyNumberFormat="1" applyFont="1" applyFill="1" applyBorder="1" applyAlignment="1">
      <alignment horizontal="center"/>
    </xf>
    <xf numFmtId="166" fontId="9" fillId="13" borderId="0" xfId="0" applyNumberFormat="1" applyFont="1" applyFill="1" applyBorder="1" applyAlignment="1">
      <alignment horizontal="center"/>
    </xf>
    <xf numFmtId="9" fontId="9" fillId="13" borderId="0" xfId="0" applyNumberFormat="1" applyFont="1" applyFill="1" applyBorder="1" applyAlignment="1">
      <alignment horizontal="center"/>
    </xf>
    <xf numFmtId="0" fontId="5" fillId="13" borderId="0" xfId="0" applyFont="1" applyFill="1" applyBorder="1" applyAlignment="1">
      <alignment horizontal="center"/>
    </xf>
    <xf numFmtId="4" fontId="34" fillId="13" borderId="0" xfId="0" applyNumberFormat="1" applyFont="1" applyFill="1" applyBorder="1" applyAlignment="1">
      <alignment horizontal="center" vertical="top"/>
    </xf>
    <xf numFmtId="0" fontId="8" fillId="13" borderId="0" xfId="0" applyFont="1" applyFill="1"/>
    <xf numFmtId="0" fontId="10" fillId="13" borderId="0" xfId="0" applyFont="1" applyFill="1" applyAlignment="1">
      <alignment vertical="center"/>
    </xf>
    <xf numFmtId="0" fontId="4" fillId="16" borderId="0" xfId="0" applyFont="1" applyFill="1" applyBorder="1"/>
    <xf numFmtId="169" fontId="5" fillId="13" borderId="0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169" fontId="13" fillId="13" borderId="0" xfId="0" applyNumberFormat="1" applyFont="1" applyFill="1" applyBorder="1" applyAlignment="1">
      <alignment horizontal="center"/>
    </xf>
    <xf numFmtId="9" fontId="9" fillId="13" borderId="0" xfId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left"/>
    </xf>
    <xf numFmtId="4" fontId="35" fillId="13" borderId="27" xfId="0" applyNumberFormat="1" applyFont="1" applyFill="1" applyBorder="1" applyAlignment="1">
      <alignment horizontal="center"/>
    </xf>
    <xf numFmtId="0" fontId="11" fillId="14" borderId="0" xfId="0" applyFon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168" fontId="5" fillId="13" borderId="0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169" fontId="5" fillId="13" borderId="0" xfId="0" applyNumberFormat="1" applyFont="1" applyFill="1" applyBorder="1" applyAlignment="1">
      <alignment horizontal="center"/>
    </xf>
    <xf numFmtId="4" fontId="9" fillId="13" borderId="0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4" fontId="9" fillId="13" borderId="0" xfId="0" applyNumberFormat="1" applyFont="1" applyFill="1" applyBorder="1" applyAlignment="1">
      <alignment horizontal="center"/>
    </xf>
    <xf numFmtId="169" fontId="5" fillId="13" borderId="0" xfId="0" applyNumberFormat="1" applyFont="1" applyFill="1" applyBorder="1" applyAlignment="1">
      <alignment horizontal="center"/>
    </xf>
    <xf numFmtId="4" fontId="34" fillId="13" borderId="0" xfId="0" applyNumberFormat="1" applyFont="1" applyFill="1" applyBorder="1" applyAlignment="1">
      <alignment horizontal="center" vertical="top"/>
    </xf>
    <xf numFmtId="168" fontId="5" fillId="13" borderId="0" xfId="0" applyNumberFormat="1" applyFont="1" applyFill="1" applyBorder="1" applyAlignment="1">
      <alignment horizontal="center"/>
    </xf>
    <xf numFmtId="171" fontId="9" fillId="13" borderId="27" xfId="0" applyNumberFormat="1" applyFont="1" applyFill="1" applyBorder="1" applyAlignment="1">
      <alignment horizontal="center"/>
    </xf>
    <xf numFmtId="171" fontId="9" fillId="13" borderId="0" xfId="0" applyNumberFormat="1" applyFont="1" applyFill="1" applyBorder="1" applyAlignment="1">
      <alignment horizontal="center"/>
    </xf>
    <xf numFmtId="171" fontId="9" fillId="13" borderId="27" xfId="0" applyNumberFormat="1" applyFont="1" applyFill="1" applyBorder="1" applyAlignment="1">
      <alignment horizontal="center"/>
    </xf>
    <xf numFmtId="0" fontId="4" fillId="13" borderId="0" xfId="0" applyFont="1" applyFill="1" applyAlignment="1">
      <alignment horizontal="right"/>
    </xf>
    <xf numFmtId="172" fontId="9" fillId="13" borderId="27" xfId="2" applyNumberFormat="1" applyFont="1" applyFill="1" applyBorder="1" applyAlignment="1">
      <alignment horizontal="center"/>
    </xf>
    <xf numFmtId="3" fontId="34" fillId="13" borderId="0" xfId="0" applyNumberFormat="1" applyFont="1" applyFill="1" applyBorder="1" applyAlignment="1">
      <alignment horizontal="center" vertical="top"/>
    </xf>
    <xf numFmtId="0" fontId="9" fillId="13" borderId="0" xfId="0" applyFont="1" applyFill="1" applyBorder="1" applyAlignment="1">
      <alignment horizontal="right" vertical="top"/>
    </xf>
    <xf numFmtId="4" fontId="9" fillId="13" borderId="27" xfId="0" applyNumberFormat="1" applyFont="1" applyFill="1" applyBorder="1" applyAlignment="1">
      <alignment horizontal="center"/>
    </xf>
    <xf numFmtId="4" fontId="9" fillId="13" borderId="0" xfId="0" applyNumberFormat="1" applyFont="1" applyFill="1" applyBorder="1" applyAlignment="1">
      <alignment horizontal="center"/>
    </xf>
    <xf numFmtId="169" fontId="5" fillId="13" borderId="0" xfId="0" applyNumberFormat="1" applyFont="1" applyFill="1" applyBorder="1" applyAlignment="1">
      <alignment horizontal="center"/>
    </xf>
    <xf numFmtId="4" fontId="34" fillId="13" borderId="0" xfId="0" applyNumberFormat="1" applyFont="1" applyFill="1" applyBorder="1" applyAlignment="1">
      <alignment horizontal="center" vertical="top"/>
    </xf>
    <xf numFmtId="168" fontId="5" fillId="13" borderId="0" xfId="0" applyNumberFormat="1" applyFont="1" applyFill="1" applyBorder="1" applyAlignment="1">
      <alignment horizontal="center"/>
    </xf>
    <xf numFmtId="4" fontId="36" fillId="13" borderId="27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4" fontId="9" fillId="13" borderId="0" xfId="0" applyNumberFormat="1" applyFont="1" applyFill="1" applyBorder="1" applyAlignment="1">
      <alignment horizontal="center"/>
    </xf>
    <xf numFmtId="169" fontId="5" fillId="13" borderId="0" xfId="0" applyNumberFormat="1" applyFont="1" applyFill="1" applyBorder="1" applyAlignment="1">
      <alignment horizontal="center"/>
    </xf>
    <xf numFmtId="4" fontId="34" fillId="13" borderId="0" xfId="0" applyNumberFormat="1" applyFont="1" applyFill="1" applyBorder="1" applyAlignment="1">
      <alignment horizontal="center" vertical="top"/>
    </xf>
    <xf numFmtId="168" fontId="5" fillId="13" borderId="0" xfId="0" applyNumberFormat="1" applyFont="1" applyFill="1" applyBorder="1" applyAlignment="1">
      <alignment horizontal="center"/>
    </xf>
    <xf numFmtId="172" fontId="9" fillId="13" borderId="27" xfId="2" applyNumberFormat="1" applyFont="1" applyFill="1" applyBorder="1" applyAlignment="1">
      <alignment horizontal="center"/>
    </xf>
    <xf numFmtId="171" fontId="9" fillId="13" borderId="27" xfId="0" applyNumberFormat="1" applyFont="1" applyFill="1" applyBorder="1" applyAlignment="1">
      <alignment horizontal="center"/>
    </xf>
    <xf numFmtId="173" fontId="0" fillId="0" borderId="0" xfId="0" applyNumberFormat="1"/>
    <xf numFmtId="4" fontId="9" fillId="13" borderId="27" xfId="0" applyNumberFormat="1" applyFont="1" applyFill="1" applyBorder="1" applyAlignment="1">
      <alignment horizontal="center"/>
    </xf>
    <xf numFmtId="168" fontId="5" fillId="13" borderId="0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0" fontId="10" fillId="15" borderId="6" xfId="0" applyFont="1" applyFill="1" applyBorder="1" applyAlignment="1" applyProtection="1">
      <alignment horizontal="center"/>
      <protection locked="0"/>
    </xf>
    <xf numFmtId="0" fontId="10" fillId="15" borderId="7" xfId="0" applyFont="1" applyFill="1" applyBorder="1" applyAlignment="1" applyProtection="1">
      <alignment horizontal="center"/>
      <protection locked="0"/>
    </xf>
    <xf numFmtId="0" fontId="10" fillId="15" borderId="4" xfId="0" applyFont="1" applyFill="1" applyBorder="1" applyAlignment="1" applyProtection="1">
      <alignment horizontal="center"/>
      <protection locked="0"/>
    </xf>
    <xf numFmtId="168" fontId="5" fillId="13" borderId="0" xfId="0" applyNumberFormat="1" applyFont="1" applyFill="1" applyBorder="1" applyAlignment="1">
      <alignment horizontal="center"/>
    </xf>
    <xf numFmtId="4" fontId="9" fillId="13" borderId="27" xfId="0" applyNumberFormat="1" applyFont="1" applyFill="1" applyBorder="1" applyAlignment="1">
      <alignment horizontal="center"/>
    </xf>
    <xf numFmtId="0" fontId="4" fillId="13" borderId="0" xfId="0" applyFont="1" applyFill="1" applyBorder="1" applyAlignment="1">
      <alignment horizontal="center"/>
    </xf>
    <xf numFmtId="169" fontId="5" fillId="13" borderId="0" xfId="0" applyNumberFormat="1" applyFont="1" applyFill="1" applyBorder="1" applyAlignment="1">
      <alignment horizontal="center"/>
    </xf>
    <xf numFmtId="170" fontId="5" fillId="13" borderId="0" xfId="0" applyNumberFormat="1" applyFont="1" applyFill="1" applyBorder="1" applyAlignment="1">
      <alignment horizontal="center"/>
    </xf>
    <xf numFmtId="4" fontId="9" fillId="13" borderId="0" xfId="0" applyNumberFormat="1" applyFont="1" applyFill="1" applyBorder="1" applyAlignment="1">
      <alignment horizontal="center"/>
    </xf>
    <xf numFmtId="4" fontId="34" fillId="13" borderId="0" xfId="0" applyNumberFormat="1" applyFont="1" applyFill="1" applyBorder="1" applyAlignment="1">
      <alignment horizontal="center" vertical="top"/>
    </xf>
    <xf numFmtId="4" fontId="36" fillId="13" borderId="27" xfId="0" applyNumberFormat="1" applyFont="1" applyFill="1" applyBorder="1" applyAlignment="1">
      <alignment horizontal="center"/>
    </xf>
    <xf numFmtId="171" fontId="9" fillId="13" borderId="27" xfId="0" applyNumberFormat="1" applyFont="1" applyFill="1" applyBorder="1" applyAlignment="1">
      <alignment horizontal="center"/>
    </xf>
    <xf numFmtId="172" fontId="9" fillId="13" borderId="27" xfId="2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/>
    </xf>
    <xf numFmtId="0" fontId="24" fillId="0" borderId="6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center" vertical="center" textRotation="90"/>
    </xf>
    <xf numFmtId="0" fontId="24" fillId="0" borderId="22" xfId="0" applyFont="1" applyFill="1" applyBorder="1" applyAlignment="1">
      <alignment horizontal="center"/>
    </xf>
    <xf numFmtId="0" fontId="25" fillId="3" borderId="9" xfId="0" applyFont="1" applyFill="1" applyBorder="1" applyAlignment="1">
      <alignment horizontal="center" vertical="center" textRotation="90"/>
    </xf>
    <xf numFmtId="0" fontId="25" fillId="3" borderId="19" xfId="0" applyFont="1" applyFill="1" applyBorder="1" applyAlignment="1">
      <alignment horizontal="center" vertical="center" textRotation="90"/>
    </xf>
    <xf numFmtId="167" fontId="30" fillId="9" borderId="12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left"/>
    </xf>
    <xf numFmtId="0" fontId="0" fillId="0" borderId="20" xfId="0" applyBorder="1"/>
    <xf numFmtId="2" fontId="2" fillId="0" borderId="16" xfId="0" applyNumberFormat="1" applyFont="1" applyFill="1" applyBorder="1" applyAlignment="1">
      <alignment horizontal="center" vertical="center"/>
    </xf>
    <xf numFmtId="2" fontId="2" fillId="0" borderId="17" xfId="0" applyNumberFormat="1" applyFont="1" applyFill="1" applyBorder="1" applyAlignment="1">
      <alignment horizontal="center" vertical="center"/>
    </xf>
    <xf numFmtId="2" fontId="2" fillId="0" borderId="18" xfId="0" applyNumberFormat="1" applyFont="1" applyFill="1" applyBorder="1" applyAlignment="1">
      <alignment horizontal="center" vertical="center"/>
    </xf>
    <xf numFmtId="0" fontId="30" fillId="9" borderId="12" xfId="0" applyFont="1" applyFill="1" applyBorder="1" applyAlignment="1">
      <alignment horizontal="center"/>
    </xf>
    <xf numFmtId="0" fontId="16" fillId="2" borderId="6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0" fontId="17" fillId="5" borderId="1" xfId="0" applyFont="1" applyFill="1" applyBorder="1" applyAlignment="1" applyProtection="1">
      <alignment horizontal="center" vertical="center"/>
      <protection locked="0"/>
    </xf>
    <xf numFmtId="0" fontId="20" fillId="2" borderId="8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17" fillId="5" borderId="9" xfId="0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3" fontId="34" fillId="13" borderId="0" xfId="0" applyNumberFormat="1" applyFont="1" applyFill="1" applyBorder="1" applyAlignment="1">
      <alignment horizontal="center" vertical="top"/>
    </xf>
  </cellXfs>
  <cellStyles count="3">
    <cellStyle name="Currency 2" xfId="2" xr:uid="{00000000-0005-0000-0000-000000000000}"/>
    <cellStyle name="Normal" xfId="0" builtinId="0"/>
    <cellStyle name="Porcentaje" xfId="1" builtinId="5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tif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8626</xdr:colOff>
          <xdr:row>0</xdr:row>
          <xdr:rowOff>120770</xdr:rowOff>
        </xdr:from>
        <xdr:to>
          <xdr:col>1</xdr:col>
          <xdr:colOff>17253</xdr:colOff>
          <xdr:row>0</xdr:row>
          <xdr:rowOff>129396</xdr:rowOff>
        </xdr:to>
        <xdr:sp macro="" textlink="">
          <xdr:nvSpPr>
            <xdr:cNvPr id="1085" name="TempCombo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268060</xdr:colOff>
      <xdr:row>0</xdr:row>
      <xdr:rowOff>126546</xdr:rowOff>
    </xdr:from>
    <xdr:to>
      <xdr:col>32</xdr:col>
      <xdr:colOff>515710</xdr:colOff>
      <xdr:row>2</xdr:row>
      <xdr:rowOff>17689</xdr:rowOff>
    </xdr:to>
    <xdr:pic macro="[0]!printmgppricelist">
      <xdr:nvPicPr>
        <xdr:cNvPr id="1093" name="Picture 62" descr="print button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57346" y="126546"/>
          <a:ext cx="1472293" cy="3673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8626</xdr:colOff>
          <xdr:row>0</xdr:row>
          <xdr:rowOff>163902</xdr:rowOff>
        </xdr:from>
        <xdr:to>
          <xdr:col>14</xdr:col>
          <xdr:colOff>8626</xdr:colOff>
          <xdr:row>1</xdr:row>
          <xdr:rowOff>293298</xdr:rowOff>
        </xdr:to>
        <xdr:sp macro="" textlink="">
          <xdr:nvSpPr>
            <xdr:cNvPr id="1087" name="ComboBox1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494383</xdr:colOff>
      <xdr:row>57</xdr:row>
      <xdr:rowOff>68035</xdr:rowOff>
    </xdr:from>
    <xdr:to>
      <xdr:col>28</xdr:col>
      <xdr:colOff>737508</xdr:colOff>
      <xdr:row>70</xdr:row>
      <xdr:rowOff>162120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5454" y="10790464"/>
          <a:ext cx="7141946" cy="2617454"/>
        </a:xfrm>
        <a:prstGeom prst="rect">
          <a:avLst/>
        </a:prstGeom>
      </xdr:spPr>
    </xdr:pic>
    <xdr:clientData/>
  </xdr:twoCellAnchor>
  <xdr:twoCellAnchor editAs="oneCell">
    <xdr:from>
      <xdr:col>24</xdr:col>
      <xdr:colOff>312965</xdr:colOff>
      <xdr:row>0</xdr:row>
      <xdr:rowOff>149678</xdr:rowOff>
    </xdr:from>
    <xdr:to>
      <xdr:col>28</xdr:col>
      <xdr:colOff>429987</xdr:colOff>
      <xdr:row>3</xdr:row>
      <xdr:rowOff>148771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6179" y="149678"/>
          <a:ext cx="2933700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8626</xdr:colOff>
          <xdr:row>0</xdr:row>
          <xdr:rowOff>129396</xdr:rowOff>
        </xdr:from>
        <xdr:to>
          <xdr:col>1</xdr:col>
          <xdr:colOff>8626</xdr:colOff>
          <xdr:row>0</xdr:row>
          <xdr:rowOff>163902</xdr:rowOff>
        </xdr:to>
        <xdr:sp macro="" textlink="">
          <xdr:nvSpPr>
            <xdr:cNvPr id="17409" name="TempCombo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268060</xdr:colOff>
      <xdr:row>0</xdr:row>
      <xdr:rowOff>126546</xdr:rowOff>
    </xdr:from>
    <xdr:to>
      <xdr:col>32</xdr:col>
      <xdr:colOff>515710</xdr:colOff>
      <xdr:row>2</xdr:row>
      <xdr:rowOff>17689</xdr:rowOff>
    </xdr:to>
    <xdr:pic macro="[0]!printmgppricelist">
      <xdr:nvPicPr>
        <xdr:cNvPr id="3" name="Picture 62" descr="print 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3610" y="126546"/>
          <a:ext cx="1466850" cy="3673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494383</xdr:colOff>
      <xdr:row>57</xdr:row>
      <xdr:rowOff>68035</xdr:rowOff>
    </xdr:from>
    <xdr:to>
      <xdr:col>28</xdr:col>
      <xdr:colOff>737508</xdr:colOff>
      <xdr:row>70</xdr:row>
      <xdr:rowOff>162120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2233" y="10469335"/>
          <a:ext cx="7129700" cy="2606568"/>
        </a:xfrm>
        <a:prstGeom prst="rect">
          <a:avLst/>
        </a:prstGeom>
      </xdr:spPr>
    </xdr:pic>
    <xdr:clientData/>
  </xdr:twoCellAnchor>
  <xdr:twoCellAnchor editAs="oneCell">
    <xdr:from>
      <xdr:col>24</xdr:col>
      <xdr:colOff>312965</xdr:colOff>
      <xdr:row>0</xdr:row>
      <xdr:rowOff>149678</xdr:rowOff>
    </xdr:from>
    <xdr:to>
      <xdr:col>28</xdr:col>
      <xdr:colOff>429987</xdr:colOff>
      <xdr:row>3</xdr:row>
      <xdr:rowOff>148771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7040" y="149678"/>
          <a:ext cx="2917372" cy="5801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8626</xdr:colOff>
          <xdr:row>0</xdr:row>
          <xdr:rowOff>120770</xdr:rowOff>
        </xdr:from>
        <xdr:to>
          <xdr:col>1</xdr:col>
          <xdr:colOff>25879</xdr:colOff>
          <xdr:row>1</xdr:row>
          <xdr:rowOff>0</xdr:rowOff>
        </xdr:to>
        <xdr:sp macro="" textlink="">
          <xdr:nvSpPr>
            <xdr:cNvPr id="11265" name="TempCombo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494383</xdr:colOff>
      <xdr:row>57</xdr:row>
      <xdr:rowOff>68035</xdr:rowOff>
    </xdr:from>
    <xdr:to>
      <xdr:col>28</xdr:col>
      <xdr:colOff>737508</xdr:colOff>
      <xdr:row>70</xdr:row>
      <xdr:rowOff>162120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2233" y="10469335"/>
          <a:ext cx="7129700" cy="2606568"/>
        </a:xfrm>
        <a:prstGeom prst="rect">
          <a:avLst/>
        </a:prstGeom>
      </xdr:spPr>
    </xdr:pic>
    <xdr:clientData/>
  </xdr:twoCellAnchor>
  <xdr:twoCellAnchor editAs="oneCell">
    <xdr:from>
      <xdr:col>24</xdr:col>
      <xdr:colOff>312965</xdr:colOff>
      <xdr:row>0</xdr:row>
      <xdr:rowOff>149678</xdr:rowOff>
    </xdr:from>
    <xdr:to>
      <xdr:col>28</xdr:col>
      <xdr:colOff>429987</xdr:colOff>
      <xdr:row>3</xdr:row>
      <xdr:rowOff>148771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7040" y="149678"/>
          <a:ext cx="2917372" cy="5801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11904</xdr:colOff>
      <xdr:row>0</xdr:row>
      <xdr:rowOff>23814</xdr:rowOff>
    </xdr:from>
    <xdr:to>
      <xdr:col>4</xdr:col>
      <xdr:colOff>47622</xdr:colOff>
      <xdr:row>9</xdr:row>
      <xdr:rowOff>2368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5" y="23814"/>
          <a:ext cx="4071937" cy="147533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1962150</xdr:colOff>
      <xdr:row>0</xdr:row>
      <xdr:rowOff>47625</xdr:rowOff>
    </xdr:from>
    <xdr:to>
      <xdr:col>5</xdr:col>
      <xdr:colOff>460785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625" y="47625"/>
          <a:ext cx="2398442" cy="5048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8626</xdr:colOff>
          <xdr:row>0</xdr:row>
          <xdr:rowOff>120770</xdr:rowOff>
        </xdr:from>
        <xdr:to>
          <xdr:col>1</xdr:col>
          <xdr:colOff>25879</xdr:colOff>
          <xdr:row>1</xdr:row>
          <xdr:rowOff>0</xdr:rowOff>
        </xdr:to>
        <xdr:sp macro="" textlink="">
          <xdr:nvSpPr>
            <xdr:cNvPr id="6145" name="TempCombo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494383</xdr:colOff>
      <xdr:row>57</xdr:row>
      <xdr:rowOff>68035</xdr:rowOff>
    </xdr:from>
    <xdr:to>
      <xdr:col>28</xdr:col>
      <xdr:colOff>737508</xdr:colOff>
      <xdr:row>70</xdr:row>
      <xdr:rowOff>162120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2233" y="10793185"/>
          <a:ext cx="7129700" cy="2606568"/>
        </a:xfrm>
        <a:prstGeom prst="rect">
          <a:avLst/>
        </a:prstGeom>
      </xdr:spPr>
    </xdr:pic>
    <xdr:clientData/>
  </xdr:twoCellAnchor>
  <xdr:twoCellAnchor editAs="oneCell">
    <xdr:from>
      <xdr:col>24</xdr:col>
      <xdr:colOff>312965</xdr:colOff>
      <xdr:row>0</xdr:row>
      <xdr:rowOff>149678</xdr:rowOff>
    </xdr:from>
    <xdr:to>
      <xdr:col>28</xdr:col>
      <xdr:colOff>429987</xdr:colOff>
      <xdr:row>3</xdr:row>
      <xdr:rowOff>148771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7040" y="149678"/>
          <a:ext cx="2917372" cy="5801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server\cstaples$\My%20Documents\Price%20list%20project\Price%20list%20forma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excheqr\entrprse\EntFuncs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excheqr\entrprse\ENTSTK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ounts"/>
      <sheetName val="Price List"/>
      <sheetName val="Product list"/>
      <sheetName val="Order sheet"/>
    </sheetNames>
    <sheetDataSet>
      <sheetData sheetId="0" refreshError="1"/>
      <sheetData sheetId="1" refreshError="1"/>
      <sheetData sheetId="2" refreshError="1">
        <row r="1">
          <cell r="B1" t="str">
            <v>PartNumber</v>
          </cell>
          <cell r="C1" t="str">
            <v>Product group</v>
          </cell>
          <cell r="D1" t="str">
            <v>Product</v>
          </cell>
          <cell r="E1" t="str">
            <v>condenced name</v>
          </cell>
          <cell r="F1" t="str">
            <v>Size</v>
          </cell>
          <cell r="G1" t="str">
            <v>Colour</v>
          </cell>
          <cell r="H1" t="str">
            <v>Reel size</v>
          </cell>
          <cell r="J1" t="str">
            <v>PartNumber</v>
          </cell>
          <cell r="P1" t="str">
            <v>RRP inc VAT @ 17.5%</v>
          </cell>
          <cell r="R1" t="str">
            <v>Distributor Price</v>
          </cell>
        </row>
        <row r="2">
          <cell r="B2" t="str">
            <v>DR0000</v>
          </cell>
          <cell r="C2" t="str">
            <v>DR</v>
          </cell>
          <cell r="D2" t="str">
            <v>D2 Racing 75</v>
          </cell>
          <cell r="E2" t="str">
            <v>D2 Racing 758mmRED100m</v>
          </cell>
          <cell r="F2" t="str">
            <v>8mm</v>
          </cell>
          <cell r="G2" t="str">
            <v>RED</v>
          </cell>
          <cell r="H2" t="str">
            <v>100mR</v>
          </cell>
          <cell r="I2" t="str">
            <v>100m</v>
          </cell>
          <cell r="J2" t="str">
            <v>DR0000</v>
          </cell>
          <cell r="P2">
            <v>6.2315862208721535</v>
          </cell>
          <cell r="R2">
            <v>2.4926344883488616</v>
          </cell>
        </row>
        <row r="3">
          <cell r="B3" t="str">
            <v>DR0001</v>
          </cell>
          <cell r="C3" t="str">
            <v>DR</v>
          </cell>
          <cell r="D3" t="str">
            <v>D2 Racing 75</v>
          </cell>
          <cell r="E3" t="str">
            <v>D2 Racing 758mmRED200m</v>
          </cell>
          <cell r="F3" t="str">
            <v>8mm</v>
          </cell>
          <cell r="G3" t="str">
            <v>RED</v>
          </cell>
          <cell r="H3" t="str">
            <v>200mR</v>
          </cell>
          <cell r="I3" t="str">
            <v>200m</v>
          </cell>
          <cell r="J3" t="str">
            <v>DR0001</v>
          </cell>
          <cell r="P3">
            <v>6.2315862208721535</v>
          </cell>
          <cell r="R3">
            <v>2.4926344883488616</v>
          </cell>
        </row>
        <row r="4">
          <cell r="B4" t="str">
            <v>DR0002</v>
          </cell>
          <cell r="C4" t="str">
            <v>DR</v>
          </cell>
          <cell r="D4" t="str">
            <v>D2 Racing 75</v>
          </cell>
          <cell r="E4" t="str">
            <v>D2 Racing 758mmBLUE100m</v>
          </cell>
          <cell r="F4" t="str">
            <v>8mm</v>
          </cell>
          <cell r="G4" t="str">
            <v>BLUE</v>
          </cell>
          <cell r="H4" t="str">
            <v>100mR</v>
          </cell>
          <cell r="I4" t="str">
            <v>100m</v>
          </cell>
          <cell r="J4" t="str">
            <v>DR0002</v>
          </cell>
          <cell r="P4">
            <v>6.2315862208721535</v>
          </cell>
          <cell r="R4">
            <v>2.4926344883488616</v>
          </cell>
        </row>
        <row r="5">
          <cell r="B5" t="str">
            <v>DR0003</v>
          </cell>
          <cell r="C5" t="str">
            <v>DR</v>
          </cell>
          <cell r="D5" t="str">
            <v>D2 Racing 75</v>
          </cell>
          <cell r="E5" t="str">
            <v>D2 Racing 758mmBLUE200m</v>
          </cell>
          <cell r="F5" t="str">
            <v>8mm</v>
          </cell>
          <cell r="G5" t="str">
            <v>BLUE</v>
          </cell>
          <cell r="H5" t="str">
            <v>200mR</v>
          </cell>
          <cell r="I5" t="str">
            <v>200m</v>
          </cell>
          <cell r="J5" t="str">
            <v>DR0003</v>
          </cell>
          <cell r="P5">
            <v>6.2315862208721535</v>
          </cell>
          <cell r="R5">
            <v>2.4926344883488616</v>
          </cell>
        </row>
        <row r="6">
          <cell r="B6" t="str">
            <v>DR0004</v>
          </cell>
          <cell r="C6" t="str">
            <v>DR</v>
          </cell>
          <cell r="D6" t="str">
            <v>D2 Racing 75</v>
          </cell>
          <cell r="E6" t="str">
            <v>D2 Racing 758mmGREEN100m</v>
          </cell>
          <cell r="F6" t="str">
            <v>8mm</v>
          </cell>
          <cell r="G6" t="str">
            <v>GREEN</v>
          </cell>
          <cell r="H6" t="str">
            <v>100mR</v>
          </cell>
          <cell r="I6" t="str">
            <v>100m</v>
          </cell>
          <cell r="J6" t="str">
            <v>DR0004</v>
          </cell>
          <cell r="P6">
            <v>6.2315862208721535</v>
          </cell>
          <cell r="R6">
            <v>2.4926344883488616</v>
          </cell>
        </row>
        <row r="7">
          <cell r="B7" t="str">
            <v>DR0005</v>
          </cell>
          <cell r="C7" t="str">
            <v>DR</v>
          </cell>
          <cell r="D7" t="str">
            <v>D2 Racing 75</v>
          </cell>
          <cell r="E7" t="str">
            <v>D2 Racing 758mmGREEN200m</v>
          </cell>
          <cell r="F7" t="str">
            <v>8mm</v>
          </cell>
          <cell r="G7" t="str">
            <v>GREEN</v>
          </cell>
          <cell r="H7" t="str">
            <v>200mR</v>
          </cell>
          <cell r="I7" t="str">
            <v>200m</v>
          </cell>
          <cell r="J7" t="str">
            <v>DR0005</v>
          </cell>
          <cell r="P7">
            <v>6.2315862208721535</v>
          </cell>
          <cell r="R7">
            <v>2.4926344883488616</v>
          </cell>
        </row>
        <row r="8">
          <cell r="B8" t="str">
            <v>DR0006</v>
          </cell>
          <cell r="C8" t="str">
            <v>DR</v>
          </cell>
          <cell r="D8" t="str">
            <v>D2 Racing 75</v>
          </cell>
          <cell r="E8" t="str">
            <v>D2 Racing 758mmBLACK100m</v>
          </cell>
          <cell r="F8" t="str">
            <v>8mm</v>
          </cell>
          <cell r="G8" t="str">
            <v>BLACK</v>
          </cell>
          <cell r="H8" t="str">
            <v>100mR</v>
          </cell>
          <cell r="I8" t="str">
            <v>100m</v>
          </cell>
          <cell r="J8" t="str">
            <v>DR0006</v>
          </cell>
          <cell r="P8">
            <v>6.2315862208721535</v>
          </cell>
          <cell r="R8">
            <v>2.4926344883488616</v>
          </cell>
        </row>
        <row r="9">
          <cell r="B9" t="str">
            <v>DR0007</v>
          </cell>
          <cell r="C9" t="str">
            <v>DR</v>
          </cell>
          <cell r="D9" t="str">
            <v>D2 Racing 75</v>
          </cell>
          <cell r="E9" t="str">
            <v>D2 Racing 758mmBLACK200m</v>
          </cell>
          <cell r="F9" t="str">
            <v>8mm</v>
          </cell>
          <cell r="G9" t="str">
            <v>BLACK</v>
          </cell>
          <cell r="H9" t="str">
            <v>200mR</v>
          </cell>
          <cell r="I9" t="str">
            <v>200m</v>
          </cell>
          <cell r="J9" t="str">
            <v>DR0007</v>
          </cell>
          <cell r="P9">
            <v>6.2315862208721535</v>
          </cell>
          <cell r="R9">
            <v>2.4926344883488616</v>
          </cell>
        </row>
        <row r="10">
          <cell r="B10" t="str">
            <v>DR0008</v>
          </cell>
          <cell r="C10" t="str">
            <v>DR</v>
          </cell>
          <cell r="D10" t="str">
            <v>D2 Racing 75</v>
          </cell>
          <cell r="E10" t="str">
            <v>D2 Racing 758mmYELLOW100m</v>
          </cell>
          <cell r="F10" t="str">
            <v>8mm</v>
          </cell>
          <cell r="G10" t="str">
            <v>YELLOW</v>
          </cell>
          <cell r="H10" t="str">
            <v>100mR</v>
          </cell>
          <cell r="I10" t="str">
            <v>100m</v>
          </cell>
          <cell r="J10" t="str">
            <v>DR0008</v>
          </cell>
          <cell r="P10">
            <v>6.2315862208721535</v>
          </cell>
          <cell r="R10">
            <v>2.4926344883488616</v>
          </cell>
        </row>
        <row r="11">
          <cell r="B11" t="str">
            <v>DR0009</v>
          </cell>
          <cell r="C11" t="str">
            <v>DR</v>
          </cell>
          <cell r="D11" t="str">
            <v>D2 Racing 75</v>
          </cell>
          <cell r="E11" t="str">
            <v>D2 Racing 758mmYELLOW200m</v>
          </cell>
          <cell r="F11" t="str">
            <v>8mm</v>
          </cell>
          <cell r="G11" t="str">
            <v>YELLOW</v>
          </cell>
          <cell r="H11" t="str">
            <v>200mR</v>
          </cell>
          <cell r="I11" t="str">
            <v>200m</v>
          </cell>
          <cell r="J11" t="str">
            <v>DR0009</v>
          </cell>
          <cell r="P11">
            <v>6.2315862208721535</v>
          </cell>
          <cell r="R11">
            <v>2.4926344883488616</v>
          </cell>
        </row>
        <row r="12">
          <cell r="B12" t="str">
            <v>DR0010</v>
          </cell>
          <cell r="C12" t="str">
            <v>DR</v>
          </cell>
          <cell r="D12" t="str">
            <v>D2 Racing 75</v>
          </cell>
          <cell r="E12" t="str">
            <v>D2 Racing 758mmSOLID WHITE100m</v>
          </cell>
          <cell r="F12" t="str">
            <v>8mm</v>
          </cell>
          <cell r="G12" t="str">
            <v>SOLID WHITE</v>
          </cell>
          <cell r="H12" t="str">
            <v>100mR</v>
          </cell>
          <cell r="I12" t="str">
            <v>100m</v>
          </cell>
          <cell r="J12" t="str">
            <v>DR0010</v>
          </cell>
          <cell r="P12">
            <v>6.2315862208721535</v>
          </cell>
          <cell r="R12">
            <v>2.4926344883488616</v>
          </cell>
        </row>
        <row r="13">
          <cell r="B13" t="str">
            <v>DR0011</v>
          </cell>
          <cell r="C13" t="str">
            <v>DR</v>
          </cell>
          <cell r="D13" t="str">
            <v>D2 Racing 75</v>
          </cell>
          <cell r="E13" t="str">
            <v>D2 Racing 758mmSOLID WHITE200m</v>
          </cell>
          <cell r="F13" t="str">
            <v>8mm</v>
          </cell>
          <cell r="G13" t="str">
            <v>SOLID WHITE</v>
          </cell>
          <cell r="H13" t="str">
            <v>200mR</v>
          </cell>
          <cell r="I13" t="str">
            <v>200m</v>
          </cell>
          <cell r="J13" t="str">
            <v>DR0011</v>
          </cell>
          <cell r="P13">
            <v>6.2315862208721535</v>
          </cell>
          <cell r="R13">
            <v>2.4926344883488616</v>
          </cell>
        </row>
        <row r="14">
          <cell r="B14" t="str">
            <v>DR0012</v>
          </cell>
          <cell r="C14" t="str">
            <v>DR</v>
          </cell>
          <cell r="D14" t="str">
            <v>D2 Racing 75</v>
          </cell>
          <cell r="E14" t="str">
            <v>D2 Racing 758mmSOLID NAVY100m</v>
          </cell>
          <cell r="F14" t="str">
            <v>8mm</v>
          </cell>
          <cell r="G14" t="str">
            <v>SOLID NAVY</v>
          </cell>
          <cell r="H14" t="str">
            <v>100mR</v>
          </cell>
          <cell r="I14" t="str">
            <v>100m</v>
          </cell>
          <cell r="J14" t="str">
            <v>DR0012</v>
          </cell>
          <cell r="P14">
            <v>6.2315862208721535</v>
          </cell>
          <cell r="R14">
            <v>2.4926344883488616</v>
          </cell>
        </row>
        <row r="15">
          <cell r="B15" t="str">
            <v>DR0013</v>
          </cell>
          <cell r="C15" t="str">
            <v>DR</v>
          </cell>
          <cell r="D15" t="str">
            <v>D2 Racing 75</v>
          </cell>
          <cell r="E15" t="str">
            <v>D2 Racing 758mmSOLID NAVY200m</v>
          </cell>
          <cell r="F15" t="str">
            <v>8mm</v>
          </cell>
          <cell r="G15" t="str">
            <v>SOLID NAVY</v>
          </cell>
          <cell r="H15" t="str">
            <v>200mR</v>
          </cell>
          <cell r="I15" t="str">
            <v>200m</v>
          </cell>
          <cell r="J15" t="str">
            <v>DR0013</v>
          </cell>
          <cell r="P15">
            <v>6.2315862208721535</v>
          </cell>
          <cell r="R15">
            <v>2.4926344883488616</v>
          </cell>
        </row>
        <row r="16">
          <cell r="B16" t="str">
            <v>DR0109</v>
          </cell>
          <cell r="C16" t="str">
            <v>DR</v>
          </cell>
          <cell r="D16" t="str">
            <v>D2 Racing 75</v>
          </cell>
          <cell r="E16" t="str">
            <v>D2 Racing 758mmS/NATURAL100m</v>
          </cell>
          <cell r="F16" t="str">
            <v>8mm</v>
          </cell>
          <cell r="G16" t="str">
            <v>S/NATURAL</v>
          </cell>
          <cell r="H16" t="str">
            <v>100mR</v>
          </cell>
          <cell r="I16" t="str">
            <v>100m</v>
          </cell>
          <cell r="J16" t="str">
            <v>DR0109</v>
          </cell>
          <cell r="P16">
            <v>6.2315862208721535</v>
          </cell>
          <cell r="R16">
            <v>2.4926344883488616</v>
          </cell>
        </row>
        <row r="17">
          <cell r="B17" t="str">
            <v>DR0101</v>
          </cell>
          <cell r="C17" t="str">
            <v>DR</v>
          </cell>
          <cell r="D17" t="str">
            <v>D2 Racing 75</v>
          </cell>
          <cell r="E17" t="str">
            <v>D2 Racing 758mmS/NATURAL200m</v>
          </cell>
          <cell r="F17" t="str">
            <v>8mm</v>
          </cell>
          <cell r="G17" t="str">
            <v>S/NATURAL</v>
          </cell>
          <cell r="H17" t="str">
            <v>200mR</v>
          </cell>
          <cell r="I17" t="str">
            <v>200m</v>
          </cell>
          <cell r="J17" t="str">
            <v>DR0101</v>
          </cell>
          <cell r="P17">
            <v>6.2315862208721535</v>
          </cell>
          <cell r="R17">
            <v>2.4926344883488616</v>
          </cell>
        </row>
        <row r="18">
          <cell r="B18" t="str">
            <v>DR0116</v>
          </cell>
          <cell r="C18" t="str">
            <v>DR</v>
          </cell>
          <cell r="D18" t="str">
            <v>D2 Racing 75</v>
          </cell>
          <cell r="E18" t="str">
            <v>D2 Racing 758mmGREY100m</v>
          </cell>
          <cell r="F18" t="str">
            <v>8mm</v>
          </cell>
          <cell r="G18" t="str">
            <v>GREY</v>
          </cell>
          <cell r="H18" t="str">
            <v>100mR</v>
          </cell>
          <cell r="I18" t="str">
            <v>100m</v>
          </cell>
          <cell r="J18" t="str">
            <v>DR0116</v>
          </cell>
          <cell r="P18">
            <v>6.2315862208721535</v>
          </cell>
          <cell r="R18">
            <v>2.4926344883488616</v>
          </cell>
        </row>
        <row r="19">
          <cell r="B19" t="str">
            <v>DR0117</v>
          </cell>
          <cell r="C19" t="str">
            <v>DR</v>
          </cell>
          <cell r="D19" t="str">
            <v>D2 Racing 75</v>
          </cell>
          <cell r="E19" t="str">
            <v>D2 Racing 758mmGREY200m</v>
          </cell>
          <cell r="F19" t="str">
            <v>8mm</v>
          </cell>
          <cell r="G19" t="str">
            <v>GREY</v>
          </cell>
          <cell r="H19" t="str">
            <v>200mR</v>
          </cell>
          <cell r="I19" t="str">
            <v>200m</v>
          </cell>
          <cell r="J19" t="str">
            <v>DR0117</v>
          </cell>
          <cell r="P19">
            <v>6.2315862208721535</v>
          </cell>
          <cell r="R19">
            <v>2.4926344883488616</v>
          </cell>
        </row>
        <row r="20">
          <cell r="B20" t="str">
            <v>DR0014</v>
          </cell>
          <cell r="C20" t="str">
            <v>DR</v>
          </cell>
          <cell r="D20" t="str">
            <v>D2 Racing 75</v>
          </cell>
          <cell r="E20" t="str">
            <v>D2 Racing 7510mmRED100m</v>
          </cell>
          <cell r="F20" t="str">
            <v>10mm</v>
          </cell>
          <cell r="G20" t="str">
            <v>RED</v>
          </cell>
          <cell r="H20" t="str">
            <v>100mR</v>
          </cell>
          <cell r="I20" t="str">
            <v>100m</v>
          </cell>
          <cell r="J20" t="str">
            <v>DR0014</v>
          </cell>
          <cell r="P20">
            <v>7.5752025334845356</v>
          </cell>
          <cell r="R20">
            <v>3.0300810133938145</v>
          </cell>
        </row>
        <row r="21">
          <cell r="B21" t="str">
            <v>DR0015</v>
          </cell>
          <cell r="C21" t="str">
            <v>DR</v>
          </cell>
          <cell r="D21" t="str">
            <v>D2 Racing 75</v>
          </cell>
          <cell r="E21" t="str">
            <v>D2 Racing 7510mmRED200m</v>
          </cell>
          <cell r="F21" t="str">
            <v>10mm</v>
          </cell>
          <cell r="G21" t="str">
            <v>RED</v>
          </cell>
          <cell r="H21" t="str">
            <v>200mR</v>
          </cell>
          <cell r="I21" t="str">
            <v>200m</v>
          </cell>
          <cell r="J21" t="str">
            <v>DR0015</v>
          </cell>
          <cell r="P21">
            <v>7.5752025334845356</v>
          </cell>
          <cell r="R21">
            <v>3.0300810133938145</v>
          </cell>
        </row>
        <row r="22">
          <cell r="B22" t="str">
            <v>DR0016</v>
          </cell>
          <cell r="C22" t="str">
            <v>DR</v>
          </cell>
          <cell r="D22" t="str">
            <v>D2 Racing 75</v>
          </cell>
          <cell r="E22" t="str">
            <v>D2 Racing 7510mmBLUE100m</v>
          </cell>
          <cell r="F22" t="str">
            <v>10mm</v>
          </cell>
          <cell r="G22" t="str">
            <v>BLUE</v>
          </cell>
          <cell r="H22" t="str">
            <v>100mR</v>
          </cell>
          <cell r="I22" t="str">
            <v>100m</v>
          </cell>
          <cell r="J22" t="str">
            <v>DR0016</v>
          </cell>
          <cell r="P22">
            <v>7.5752025334845356</v>
          </cell>
          <cell r="R22">
            <v>3.0300810133938145</v>
          </cell>
        </row>
        <row r="23">
          <cell r="B23" t="str">
            <v>DR0017</v>
          </cell>
          <cell r="C23" t="str">
            <v>DR</v>
          </cell>
          <cell r="D23" t="str">
            <v>D2 Racing 75</v>
          </cell>
          <cell r="E23" t="str">
            <v>D2 Racing 7510mmBLUE200m</v>
          </cell>
          <cell r="F23" t="str">
            <v>10mm</v>
          </cell>
          <cell r="G23" t="str">
            <v>BLUE</v>
          </cell>
          <cell r="H23" t="str">
            <v>200mR</v>
          </cell>
          <cell r="I23" t="str">
            <v>200m</v>
          </cell>
          <cell r="J23" t="str">
            <v>DR0017</v>
          </cell>
          <cell r="P23">
            <v>7.5752025334845356</v>
          </cell>
          <cell r="R23">
            <v>3.0300810133938145</v>
          </cell>
        </row>
        <row r="24">
          <cell r="B24" t="str">
            <v>DR0018</v>
          </cell>
          <cell r="C24" t="str">
            <v>DR</v>
          </cell>
          <cell r="D24" t="str">
            <v>D2 Racing 75</v>
          </cell>
          <cell r="E24" t="str">
            <v>D2 Racing 7510mmGREEN100m</v>
          </cell>
          <cell r="F24" t="str">
            <v>10mm</v>
          </cell>
          <cell r="G24" t="str">
            <v>GREEN</v>
          </cell>
          <cell r="H24" t="str">
            <v>100mR</v>
          </cell>
          <cell r="I24" t="str">
            <v>100m</v>
          </cell>
          <cell r="J24" t="str">
            <v>DR0018</v>
          </cell>
          <cell r="P24">
            <v>7.5752025334845356</v>
          </cell>
          <cell r="R24">
            <v>3.0300810133938145</v>
          </cell>
        </row>
        <row r="25">
          <cell r="B25" t="str">
            <v>DR0019</v>
          </cell>
          <cell r="C25" t="str">
            <v>DR</v>
          </cell>
          <cell r="D25" t="str">
            <v>D2 Racing 75</v>
          </cell>
          <cell r="E25" t="str">
            <v>D2 Racing 7510mmGREEN200m</v>
          </cell>
          <cell r="F25" t="str">
            <v>10mm</v>
          </cell>
          <cell r="G25" t="str">
            <v>GREEN</v>
          </cell>
          <cell r="H25" t="str">
            <v>200mR</v>
          </cell>
          <cell r="I25" t="str">
            <v>200m</v>
          </cell>
          <cell r="J25" t="str">
            <v>DR0019</v>
          </cell>
          <cell r="P25">
            <v>7.5752025334845356</v>
          </cell>
          <cell r="R25">
            <v>3.0300810133938145</v>
          </cell>
        </row>
        <row r="26">
          <cell r="B26" t="str">
            <v>DR0020</v>
          </cell>
          <cell r="C26" t="str">
            <v>DR</v>
          </cell>
          <cell r="D26" t="str">
            <v>D2 Racing 75</v>
          </cell>
          <cell r="E26" t="str">
            <v>D2 Racing 7510mmBLACK100m</v>
          </cell>
          <cell r="F26" t="str">
            <v>10mm</v>
          </cell>
          <cell r="G26" t="str">
            <v>BLACK</v>
          </cell>
          <cell r="H26" t="str">
            <v>100mR</v>
          </cell>
          <cell r="I26" t="str">
            <v>100m</v>
          </cell>
          <cell r="J26" t="str">
            <v>DR0020</v>
          </cell>
          <cell r="P26">
            <v>7.5752025334845356</v>
          </cell>
          <cell r="R26">
            <v>3.0300810133938145</v>
          </cell>
        </row>
        <row r="27">
          <cell r="B27" t="str">
            <v>DR0021</v>
          </cell>
          <cell r="C27" t="str">
            <v>DR</v>
          </cell>
          <cell r="D27" t="str">
            <v>D2 Racing 75</v>
          </cell>
          <cell r="E27" t="str">
            <v>D2 Racing 7510mmBLACK200m</v>
          </cell>
          <cell r="F27" t="str">
            <v>10mm</v>
          </cell>
          <cell r="G27" t="str">
            <v>BLACK</v>
          </cell>
          <cell r="H27" t="str">
            <v>200mR</v>
          </cell>
          <cell r="I27" t="str">
            <v>200m</v>
          </cell>
          <cell r="J27" t="str">
            <v>DR0021</v>
          </cell>
          <cell r="P27">
            <v>7.5752025334845356</v>
          </cell>
          <cell r="R27">
            <v>3.0300810133938145</v>
          </cell>
        </row>
        <row r="28">
          <cell r="B28" t="str">
            <v>DR0022</v>
          </cell>
          <cell r="C28" t="str">
            <v>DR</v>
          </cell>
          <cell r="D28" t="str">
            <v>D2 Racing 75</v>
          </cell>
          <cell r="E28" t="str">
            <v>D2 Racing 7510mmYELLOW100m</v>
          </cell>
          <cell r="F28" t="str">
            <v>10mm</v>
          </cell>
          <cell r="G28" t="str">
            <v>YELLOW</v>
          </cell>
          <cell r="H28" t="str">
            <v>100mR</v>
          </cell>
          <cell r="I28" t="str">
            <v>100m</v>
          </cell>
          <cell r="J28" t="str">
            <v>DR0022</v>
          </cell>
          <cell r="P28">
            <v>7.5752025334845356</v>
          </cell>
          <cell r="R28">
            <v>3.0300810133938145</v>
          </cell>
        </row>
        <row r="29">
          <cell r="B29" t="str">
            <v>DR0023</v>
          </cell>
          <cell r="C29" t="str">
            <v>DR</v>
          </cell>
          <cell r="D29" t="str">
            <v>D2 Racing 75</v>
          </cell>
          <cell r="E29" t="str">
            <v>D2 Racing 7510mmYELLOW200m</v>
          </cell>
          <cell r="F29" t="str">
            <v>10mm</v>
          </cell>
          <cell r="G29" t="str">
            <v>YELLOW</v>
          </cell>
          <cell r="H29" t="str">
            <v>200mR</v>
          </cell>
          <cell r="I29" t="str">
            <v>200m</v>
          </cell>
          <cell r="J29" t="str">
            <v>DR0023</v>
          </cell>
          <cell r="P29">
            <v>7.5752025334845356</v>
          </cell>
          <cell r="R29">
            <v>3.0300810133938145</v>
          </cell>
        </row>
        <row r="30">
          <cell r="B30" t="str">
            <v>DR0024</v>
          </cell>
          <cell r="C30" t="str">
            <v>DR</v>
          </cell>
          <cell r="D30" t="str">
            <v>D2 Racing 75</v>
          </cell>
          <cell r="E30" t="str">
            <v>D2 Racing 7510mmSOLID WHITE100m</v>
          </cell>
          <cell r="F30" t="str">
            <v>10mm</v>
          </cell>
          <cell r="G30" t="str">
            <v>SOLID WHITE</v>
          </cell>
          <cell r="H30" t="str">
            <v>100mR</v>
          </cell>
          <cell r="I30" t="str">
            <v>100m</v>
          </cell>
          <cell r="J30" t="str">
            <v>DR0024</v>
          </cell>
          <cell r="P30">
            <v>7.5752025334845356</v>
          </cell>
          <cell r="R30">
            <v>3.0300810133938145</v>
          </cell>
        </row>
        <row r="31">
          <cell r="B31" t="str">
            <v>DR0025</v>
          </cell>
          <cell r="C31" t="str">
            <v>DR</v>
          </cell>
          <cell r="D31" t="str">
            <v>D2 Racing 75</v>
          </cell>
          <cell r="E31" t="str">
            <v>D2 Racing 7510mmSOLID WHITE200m</v>
          </cell>
          <cell r="F31" t="str">
            <v>10mm</v>
          </cell>
          <cell r="G31" t="str">
            <v>SOLID WHITE</v>
          </cell>
          <cell r="H31" t="str">
            <v>200mR</v>
          </cell>
          <cell r="I31" t="str">
            <v>200m</v>
          </cell>
          <cell r="J31" t="str">
            <v>DR0025</v>
          </cell>
          <cell r="P31">
            <v>7.5752025334845356</v>
          </cell>
          <cell r="R31">
            <v>3.0300810133938145</v>
          </cell>
        </row>
        <row r="32">
          <cell r="B32" t="str">
            <v>DR0026</v>
          </cell>
          <cell r="C32" t="str">
            <v>DR</v>
          </cell>
          <cell r="D32" t="str">
            <v>D2 Racing 75</v>
          </cell>
          <cell r="E32" t="str">
            <v>D2 Racing 7510mmSOLID NAVY100m</v>
          </cell>
          <cell r="F32" t="str">
            <v>10mm</v>
          </cell>
          <cell r="G32" t="str">
            <v>SOLID NAVY</v>
          </cell>
          <cell r="H32" t="str">
            <v>100mR</v>
          </cell>
          <cell r="I32" t="str">
            <v>100m</v>
          </cell>
          <cell r="J32" t="str">
            <v>DR0026</v>
          </cell>
          <cell r="P32">
            <v>7.5752025334845356</v>
          </cell>
          <cell r="R32">
            <v>3.0300810133938145</v>
          </cell>
        </row>
        <row r="33">
          <cell r="B33" t="str">
            <v>DR0027</v>
          </cell>
          <cell r="C33" t="str">
            <v>DR</v>
          </cell>
          <cell r="D33" t="str">
            <v>D2 Racing 75</v>
          </cell>
          <cell r="E33" t="str">
            <v>D2 Racing 7510mmSOLID NAVY200m</v>
          </cell>
          <cell r="F33" t="str">
            <v>10mm</v>
          </cell>
          <cell r="G33" t="str">
            <v>SOLID NAVY</v>
          </cell>
          <cell r="H33" t="str">
            <v>200mR</v>
          </cell>
          <cell r="I33" t="str">
            <v>200m</v>
          </cell>
          <cell r="J33" t="str">
            <v>DR0027</v>
          </cell>
          <cell r="P33">
            <v>7.5752025334845356</v>
          </cell>
          <cell r="R33">
            <v>3.0300810133938145</v>
          </cell>
        </row>
        <row r="34">
          <cell r="B34" t="str">
            <v>DR0110</v>
          </cell>
          <cell r="C34" t="str">
            <v>DR</v>
          </cell>
          <cell r="D34" t="str">
            <v>D2 Racing 75</v>
          </cell>
          <cell r="E34" t="str">
            <v>D2 Racing 7510mmS/NATURAL100m</v>
          </cell>
          <cell r="F34" t="str">
            <v>10mm</v>
          </cell>
          <cell r="G34" t="str">
            <v>S/NATURAL</v>
          </cell>
          <cell r="H34" t="str">
            <v>100mR</v>
          </cell>
          <cell r="I34" t="str">
            <v>100m</v>
          </cell>
          <cell r="J34" t="str">
            <v>DR0110</v>
          </cell>
          <cell r="P34">
            <v>7.5752025334845356</v>
          </cell>
          <cell r="R34">
            <v>3.0300810133938145</v>
          </cell>
        </row>
        <row r="35">
          <cell r="B35" t="str">
            <v>DR0102</v>
          </cell>
          <cell r="C35" t="str">
            <v>DR</v>
          </cell>
          <cell r="D35" t="str">
            <v>D2 Racing 75</v>
          </cell>
          <cell r="E35" t="str">
            <v>D2 Racing 7510mmS/NATURAL200m</v>
          </cell>
          <cell r="F35" t="str">
            <v>10mm</v>
          </cell>
          <cell r="G35" t="str">
            <v>S/NATURAL</v>
          </cell>
          <cell r="H35" t="str">
            <v>200mR</v>
          </cell>
          <cell r="I35" t="str">
            <v>200m</v>
          </cell>
          <cell r="J35" t="str">
            <v>DR0102</v>
          </cell>
          <cell r="P35">
            <v>7.5752025334845356</v>
          </cell>
          <cell r="R35">
            <v>3.0300810133938145</v>
          </cell>
        </row>
        <row r="36">
          <cell r="B36" t="str">
            <v>DR0118</v>
          </cell>
          <cell r="C36" t="str">
            <v>DR</v>
          </cell>
          <cell r="D36" t="str">
            <v>D2 Racing 75</v>
          </cell>
          <cell r="E36" t="str">
            <v>D2 Racing 7510mmGREY100m</v>
          </cell>
          <cell r="F36" t="str">
            <v>10mm</v>
          </cell>
          <cell r="G36" t="str">
            <v>GREY</v>
          </cell>
          <cell r="H36" t="str">
            <v>100mR</v>
          </cell>
          <cell r="I36" t="str">
            <v>100m</v>
          </cell>
          <cell r="J36" t="str">
            <v>DR0118</v>
          </cell>
          <cell r="P36">
            <v>7.5752025334845356</v>
          </cell>
          <cell r="R36">
            <v>3.0300810133938145</v>
          </cell>
        </row>
        <row r="37">
          <cell r="B37" t="str">
            <v>DR0119</v>
          </cell>
          <cell r="C37" t="str">
            <v>DR</v>
          </cell>
          <cell r="D37" t="str">
            <v>D2 Racing 75</v>
          </cell>
          <cell r="E37" t="str">
            <v>D2 Racing 7510mmGREY200m</v>
          </cell>
          <cell r="F37" t="str">
            <v>10mm</v>
          </cell>
          <cell r="G37" t="str">
            <v>GREY</v>
          </cell>
          <cell r="H37" t="str">
            <v>200mR</v>
          </cell>
          <cell r="I37" t="str">
            <v>200m</v>
          </cell>
          <cell r="J37" t="str">
            <v>DR0119</v>
          </cell>
          <cell r="P37">
            <v>7.5752025334845356</v>
          </cell>
          <cell r="R37">
            <v>3.0300810133938145</v>
          </cell>
        </row>
        <row r="38">
          <cell r="B38" t="str">
            <v>DR0028</v>
          </cell>
          <cell r="C38" t="str">
            <v>DR</v>
          </cell>
          <cell r="D38" t="str">
            <v>D2 Racing 75</v>
          </cell>
          <cell r="E38" t="str">
            <v>D2 Racing 7512mmRED100m</v>
          </cell>
          <cell r="F38" t="str">
            <v>12mm</v>
          </cell>
          <cell r="G38" t="str">
            <v>RED</v>
          </cell>
          <cell r="H38" t="str">
            <v>100mR</v>
          </cell>
          <cell r="I38" t="str">
            <v>100m</v>
          </cell>
          <cell r="J38" t="str">
            <v>DR0028</v>
          </cell>
          <cell r="P38">
            <v>9.6036319274481219</v>
          </cell>
          <cell r="R38">
            <v>3.8414527709792488</v>
          </cell>
        </row>
        <row r="39">
          <cell r="B39" t="str">
            <v>DR0029</v>
          </cell>
          <cell r="C39" t="str">
            <v>DR</v>
          </cell>
          <cell r="D39" t="str">
            <v>D2 Racing 75</v>
          </cell>
          <cell r="E39" t="str">
            <v>D2 Racing 7512mmRED200m</v>
          </cell>
          <cell r="F39" t="str">
            <v>12mm</v>
          </cell>
          <cell r="G39" t="str">
            <v>RED</v>
          </cell>
          <cell r="H39" t="str">
            <v>200mR</v>
          </cell>
          <cell r="I39" t="str">
            <v>200m</v>
          </cell>
          <cell r="J39" t="str">
            <v>DR0029</v>
          </cell>
          <cell r="P39">
            <v>9.6036319274481219</v>
          </cell>
          <cell r="R39">
            <v>3.8414527709792488</v>
          </cell>
        </row>
        <row r="40">
          <cell r="B40" t="str">
            <v>DR0030</v>
          </cell>
          <cell r="C40" t="str">
            <v>DR</v>
          </cell>
          <cell r="D40" t="str">
            <v>D2 Racing 75</v>
          </cell>
          <cell r="E40" t="str">
            <v>D2 Racing 7512mmBLUE100m</v>
          </cell>
          <cell r="F40" t="str">
            <v>12mm</v>
          </cell>
          <cell r="G40" t="str">
            <v>BLUE</v>
          </cell>
          <cell r="H40" t="str">
            <v>100mR</v>
          </cell>
          <cell r="I40" t="str">
            <v>100m</v>
          </cell>
          <cell r="J40" t="str">
            <v>DR0030</v>
          </cell>
          <cell r="P40">
            <v>9.6036319274481219</v>
          </cell>
          <cell r="R40">
            <v>3.8414527709792488</v>
          </cell>
        </row>
        <row r="41">
          <cell r="B41" t="str">
            <v>DR0031</v>
          </cell>
          <cell r="C41" t="str">
            <v>DR</v>
          </cell>
          <cell r="D41" t="str">
            <v>D2 Racing 75</v>
          </cell>
          <cell r="E41" t="str">
            <v>D2 Racing 7512mmBLUE200m</v>
          </cell>
          <cell r="F41" t="str">
            <v>12mm</v>
          </cell>
          <cell r="G41" t="str">
            <v>BLUE</v>
          </cell>
          <cell r="H41" t="str">
            <v>200mR</v>
          </cell>
          <cell r="I41" t="str">
            <v>200m</v>
          </cell>
          <cell r="J41" t="str">
            <v>DR0031</v>
          </cell>
          <cell r="P41">
            <v>9.6036319274481219</v>
          </cell>
          <cell r="R41">
            <v>3.8414527709792488</v>
          </cell>
        </row>
        <row r="42">
          <cell r="B42" t="str">
            <v>DR0032</v>
          </cell>
          <cell r="C42" t="str">
            <v>DR</v>
          </cell>
          <cell r="D42" t="str">
            <v>D2 Racing 75</v>
          </cell>
          <cell r="E42" t="str">
            <v>D2 Racing 7512mmGREEN100m</v>
          </cell>
          <cell r="F42" t="str">
            <v>12mm</v>
          </cell>
          <cell r="G42" t="str">
            <v>GREEN</v>
          </cell>
          <cell r="H42" t="str">
            <v>100mR</v>
          </cell>
          <cell r="I42" t="str">
            <v>100m</v>
          </cell>
          <cell r="J42" t="str">
            <v>DR0032</v>
          </cell>
          <cell r="P42">
            <v>9.6036319274481219</v>
          </cell>
          <cell r="R42">
            <v>3.8414527709792488</v>
          </cell>
        </row>
        <row r="43">
          <cell r="B43" t="str">
            <v>DR0033</v>
          </cell>
          <cell r="C43" t="str">
            <v>DR</v>
          </cell>
          <cell r="D43" t="str">
            <v>D2 Racing 75</v>
          </cell>
          <cell r="E43" t="str">
            <v>D2 Racing 7512mmGREEN200m</v>
          </cell>
          <cell r="F43" t="str">
            <v>12mm</v>
          </cell>
          <cell r="G43" t="str">
            <v>GREEN</v>
          </cell>
          <cell r="H43" t="str">
            <v>200mR</v>
          </cell>
          <cell r="I43" t="str">
            <v>200m</v>
          </cell>
          <cell r="J43" t="str">
            <v>DR0033</v>
          </cell>
          <cell r="P43">
            <v>9.6036319274481219</v>
          </cell>
          <cell r="R43">
            <v>3.8414527709792488</v>
          </cell>
        </row>
        <row r="44">
          <cell r="B44" t="str">
            <v>DR0034</v>
          </cell>
          <cell r="C44" t="str">
            <v>DR</v>
          </cell>
          <cell r="D44" t="str">
            <v>D2 Racing 75</v>
          </cell>
          <cell r="E44" t="str">
            <v>D2 Racing 7512mmBLACK100m</v>
          </cell>
          <cell r="F44" t="str">
            <v>12mm</v>
          </cell>
          <cell r="G44" t="str">
            <v>BLACK</v>
          </cell>
          <cell r="H44" t="str">
            <v>100mR</v>
          </cell>
          <cell r="I44" t="str">
            <v>100m</v>
          </cell>
          <cell r="J44" t="str">
            <v>DR0034</v>
          </cell>
          <cell r="P44">
            <v>9.6036319274481219</v>
          </cell>
          <cell r="R44">
            <v>3.8414527709792488</v>
          </cell>
        </row>
        <row r="45">
          <cell r="B45" t="str">
            <v>DR0035</v>
          </cell>
          <cell r="C45" t="str">
            <v>DR</v>
          </cell>
          <cell r="D45" t="str">
            <v>D2 Racing 75</v>
          </cell>
          <cell r="E45" t="str">
            <v>D2 Racing 7512mmBLACK200m</v>
          </cell>
          <cell r="F45" t="str">
            <v>12mm</v>
          </cell>
          <cell r="G45" t="str">
            <v>BLACK</v>
          </cell>
          <cell r="H45" t="str">
            <v>200mR</v>
          </cell>
          <cell r="I45" t="str">
            <v>200m</v>
          </cell>
          <cell r="J45" t="str">
            <v>DR0035</v>
          </cell>
          <cell r="P45">
            <v>9.6036319274481219</v>
          </cell>
          <cell r="R45">
            <v>3.8414527709792488</v>
          </cell>
        </row>
        <row r="46">
          <cell r="B46" t="str">
            <v>DR0036</v>
          </cell>
          <cell r="C46" t="str">
            <v>DR</v>
          </cell>
          <cell r="D46" t="str">
            <v>D2 Racing 75</v>
          </cell>
          <cell r="E46" t="str">
            <v>D2 Racing 7512mmYELLOW100m</v>
          </cell>
          <cell r="F46" t="str">
            <v>12mm</v>
          </cell>
          <cell r="G46" t="str">
            <v>YELLOW</v>
          </cell>
          <cell r="H46" t="str">
            <v>100mR</v>
          </cell>
          <cell r="I46" t="str">
            <v>100m</v>
          </cell>
          <cell r="J46" t="str">
            <v>DR0036</v>
          </cell>
          <cell r="P46">
            <v>9.6036319274481219</v>
          </cell>
          <cell r="R46">
            <v>3.8414527709792488</v>
          </cell>
        </row>
        <row r="47">
          <cell r="B47" t="str">
            <v>DR0037</v>
          </cell>
          <cell r="C47" t="str">
            <v>DR</v>
          </cell>
          <cell r="D47" t="str">
            <v>D2 Racing 75</v>
          </cell>
          <cell r="E47" t="str">
            <v>D2 Racing 7512mmYELLOW200m</v>
          </cell>
          <cell r="F47" t="str">
            <v>12mm</v>
          </cell>
          <cell r="G47" t="str">
            <v>YELLOW</v>
          </cell>
          <cell r="H47" t="str">
            <v>200mR</v>
          </cell>
          <cell r="I47" t="str">
            <v>200m</v>
          </cell>
          <cell r="J47" t="str">
            <v>DR0037</v>
          </cell>
          <cell r="P47">
            <v>9.6036319274481219</v>
          </cell>
          <cell r="R47">
            <v>3.8414527709792488</v>
          </cell>
        </row>
        <row r="48">
          <cell r="B48" t="str">
            <v>DR0038</v>
          </cell>
          <cell r="C48" t="str">
            <v>DR</v>
          </cell>
          <cell r="D48" t="str">
            <v>D2 Racing 75</v>
          </cell>
          <cell r="E48" t="str">
            <v>D2 Racing 7512mmSOLID WHITE100m</v>
          </cell>
          <cell r="F48" t="str">
            <v>12mm</v>
          </cell>
          <cell r="G48" t="str">
            <v>SOLID WHITE</v>
          </cell>
          <cell r="H48" t="str">
            <v>100mR</v>
          </cell>
          <cell r="I48" t="str">
            <v>100m</v>
          </cell>
          <cell r="J48" t="str">
            <v>DR0038</v>
          </cell>
          <cell r="P48">
            <v>9.6036319274481219</v>
          </cell>
          <cell r="R48">
            <v>3.8414527709792488</v>
          </cell>
        </row>
        <row r="49">
          <cell r="B49" t="str">
            <v>DR0039</v>
          </cell>
          <cell r="C49" t="str">
            <v>DR</v>
          </cell>
          <cell r="D49" t="str">
            <v>D2 Racing 75</v>
          </cell>
          <cell r="E49" t="str">
            <v>D2 Racing 7512mmSOLID WHITE200m</v>
          </cell>
          <cell r="F49" t="str">
            <v>12mm</v>
          </cell>
          <cell r="G49" t="str">
            <v>SOLID WHITE</v>
          </cell>
          <cell r="H49" t="str">
            <v>200mR</v>
          </cell>
          <cell r="I49" t="str">
            <v>200m</v>
          </cell>
          <cell r="J49" t="str">
            <v>DR0039</v>
          </cell>
          <cell r="P49">
            <v>9.6036319274481219</v>
          </cell>
          <cell r="R49">
            <v>3.8414527709792488</v>
          </cell>
        </row>
        <row r="50">
          <cell r="B50" t="str">
            <v>DR0040</v>
          </cell>
          <cell r="C50" t="str">
            <v>DR</v>
          </cell>
          <cell r="D50" t="str">
            <v>D2 Racing 75</v>
          </cell>
          <cell r="E50" t="str">
            <v>D2 Racing 7512mmSOLID NAVY100m</v>
          </cell>
          <cell r="F50" t="str">
            <v>12mm</v>
          </cell>
          <cell r="G50" t="str">
            <v>SOLID NAVY</v>
          </cell>
          <cell r="H50" t="str">
            <v>100mR</v>
          </cell>
          <cell r="I50" t="str">
            <v>100m</v>
          </cell>
          <cell r="J50" t="str">
            <v>DR0040</v>
          </cell>
          <cell r="P50">
            <v>9.6036319274481219</v>
          </cell>
          <cell r="R50">
            <v>3.8414527709792488</v>
          </cell>
        </row>
        <row r="51">
          <cell r="B51" t="str">
            <v>DR0041</v>
          </cell>
          <cell r="C51" t="str">
            <v>DR</v>
          </cell>
          <cell r="D51" t="str">
            <v>D2 Racing 75</v>
          </cell>
          <cell r="E51" t="str">
            <v>D2 Racing 7512mmSOLID NAVY200m</v>
          </cell>
          <cell r="F51" t="str">
            <v>12mm</v>
          </cell>
          <cell r="G51" t="str">
            <v>SOLID NAVY</v>
          </cell>
          <cell r="H51" t="str">
            <v>200mR</v>
          </cell>
          <cell r="I51" t="str">
            <v>200m</v>
          </cell>
          <cell r="J51" t="str">
            <v>DR0041</v>
          </cell>
          <cell r="P51">
            <v>9.6036319274481219</v>
          </cell>
          <cell r="R51">
            <v>3.8414527709792488</v>
          </cell>
        </row>
        <row r="52">
          <cell r="B52" t="str">
            <v>DR0103</v>
          </cell>
          <cell r="C52" t="str">
            <v>DR</v>
          </cell>
          <cell r="D52" t="str">
            <v>D2 Racing 75</v>
          </cell>
          <cell r="E52" t="str">
            <v>D2 Racing 7512mmS/NATURAL100m</v>
          </cell>
          <cell r="F52" t="str">
            <v>12mm</v>
          </cell>
          <cell r="G52" t="str">
            <v>S/NATURAL</v>
          </cell>
          <cell r="H52" t="str">
            <v>100mR</v>
          </cell>
          <cell r="I52" t="str">
            <v>100m</v>
          </cell>
          <cell r="J52" t="str">
            <v>DR0103</v>
          </cell>
          <cell r="P52">
            <v>9.6036319274481219</v>
          </cell>
          <cell r="R52">
            <v>3.8414527709792488</v>
          </cell>
        </row>
        <row r="53">
          <cell r="B53" t="str">
            <v>DR0108</v>
          </cell>
          <cell r="C53" t="str">
            <v>DR</v>
          </cell>
          <cell r="D53" t="str">
            <v>D2 Racing 75</v>
          </cell>
          <cell r="E53" t="str">
            <v>D2 Racing 7512mmS/NATURAL200m</v>
          </cell>
          <cell r="F53" t="str">
            <v>12mm</v>
          </cell>
          <cell r="G53" t="str">
            <v>S/NATURAL</v>
          </cell>
          <cell r="H53" t="str">
            <v>200mR</v>
          </cell>
          <cell r="I53" t="str">
            <v>200m</v>
          </cell>
          <cell r="J53" t="str">
            <v>DR0108</v>
          </cell>
          <cell r="P53">
            <v>9.6036319274481219</v>
          </cell>
          <cell r="R53">
            <v>3.8414527709792488</v>
          </cell>
        </row>
        <row r="54">
          <cell r="B54" t="str">
            <v>DR0120</v>
          </cell>
          <cell r="C54" t="str">
            <v>DR</v>
          </cell>
          <cell r="D54" t="str">
            <v>D2 Racing 75</v>
          </cell>
          <cell r="E54" t="str">
            <v>D2 Racing 7512mmGREY100m</v>
          </cell>
          <cell r="F54" t="str">
            <v>12mm</v>
          </cell>
          <cell r="G54" t="str">
            <v>GREY</v>
          </cell>
          <cell r="H54" t="str">
            <v>100mR</v>
          </cell>
          <cell r="I54" t="str">
            <v>100m</v>
          </cell>
          <cell r="J54" t="str">
            <v>DR0120</v>
          </cell>
          <cell r="P54">
            <v>9.6036319274481219</v>
          </cell>
          <cell r="R54">
            <v>3.8414527709792488</v>
          </cell>
        </row>
        <row r="55">
          <cell r="B55" t="str">
            <v>DR0121</v>
          </cell>
          <cell r="C55" t="str">
            <v>DR</v>
          </cell>
          <cell r="D55" t="str">
            <v>D2 Racing 75</v>
          </cell>
          <cell r="E55" t="str">
            <v>D2 Racing 7512mmGREY200m</v>
          </cell>
          <cell r="F55" t="str">
            <v>12mm</v>
          </cell>
          <cell r="G55" t="str">
            <v>GREY</v>
          </cell>
          <cell r="H55" t="str">
            <v>200mR</v>
          </cell>
          <cell r="I55" t="str">
            <v>200m</v>
          </cell>
          <cell r="J55" t="str">
            <v>DR0121</v>
          </cell>
          <cell r="P55">
            <v>9.6036319274481219</v>
          </cell>
          <cell r="R55">
            <v>3.8414527709792488</v>
          </cell>
        </row>
        <row r="56">
          <cell r="B56" t="str">
            <v>DR0042</v>
          </cell>
          <cell r="C56" t="str">
            <v>DR</v>
          </cell>
          <cell r="D56" t="str">
            <v>D2 Racing 75</v>
          </cell>
          <cell r="E56" t="str">
            <v>D2 Racing 7514mmRED100m</v>
          </cell>
          <cell r="F56" t="str">
            <v>14mm</v>
          </cell>
          <cell r="G56" t="str">
            <v>RED</v>
          </cell>
          <cell r="H56" t="str">
            <v>100mR</v>
          </cell>
          <cell r="I56" t="str">
            <v>100m</v>
          </cell>
          <cell r="J56" t="str">
            <v>DR0042</v>
          </cell>
          <cell r="P56">
            <v>14.406840373839753</v>
          </cell>
          <cell r="R56">
            <v>5.7627361495359013</v>
          </cell>
        </row>
        <row r="57">
          <cell r="B57" t="str">
            <v>DR0043</v>
          </cell>
          <cell r="C57" t="str">
            <v>DR</v>
          </cell>
          <cell r="D57" t="str">
            <v>D2 Racing 75</v>
          </cell>
          <cell r="E57" t="str">
            <v>D2 Racing 7514mmRED200m</v>
          </cell>
          <cell r="F57" t="str">
            <v>14mm</v>
          </cell>
          <cell r="G57" t="str">
            <v>RED</v>
          </cell>
          <cell r="H57" t="str">
            <v>200mR</v>
          </cell>
          <cell r="I57" t="str">
            <v>200m</v>
          </cell>
          <cell r="J57" t="str">
            <v>DR0043</v>
          </cell>
          <cell r="P57">
            <v>14.406841426356991</v>
          </cell>
          <cell r="R57">
            <v>5.7627365705427964</v>
          </cell>
        </row>
        <row r="58">
          <cell r="B58" t="str">
            <v>DR0044</v>
          </cell>
          <cell r="C58" t="str">
            <v>DR</v>
          </cell>
          <cell r="D58" t="str">
            <v>D2 Racing 75</v>
          </cell>
          <cell r="E58" t="str">
            <v>D2 Racing 7514mmBLUE100m</v>
          </cell>
          <cell r="F58" t="str">
            <v>14mm</v>
          </cell>
          <cell r="G58" t="str">
            <v>BLUE</v>
          </cell>
          <cell r="H58" t="str">
            <v>100mR</v>
          </cell>
          <cell r="I58" t="str">
            <v>100m</v>
          </cell>
          <cell r="J58" t="str">
            <v>DR0044</v>
          </cell>
          <cell r="P58">
            <v>14.406840373839753</v>
          </cell>
          <cell r="R58">
            <v>5.7627361495359013</v>
          </cell>
        </row>
        <row r="59">
          <cell r="B59" t="str">
            <v>DR0045</v>
          </cell>
          <cell r="C59" t="str">
            <v>DR</v>
          </cell>
          <cell r="D59" t="str">
            <v>D2 Racing 75</v>
          </cell>
          <cell r="E59" t="str">
            <v>D2 Racing 7514mmBLUE200m</v>
          </cell>
          <cell r="F59" t="str">
            <v>14mm</v>
          </cell>
          <cell r="G59" t="str">
            <v>BLUE</v>
          </cell>
          <cell r="H59" t="str">
            <v>200mR</v>
          </cell>
          <cell r="I59" t="str">
            <v>200m</v>
          </cell>
          <cell r="J59" t="str">
            <v>DR0045</v>
          </cell>
          <cell r="P59">
            <v>14.406841426356991</v>
          </cell>
          <cell r="R59">
            <v>5.7627365705427964</v>
          </cell>
        </row>
        <row r="60">
          <cell r="B60" t="str">
            <v>DR0046</v>
          </cell>
          <cell r="C60" t="str">
            <v>DR</v>
          </cell>
          <cell r="D60" t="str">
            <v>D2 Racing 75</v>
          </cell>
          <cell r="E60" t="str">
            <v>D2 Racing 7514mmGREEN100m</v>
          </cell>
          <cell r="F60" t="str">
            <v>14mm</v>
          </cell>
          <cell r="G60" t="str">
            <v>GREEN</v>
          </cell>
          <cell r="H60" t="str">
            <v>100mR</v>
          </cell>
          <cell r="I60" t="str">
            <v>100m</v>
          </cell>
          <cell r="J60" t="str">
            <v>DR0046</v>
          </cell>
          <cell r="P60">
            <v>14.406840373839753</v>
          </cell>
          <cell r="R60">
            <v>5.7627361495359013</v>
          </cell>
        </row>
        <row r="61">
          <cell r="B61" t="str">
            <v>DR0047</v>
          </cell>
          <cell r="C61" t="str">
            <v>DR</v>
          </cell>
          <cell r="D61" t="str">
            <v>D2 Racing 75</v>
          </cell>
          <cell r="E61" t="str">
            <v>D2 Racing 7514mmGREEN200m</v>
          </cell>
          <cell r="F61" t="str">
            <v>14mm</v>
          </cell>
          <cell r="G61" t="str">
            <v>GREEN</v>
          </cell>
          <cell r="H61" t="str">
            <v>200mR</v>
          </cell>
          <cell r="I61" t="str">
            <v>200m</v>
          </cell>
          <cell r="J61" t="str">
            <v>DR0047</v>
          </cell>
          <cell r="P61">
            <v>14.406841426356991</v>
          </cell>
          <cell r="R61">
            <v>5.7627365705427964</v>
          </cell>
        </row>
        <row r="62">
          <cell r="B62" t="str">
            <v>DR0048</v>
          </cell>
          <cell r="C62" t="str">
            <v>DR</v>
          </cell>
          <cell r="D62" t="str">
            <v>D2 Racing 75</v>
          </cell>
          <cell r="E62" t="str">
            <v>D2 Racing 7514mmBLACK100m</v>
          </cell>
          <cell r="F62" t="str">
            <v>14mm</v>
          </cell>
          <cell r="G62" t="str">
            <v>BLACK</v>
          </cell>
          <cell r="H62" t="str">
            <v>100mR</v>
          </cell>
          <cell r="I62" t="str">
            <v>100m</v>
          </cell>
          <cell r="J62" t="str">
            <v>DR0048</v>
          </cell>
          <cell r="P62">
            <v>14.406840373839753</v>
          </cell>
          <cell r="R62">
            <v>5.7627361495359013</v>
          </cell>
        </row>
        <row r="63">
          <cell r="B63" t="str">
            <v>DR0049</v>
          </cell>
          <cell r="C63" t="str">
            <v>DR</v>
          </cell>
          <cell r="D63" t="str">
            <v>D2 Racing 75</v>
          </cell>
          <cell r="E63" t="str">
            <v>D2 Racing 7514mmBLACK200m</v>
          </cell>
          <cell r="F63" t="str">
            <v>14mm</v>
          </cell>
          <cell r="G63" t="str">
            <v>BLACK</v>
          </cell>
          <cell r="H63" t="str">
            <v>200mR</v>
          </cell>
          <cell r="I63" t="str">
            <v>200m</v>
          </cell>
          <cell r="J63" t="str">
            <v>DR0049</v>
          </cell>
          <cell r="P63">
            <v>14.406841426356991</v>
          </cell>
          <cell r="R63">
            <v>5.7627365705427964</v>
          </cell>
        </row>
        <row r="64">
          <cell r="B64" t="str">
            <v>DR0050</v>
          </cell>
          <cell r="C64" t="str">
            <v>DR</v>
          </cell>
          <cell r="D64" t="str">
            <v>D2 Racing 75</v>
          </cell>
          <cell r="E64" t="str">
            <v>D2 Racing 7514mmYELLOW100m</v>
          </cell>
          <cell r="F64" t="str">
            <v>14mm</v>
          </cell>
          <cell r="G64" t="str">
            <v>YELLOW</v>
          </cell>
          <cell r="H64" t="str">
            <v>100mR</v>
          </cell>
          <cell r="I64" t="str">
            <v>100m</v>
          </cell>
          <cell r="J64" t="str">
            <v>DR0050</v>
          </cell>
          <cell r="P64">
            <v>14.406840373839753</v>
          </cell>
          <cell r="R64">
            <v>5.7627361495359013</v>
          </cell>
        </row>
        <row r="65">
          <cell r="B65" t="str">
            <v>DR0051</v>
          </cell>
          <cell r="C65" t="str">
            <v>DR</v>
          </cell>
          <cell r="D65" t="str">
            <v>D2 Racing 75</v>
          </cell>
          <cell r="E65" t="str">
            <v>D2 Racing 7514mmYELLOW200m</v>
          </cell>
          <cell r="F65" t="str">
            <v>14mm</v>
          </cell>
          <cell r="G65" t="str">
            <v>YELLOW</v>
          </cell>
          <cell r="H65" t="str">
            <v>200mR</v>
          </cell>
          <cell r="I65" t="str">
            <v>200m</v>
          </cell>
          <cell r="J65" t="str">
            <v>DR0051</v>
          </cell>
          <cell r="P65">
            <v>14.406841426356991</v>
          </cell>
          <cell r="R65">
            <v>5.7627365705427964</v>
          </cell>
        </row>
        <row r="66">
          <cell r="B66" t="str">
            <v>DR0052</v>
          </cell>
          <cell r="C66" t="str">
            <v>DR</v>
          </cell>
          <cell r="D66" t="str">
            <v>D2 Racing 75</v>
          </cell>
          <cell r="E66" t="str">
            <v>D2 Racing 7514mmSOLID WHITE100m</v>
          </cell>
          <cell r="F66" t="str">
            <v>14mm</v>
          </cell>
          <cell r="G66" t="str">
            <v>SOLID WHITE</v>
          </cell>
          <cell r="H66" t="str">
            <v>100mR</v>
          </cell>
          <cell r="I66" t="str">
            <v>100m</v>
          </cell>
          <cell r="J66" t="str">
            <v>DR0052</v>
          </cell>
          <cell r="P66">
            <v>14.406840373839753</v>
          </cell>
          <cell r="R66">
            <v>5.7627361495359013</v>
          </cell>
        </row>
        <row r="67">
          <cell r="B67" t="str">
            <v>DR0053</v>
          </cell>
          <cell r="C67" t="str">
            <v>DR</v>
          </cell>
          <cell r="D67" t="str">
            <v>D2 Racing 75</v>
          </cell>
          <cell r="E67" t="str">
            <v>D2 Racing 7514mmSOLID WHITE200m</v>
          </cell>
          <cell r="F67" t="str">
            <v>14mm</v>
          </cell>
          <cell r="G67" t="str">
            <v>SOLID WHITE</v>
          </cell>
          <cell r="H67" t="str">
            <v>200mR</v>
          </cell>
          <cell r="I67" t="str">
            <v>200m</v>
          </cell>
          <cell r="J67" t="str">
            <v>DR0053</v>
          </cell>
          <cell r="P67">
            <v>14.397551893469769</v>
          </cell>
          <cell r="R67">
            <v>5.7590207573879084</v>
          </cell>
        </row>
        <row r="68">
          <cell r="B68" t="str">
            <v>DR0054</v>
          </cell>
          <cell r="C68" t="str">
            <v>DR</v>
          </cell>
          <cell r="D68" t="str">
            <v>D2 Racing 75</v>
          </cell>
          <cell r="E68" t="str">
            <v>D2 Racing 7514mmSOLID NAVY100m</v>
          </cell>
          <cell r="F68" t="str">
            <v>14mm</v>
          </cell>
          <cell r="G68" t="str">
            <v>SOLID NAVY</v>
          </cell>
          <cell r="H68" t="str">
            <v>100mR</v>
          </cell>
          <cell r="I68" t="str">
            <v>100m</v>
          </cell>
          <cell r="J68" t="str">
            <v>DR0054</v>
          </cell>
          <cell r="P68">
            <v>14.406840373839753</v>
          </cell>
          <cell r="R68">
            <v>5.7627361495359013</v>
          </cell>
        </row>
        <row r="69">
          <cell r="B69" t="str">
            <v>DR0055</v>
          </cell>
          <cell r="C69" t="str">
            <v>DR</v>
          </cell>
          <cell r="D69" t="str">
            <v>D2 Racing 75</v>
          </cell>
          <cell r="E69" t="str">
            <v>D2 Racing 7514mmSOLID NAVY200m</v>
          </cell>
          <cell r="F69" t="str">
            <v>14mm</v>
          </cell>
          <cell r="G69" t="str">
            <v>SOLID NAVY</v>
          </cell>
          <cell r="H69" t="str">
            <v>200mR</v>
          </cell>
          <cell r="I69" t="str">
            <v>200m</v>
          </cell>
          <cell r="J69" t="str">
            <v>DR0055</v>
          </cell>
          <cell r="P69">
            <v>14.406841426356991</v>
          </cell>
          <cell r="R69">
            <v>5.7627365705427964</v>
          </cell>
        </row>
        <row r="70">
          <cell r="B70" t="str">
            <v>DR0111</v>
          </cell>
          <cell r="C70" t="str">
            <v>DR</v>
          </cell>
          <cell r="D70" t="str">
            <v>D2 Racing 75</v>
          </cell>
          <cell r="E70" t="str">
            <v>D2 Racing 7514mmS/NATURAL100m</v>
          </cell>
          <cell r="F70" t="str">
            <v>14mm</v>
          </cell>
          <cell r="G70" t="str">
            <v>S/NATURAL</v>
          </cell>
          <cell r="H70" t="str">
            <v>100mR</v>
          </cell>
          <cell r="I70" t="str">
            <v>100m</v>
          </cell>
          <cell r="J70" t="str">
            <v>DR0111</v>
          </cell>
          <cell r="P70">
            <v>14.406840373839753</v>
          </cell>
          <cell r="R70">
            <v>5.7627361495359013</v>
          </cell>
        </row>
        <row r="71">
          <cell r="B71" t="str">
            <v>DR0112</v>
          </cell>
          <cell r="C71" t="str">
            <v>DR</v>
          </cell>
          <cell r="D71" t="str">
            <v>D2 Racing 75</v>
          </cell>
          <cell r="E71" t="str">
            <v>D2 Racing 7514mmS/NATURAL200m</v>
          </cell>
          <cell r="F71" t="str">
            <v>14mm</v>
          </cell>
          <cell r="G71" t="str">
            <v>S/NATURAL</v>
          </cell>
          <cell r="H71" t="str">
            <v>200mR</v>
          </cell>
          <cell r="I71" t="str">
            <v>200m</v>
          </cell>
          <cell r="J71" t="str">
            <v>DR0112</v>
          </cell>
          <cell r="P71">
            <v>14.406841426356991</v>
          </cell>
          <cell r="R71">
            <v>5.7627365705427964</v>
          </cell>
        </row>
        <row r="72">
          <cell r="B72" t="str">
            <v>DR0122</v>
          </cell>
          <cell r="C72" t="str">
            <v>DR</v>
          </cell>
          <cell r="D72" t="str">
            <v>D2 Racing 75</v>
          </cell>
          <cell r="E72" t="str">
            <v>D2 Racing 7514mmGREY100m</v>
          </cell>
          <cell r="F72" t="str">
            <v>14mm</v>
          </cell>
          <cell r="G72" t="str">
            <v>GREY</v>
          </cell>
          <cell r="H72" t="str">
            <v>100mR</v>
          </cell>
          <cell r="I72" t="str">
            <v>100m</v>
          </cell>
          <cell r="J72" t="str">
            <v>DR0122</v>
          </cell>
          <cell r="P72">
            <v>14.406840373839753</v>
          </cell>
          <cell r="R72">
            <v>5.7627361495359013</v>
          </cell>
        </row>
        <row r="73">
          <cell r="B73" t="str">
            <v>DR0123</v>
          </cell>
          <cell r="C73" t="str">
            <v>DR</v>
          </cell>
          <cell r="D73" t="str">
            <v>D2 Racing 75</v>
          </cell>
          <cell r="E73" t="str">
            <v>D2 Racing 7514mmGREY200m</v>
          </cell>
          <cell r="F73" t="str">
            <v>14mm</v>
          </cell>
          <cell r="G73" t="str">
            <v>GREY</v>
          </cell>
          <cell r="H73" t="str">
            <v>200mR</v>
          </cell>
          <cell r="I73" t="str">
            <v>200m</v>
          </cell>
          <cell r="J73" t="str">
            <v>DR0123</v>
          </cell>
          <cell r="P73">
            <v>14.406841426356991</v>
          </cell>
          <cell r="R73">
            <v>5.7627365705427964</v>
          </cell>
        </row>
        <row r="74">
          <cell r="B74" t="str">
            <v>DR0056</v>
          </cell>
          <cell r="C74" t="str">
            <v>DR</v>
          </cell>
          <cell r="D74" t="str">
            <v>D2 Racing 75</v>
          </cell>
          <cell r="E74" t="str">
            <v>D2 Racing 7516mmRED100m</v>
          </cell>
          <cell r="F74" t="str">
            <v>16mm</v>
          </cell>
          <cell r="G74" t="str">
            <v>RED</v>
          </cell>
          <cell r="H74" t="str">
            <v>100mR</v>
          </cell>
          <cell r="I74" t="str">
            <v>100m</v>
          </cell>
          <cell r="J74" t="str">
            <v>DR0056</v>
          </cell>
          <cell r="P74">
            <v>19.50055670046368</v>
          </cell>
          <cell r="R74">
            <v>7.8002226801854722</v>
          </cell>
        </row>
        <row r="75">
          <cell r="B75" t="str">
            <v>DR0057</v>
          </cell>
          <cell r="C75" t="str">
            <v>DR</v>
          </cell>
          <cell r="D75" t="str">
            <v>D2 Racing 75</v>
          </cell>
          <cell r="E75" t="str">
            <v>D2 Racing 7516mmRED200m</v>
          </cell>
          <cell r="F75" t="str">
            <v>16mm</v>
          </cell>
          <cell r="G75" t="str">
            <v>RED</v>
          </cell>
          <cell r="H75" t="str">
            <v>200mR</v>
          </cell>
          <cell r="I75" t="str">
            <v>200m</v>
          </cell>
          <cell r="J75" t="str">
            <v>DR0057</v>
          </cell>
          <cell r="P75">
            <v>19.500555647946449</v>
          </cell>
          <cell r="R75">
            <v>7.8002222591785797</v>
          </cell>
        </row>
        <row r="76">
          <cell r="B76" t="str">
            <v>DR0058</v>
          </cell>
          <cell r="C76" t="str">
            <v>DR</v>
          </cell>
          <cell r="D76" t="str">
            <v>D2 Racing 75</v>
          </cell>
          <cell r="E76" t="str">
            <v>D2 Racing 7516mmBLUE100m</v>
          </cell>
          <cell r="F76" t="str">
            <v>16mm</v>
          </cell>
          <cell r="G76" t="str">
            <v>BLUE</v>
          </cell>
          <cell r="H76" t="str">
            <v>100mR</v>
          </cell>
          <cell r="I76" t="str">
            <v>100m</v>
          </cell>
          <cell r="J76" t="str">
            <v>DR0058</v>
          </cell>
          <cell r="P76">
            <v>19.50055670046368</v>
          </cell>
          <cell r="R76">
            <v>7.8002226801854722</v>
          </cell>
        </row>
        <row r="77">
          <cell r="B77" t="str">
            <v>DR0059</v>
          </cell>
          <cell r="C77" t="str">
            <v>DR</v>
          </cell>
          <cell r="D77" t="str">
            <v>D2 Racing 75</v>
          </cell>
          <cell r="E77" t="str">
            <v>D2 Racing 7516mmBLUE200m</v>
          </cell>
          <cell r="F77" t="str">
            <v>16mm</v>
          </cell>
          <cell r="G77" t="str">
            <v>BLUE</v>
          </cell>
          <cell r="H77" t="str">
            <v>200mR</v>
          </cell>
          <cell r="I77" t="str">
            <v>200m</v>
          </cell>
          <cell r="J77" t="str">
            <v>DR0059</v>
          </cell>
          <cell r="P77">
            <v>19.500555647946449</v>
          </cell>
          <cell r="R77">
            <v>7.8002222591785797</v>
          </cell>
        </row>
        <row r="78">
          <cell r="B78" t="str">
            <v>DR0060</v>
          </cell>
          <cell r="C78" t="str">
            <v>DR</v>
          </cell>
          <cell r="D78" t="str">
            <v>D2 Racing 75</v>
          </cell>
          <cell r="E78" t="str">
            <v>D2 Racing 7516mmGREEN100m</v>
          </cell>
          <cell r="F78" t="str">
            <v>16mm</v>
          </cell>
          <cell r="G78" t="str">
            <v>GREEN</v>
          </cell>
          <cell r="H78" t="str">
            <v>100mR</v>
          </cell>
          <cell r="I78" t="str">
            <v>100m</v>
          </cell>
          <cell r="J78" t="str">
            <v>DR0060</v>
          </cell>
          <cell r="P78">
            <v>19.50055670046368</v>
          </cell>
          <cell r="R78">
            <v>7.8002226801854722</v>
          </cell>
        </row>
        <row r="79">
          <cell r="B79" t="str">
            <v>DR0061</v>
          </cell>
          <cell r="C79" t="str">
            <v>DR</v>
          </cell>
          <cell r="D79" t="str">
            <v>D2 Racing 75</v>
          </cell>
          <cell r="E79" t="str">
            <v>D2 Racing 7516mmGREEN200m</v>
          </cell>
          <cell r="F79" t="str">
            <v>16mm</v>
          </cell>
          <cell r="G79" t="str">
            <v>GREEN</v>
          </cell>
          <cell r="H79" t="str">
            <v>200mR</v>
          </cell>
          <cell r="I79" t="str">
            <v>200m</v>
          </cell>
          <cell r="J79" t="str">
            <v>DR0061</v>
          </cell>
          <cell r="P79">
            <v>19.500555647946449</v>
          </cell>
          <cell r="R79">
            <v>7.8002222591785797</v>
          </cell>
        </row>
        <row r="80">
          <cell r="B80" t="str">
            <v>DR0062</v>
          </cell>
          <cell r="C80" t="str">
            <v>DR</v>
          </cell>
          <cell r="D80" t="str">
            <v>D2 Racing 75</v>
          </cell>
          <cell r="E80" t="str">
            <v>D2 Racing 7516mmBLACK100m</v>
          </cell>
          <cell r="F80" t="str">
            <v>16mm</v>
          </cell>
          <cell r="G80" t="str">
            <v>BLACK</v>
          </cell>
          <cell r="H80" t="str">
            <v>100mR</v>
          </cell>
          <cell r="I80" t="str">
            <v>100m</v>
          </cell>
          <cell r="J80" t="str">
            <v>DR0062</v>
          </cell>
          <cell r="P80">
            <v>19.50055670046368</v>
          </cell>
          <cell r="R80">
            <v>7.8002226801854722</v>
          </cell>
        </row>
        <row r="81">
          <cell r="B81" t="str">
            <v>DR0063</v>
          </cell>
          <cell r="C81" t="str">
            <v>DR</v>
          </cell>
          <cell r="D81" t="str">
            <v>D2 Racing 75</v>
          </cell>
          <cell r="E81" t="str">
            <v>D2 Racing 7516mmBLACK200m</v>
          </cell>
          <cell r="F81" t="str">
            <v>16mm</v>
          </cell>
          <cell r="G81" t="str">
            <v>BLACK</v>
          </cell>
          <cell r="H81" t="str">
            <v>200mR</v>
          </cell>
          <cell r="I81" t="str">
            <v>200m</v>
          </cell>
          <cell r="J81" t="str">
            <v>DR0063</v>
          </cell>
          <cell r="P81">
            <v>19.500555647946449</v>
          </cell>
          <cell r="R81">
            <v>7.8002222591785797</v>
          </cell>
        </row>
        <row r="82">
          <cell r="B82" t="str">
            <v>DR0064</v>
          </cell>
          <cell r="C82" t="str">
            <v>DR</v>
          </cell>
          <cell r="D82" t="str">
            <v>D2 Racing 75</v>
          </cell>
          <cell r="E82" t="str">
            <v>D2 Racing 7516mmYELLOW100m</v>
          </cell>
          <cell r="F82" t="str">
            <v>16mm</v>
          </cell>
          <cell r="G82" t="str">
            <v>YELLOW</v>
          </cell>
          <cell r="H82" t="str">
            <v>100mR</v>
          </cell>
          <cell r="I82" t="str">
            <v>100m</v>
          </cell>
          <cell r="J82" t="str">
            <v>DR0064</v>
          </cell>
          <cell r="P82">
            <v>19.50055670046368</v>
          </cell>
          <cell r="R82">
            <v>7.8002226801854722</v>
          </cell>
        </row>
        <row r="83">
          <cell r="B83" t="str">
            <v>DR0065</v>
          </cell>
          <cell r="C83" t="str">
            <v>DR</v>
          </cell>
          <cell r="D83" t="str">
            <v>D2 Racing 75</v>
          </cell>
          <cell r="E83" t="str">
            <v>D2 Racing 7516mmYELLOW200m</v>
          </cell>
          <cell r="F83" t="str">
            <v>16mm</v>
          </cell>
          <cell r="G83" t="str">
            <v>YELLOW</v>
          </cell>
          <cell r="H83" t="str">
            <v>200mR</v>
          </cell>
          <cell r="I83" t="str">
            <v>200m</v>
          </cell>
          <cell r="J83" t="str">
            <v>DR0065</v>
          </cell>
          <cell r="P83">
            <v>19.500555647946449</v>
          </cell>
          <cell r="R83">
            <v>7.8002222591785797</v>
          </cell>
        </row>
        <row r="84">
          <cell r="B84" t="str">
            <v>DR0066</v>
          </cell>
          <cell r="C84" t="str">
            <v>DR</v>
          </cell>
          <cell r="D84" t="str">
            <v>D2 Racing 75</v>
          </cell>
          <cell r="E84" t="str">
            <v>D2 Racing 7516mmSOLID WHITE100m</v>
          </cell>
          <cell r="F84" t="str">
            <v>16mm</v>
          </cell>
          <cell r="G84" t="str">
            <v>SOLID WHITE</v>
          </cell>
          <cell r="H84" t="str">
            <v>100mR</v>
          </cell>
          <cell r="I84" t="str">
            <v>100m</v>
          </cell>
          <cell r="J84" t="str">
            <v>DR0066</v>
          </cell>
          <cell r="P84">
            <v>19.50055670046368</v>
          </cell>
          <cell r="R84">
            <v>7.8002226801854722</v>
          </cell>
        </row>
        <row r="85">
          <cell r="B85" t="str">
            <v>DR0067</v>
          </cell>
          <cell r="C85" t="str">
            <v>DR</v>
          </cell>
          <cell r="D85" t="str">
            <v>D2 Racing 75</v>
          </cell>
          <cell r="E85" t="str">
            <v>D2 Racing 7516mmSOLID WHITE200m</v>
          </cell>
          <cell r="F85" t="str">
            <v>16mm</v>
          </cell>
          <cell r="G85" t="str">
            <v>SOLID WHITE</v>
          </cell>
          <cell r="H85" t="str">
            <v>200mR</v>
          </cell>
          <cell r="I85" t="str">
            <v>200m</v>
          </cell>
          <cell r="J85" t="str">
            <v>DR0067</v>
          </cell>
          <cell r="P85">
            <v>19.500555647946449</v>
          </cell>
          <cell r="R85">
            <v>7.8002222591785797</v>
          </cell>
        </row>
        <row r="86">
          <cell r="B86" t="str">
            <v>DR0068</v>
          </cell>
          <cell r="C86" t="str">
            <v>DR</v>
          </cell>
          <cell r="D86" t="str">
            <v>D2 Racing 75</v>
          </cell>
          <cell r="E86" t="str">
            <v>D2 Racing 7516mmSOLID NAVY100m</v>
          </cell>
          <cell r="F86" t="str">
            <v>16mm</v>
          </cell>
          <cell r="G86" t="str">
            <v>SOLID NAVY</v>
          </cell>
          <cell r="H86" t="str">
            <v>100mR</v>
          </cell>
          <cell r="I86" t="str">
            <v>100m</v>
          </cell>
          <cell r="J86" t="str">
            <v>DR0068</v>
          </cell>
          <cell r="P86">
            <v>19.50055670046368</v>
          </cell>
          <cell r="R86">
            <v>7.8002226801854722</v>
          </cell>
        </row>
        <row r="87">
          <cell r="B87" t="str">
            <v>DR0069</v>
          </cell>
          <cell r="C87" t="str">
            <v>DR</v>
          </cell>
          <cell r="D87" t="str">
            <v>D2 Racing 75</v>
          </cell>
          <cell r="E87" t="str">
            <v>D2 Racing 7516mmSOLID NAVY200m</v>
          </cell>
          <cell r="F87" t="str">
            <v>16mm</v>
          </cell>
          <cell r="G87" t="str">
            <v>SOLID NAVY</v>
          </cell>
          <cell r="H87" t="str">
            <v>200mR</v>
          </cell>
          <cell r="I87" t="str">
            <v>200m</v>
          </cell>
          <cell r="J87" t="str">
            <v>DR0069</v>
          </cell>
          <cell r="P87">
            <v>19.500555647946449</v>
          </cell>
          <cell r="R87">
            <v>7.8002222591785797</v>
          </cell>
        </row>
        <row r="88">
          <cell r="B88" t="str">
            <v>DR0113</v>
          </cell>
          <cell r="C88" t="str">
            <v>DR</v>
          </cell>
          <cell r="D88" t="str">
            <v>D2 Racing 75</v>
          </cell>
          <cell r="E88" t="str">
            <v>D2 Racing 7516mmS/NATURAL100m</v>
          </cell>
          <cell r="F88" t="str">
            <v>16mm</v>
          </cell>
          <cell r="G88" t="str">
            <v>S/NATURAL</v>
          </cell>
          <cell r="H88" t="str">
            <v>100mR</v>
          </cell>
          <cell r="I88" t="str">
            <v>100m</v>
          </cell>
          <cell r="J88" t="str">
            <v>DR0113</v>
          </cell>
          <cell r="P88">
            <v>19.50055670046368</v>
          </cell>
          <cell r="R88">
            <v>7.8002226801854722</v>
          </cell>
        </row>
        <row r="89">
          <cell r="B89" t="str">
            <v>DR0114</v>
          </cell>
          <cell r="C89" t="str">
            <v>DR</v>
          </cell>
          <cell r="D89" t="str">
            <v>D2 Racing 75</v>
          </cell>
          <cell r="E89" t="str">
            <v>D2 Racing 7516mmS/NATURAL200m</v>
          </cell>
          <cell r="F89" t="str">
            <v>16mm</v>
          </cell>
          <cell r="G89" t="str">
            <v>S/NATURAL</v>
          </cell>
          <cell r="H89" t="str">
            <v>200mR</v>
          </cell>
          <cell r="I89" t="str">
            <v>200m</v>
          </cell>
          <cell r="J89" t="str">
            <v>DR0114</v>
          </cell>
          <cell r="P89">
            <v>19.500555647946449</v>
          </cell>
          <cell r="R89">
            <v>7.8002222591785797</v>
          </cell>
        </row>
        <row r="90">
          <cell r="B90" t="str">
            <v>DR0070</v>
          </cell>
          <cell r="C90" t="str">
            <v>DR</v>
          </cell>
          <cell r="D90" t="str">
            <v>D2 Racing 75</v>
          </cell>
          <cell r="E90" t="str">
            <v>D2 Racing 7518mmRED100m</v>
          </cell>
          <cell r="F90" t="str">
            <v>18mm</v>
          </cell>
          <cell r="G90" t="str">
            <v>RED</v>
          </cell>
          <cell r="H90" t="str">
            <v>100mR</v>
          </cell>
          <cell r="I90" t="str">
            <v>100m</v>
          </cell>
          <cell r="J90" t="str">
            <v>DR0070</v>
          </cell>
          <cell r="P90">
            <v>24.924717689061303</v>
          </cell>
          <cell r="R90">
            <v>9.9698870756245217</v>
          </cell>
        </row>
        <row r="91">
          <cell r="B91" t="str">
            <v>DR0071</v>
          </cell>
          <cell r="C91" t="str">
            <v>DR</v>
          </cell>
          <cell r="D91" t="str">
            <v>D2 Racing 75</v>
          </cell>
          <cell r="E91" t="str">
            <v>D2 Racing 7518mmBLUE100m</v>
          </cell>
          <cell r="F91" t="str">
            <v>18mm</v>
          </cell>
          <cell r="G91" t="str">
            <v>BLUE</v>
          </cell>
          <cell r="H91" t="str">
            <v>100mR</v>
          </cell>
          <cell r="I91" t="str">
            <v>100m</v>
          </cell>
          <cell r="J91" t="str">
            <v>DR0071</v>
          </cell>
          <cell r="P91">
            <v>24.924717689061303</v>
          </cell>
          <cell r="R91">
            <v>9.9698870756245217</v>
          </cell>
        </row>
        <row r="92">
          <cell r="B92" t="str">
            <v>DR0072</v>
          </cell>
          <cell r="C92" t="str">
            <v>DR</v>
          </cell>
          <cell r="D92" t="str">
            <v>D2 Racing 75</v>
          </cell>
          <cell r="E92" t="str">
            <v>D2 Racing 7518mmYELLOW100m</v>
          </cell>
          <cell r="F92" t="str">
            <v>18mm</v>
          </cell>
          <cell r="G92" t="str">
            <v>YELLOW</v>
          </cell>
          <cell r="H92" t="str">
            <v>100mR</v>
          </cell>
          <cell r="I92" t="str">
            <v>100m</v>
          </cell>
          <cell r="J92" t="str">
            <v>DR0072</v>
          </cell>
          <cell r="P92">
            <v>24.924717689061303</v>
          </cell>
          <cell r="R92">
            <v>9.9698870756245217</v>
          </cell>
        </row>
        <row r="93">
          <cell r="B93" t="str">
            <v>DR0073</v>
          </cell>
          <cell r="C93" t="str">
            <v>DR</v>
          </cell>
          <cell r="D93" t="str">
            <v>D2 Racing 75</v>
          </cell>
          <cell r="E93" t="str">
            <v>D2 Racing 7518mmGREEN100m</v>
          </cell>
          <cell r="F93" t="str">
            <v>18mm</v>
          </cell>
          <cell r="G93" t="str">
            <v>GREEN</v>
          </cell>
          <cell r="H93" t="str">
            <v>100mR</v>
          </cell>
          <cell r="I93" t="str">
            <v>100m</v>
          </cell>
          <cell r="J93" t="str">
            <v>DR0073</v>
          </cell>
          <cell r="P93">
            <v>24.924717689061303</v>
          </cell>
          <cell r="R93">
            <v>9.9698870756245217</v>
          </cell>
        </row>
        <row r="94">
          <cell r="B94" t="str">
            <v>DR0086</v>
          </cell>
          <cell r="C94" t="str">
            <v>DR</v>
          </cell>
          <cell r="D94" t="str">
            <v>D2 Racing 75</v>
          </cell>
          <cell r="E94" t="str">
            <v>D2 Racing 7518mmSOLID WHITE100m</v>
          </cell>
          <cell r="F94" t="str">
            <v>18mm</v>
          </cell>
          <cell r="G94" t="str">
            <v>SOLID WHITE</v>
          </cell>
          <cell r="H94" t="str">
            <v>100mR</v>
          </cell>
          <cell r="I94" t="str">
            <v>100m</v>
          </cell>
          <cell r="J94" t="str">
            <v>DR0086</v>
          </cell>
          <cell r="P94">
            <v>24.924717689061303</v>
          </cell>
          <cell r="R94">
            <v>9.9698870756245217</v>
          </cell>
        </row>
        <row r="95">
          <cell r="B95" t="str">
            <v>DR0087</v>
          </cell>
          <cell r="C95" t="str">
            <v>DR</v>
          </cell>
          <cell r="D95" t="str">
            <v>D2 Racing 75</v>
          </cell>
          <cell r="E95" t="str">
            <v>D2 Racing 7518mmSOLID NAVY100m</v>
          </cell>
          <cell r="F95" t="str">
            <v>18mm</v>
          </cell>
          <cell r="G95" t="str">
            <v>SOLID NAVY</v>
          </cell>
          <cell r="H95" t="str">
            <v>100mR</v>
          </cell>
          <cell r="I95" t="str">
            <v>100m</v>
          </cell>
          <cell r="J95" t="str">
            <v>DR0087</v>
          </cell>
          <cell r="P95">
            <v>24.924717689061303</v>
          </cell>
          <cell r="R95">
            <v>9.9698870756245217</v>
          </cell>
        </row>
        <row r="96">
          <cell r="B96" t="str">
            <v>DR0115</v>
          </cell>
          <cell r="C96" t="str">
            <v>DR</v>
          </cell>
          <cell r="D96" t="str">
            <v>D2 Racing 75</v>
          </cell>
          <cell r="E96" t="str">
            <v>D2 Racing 7518mmS/NATURAL100m</v>
          </cell>
          <cell r="F96" t="str">
            <v>18mm</v>
          </cell>
          <cell r="G96" t="str">
            <v>S/NATURAL</v>
          </cell>
          <cell r="H96" t="str">
            <v>100mR</v>
          </cell>
          <cell r="I96" t="str">
            <v>100m</v>
          </cell>
          <cell r="J96" t="str">
            <v>DR0115</v>
          </cell>
          <cell r="P96">
            <v>24.945254645582942</v>
          </cell>
          <cell r="R96">
            <v>9.9781018582331775</v>
          </cell>
        </row>
        <row r="97">
          <cell r="B97" t="str">
            <v>DR0091</v>
          </cell>
          <cell r="C97" t="str">
            <v>DR</v>
          </cell>
          <cell r="D97" t="str">
            <v>D2 Racing 75</v>
          </cell>
          <cell r="E97" t="str">
            <v>D2 Racing 7520mmSOLID WHITE100m</v>
          </cell>
          <cell r="F97" t="str">
            <v>20mm</v>
          </cell>
          <cell r="G97" t="str">
            <v>SOLID WHITE</v>
          </cell>
          <cell r="H97" t="str">
            <v>100mR</v>
          </cell>
          <cell r="I97" t="str">
            <v>100m</v>
          </cell>
          <cell r="J97" t="str">
            <v>DR0091</v>
          </cell>
          <cell r="P97">
            <v>24.924717689061303</v>
          </cell>
          <cell r="R97">
            <v>9.9698870756245217</v>
          </cell>
        </row>
        <row r="98">
          <cell r="B98" t="str">
            <v>DC0000</v>
          </cell>
          <cell r="C98" t="str">
            <v>DC</v>
          </cell>
          <cell r="D98" t="str">
            <v>D2 COMPETITION 75</v>
          </cell>
          <cell r="E98" t="str">
            <v>D2 COMPETITION 758mmWHITE100m</v>
          </cell>
          <cell r="F98" t="str">
            <v>8mm</v>
          </cell>
          <cell r="G98" t="str">
            <v>WHITE</v>
          </cell>
          <cell r="H98" t="str">
            <v>100mR</v>
          </cell>
          <cell r="I98" t="str">
            <v>100m</v>
          </cell>
          <cell r="J98" t="str">
            <v>DC0000</v>
          </cell>
          <cell r="P98">
            <v>3.6880266521729328</v>
          </cell>
          <cell r="R98">
            <v>1.4752106608691733</v>
          </cell>
        </row>
        <row r="99">
          <cell r="B99" t="str">
            <v>DC0001</v>
          </cell>
          <cell r="C99" t="str">
            <v>DC</v>
          </cell>
          <cell r="D99" t="str">
            <v>D2 COMPETITION 75</v>
          </cell>
          <cell r="E99" t="str">
            <v>D2 COMPETITION 758mmWHITE200m</v>
          </cell>
          <cell r="F99" t="str">
            <v>8mm</v>
          </cell>
          <cell r="G99" t="str">
            <v>WHITE</v>
          </cell>
          <cell r="H99" t="str">
            <v>200mR</v>
          </cell>
          <cell r="I99" t="str">
            <v>200m</v>
          </cell>
          <cell r="J99" t="str">
            <v>DC0001</v>
          </cell>
          <cell r="P99">
            <v>3.6880266521729328</v>
          </cell>
          <cell r="R99">
            <v>1.4752106608691733</v>
          </cell>
        </row>
        <row r="100">
          <cell r="B100" t="str">
            <v>DC0002</v>
          </cell>
          <cell r="C100" t="str">
            <v>DC</v>
          </cell>
          <cell r="D100" t="str">
            <v>D2 COMPETITION 75</v>
          </cell>
          <cell r="E100" t="str">
            <v>D2 COMPETITION 758mmRED100m</v>
          </cell>
          <cell r="F100" t="str">
            <v>8mm</v>
          </cell>
          <cell r="G100" t="str">
            <v>RED</v>
          </cell>
          <cell r="H100" t="str">
            <v>100mR</v>
          </cell>
          <cell r="I100" t="str">
            <v>100m</v>
          </cell>
          <cell r="J100" t="str">
            <v>DC0002</v>
          </cell>
          <cell r="P100">
            <v>3.6880266521729328</v>
          </cell>
          <cell r="R100">
            <v>1.4752106608691733</v>
          </cell>
        </row>
        <row r="101">
          <cell r="B101" t="str">
            <v>DC0003</v>
          </cell>
          <cell r="C101" t="str">
            <v>DC</v>
          </cell>
          <cell r="D101" t="str">
            <v>D2 COMPETITION 75</v>
          </cell>
          <cell r="E101" t="str">
            <v>D2 COMPETITION 758mmRED200m</v>
          </cell>
          <cell r="F101" t="str">
            <v>8mm</v>
          </cell>
          <cell r="G101" t="str">
            <v>RED</v>
          </cell>
          <cell r="H101" t="str">
            <v>200mR</v>
          </cell>
          <cell r="I101" t="str">
            <v>200m</v>
          </cell>
          <cell r="J101" t="str">
            <v>DC0003</v>
          </cell>
          <cell r="P101">
            <v>3.6880266521729328</v>
          </cell>
          <cell r="R101">
            <v>1.4752106608691733</v>
          </cell>
        </row>
        <row r="102">
          <cell r="B102" t="str">
            <v>DC0004</v>
          </cell>
          <cell r="C102" t="str">
            <v>DC</v>
          </cell>
          <cell r="D102" t="str">
            <v>D2 COMPETITION 75</v>
          </cell>
          <cell r="E102" t="str">
            <v>D2 COMPETITION 758mmBLUE100m</v>
          </cell>
          <cell r="F102" t="str">
            <v>8mm</v>
          </cell>
          <cell r="G102" t="str">
            <v>BLUE</v>
          </cell>
          <cell r="H102" t="str">
            <v>100mR</v>
          </cell>
          <cell r="I102" t="str">
            <v>100m</v>
          </cell>
          <cell r="J102" t="str">
            <v>DC0004</v>
          </cell>
          <cell r="P102">
            <v>3.6880266521729328</v>
          </cell>
          <cell r="R102">
            <v>1.4752106608691733</v>
          </cell>
        </row>
        <row r="103">
          <cell r="B103" t="str">
            <v>DC0005</v>
          </cell>
          <cell r="C103" t="str">
            <v>DC</v>
          </cell>
          <cell r="D103" t="str">
            <v>D2 COMPETITION 75</v>
          </cell>
          <cell r="E103" t="str">
            <v>D2 COMPETITION 758mmBLUE200m</v>
          </cell>
          <cell r="F103" t="str">
            <v>8mm</v>
          </cell>
          <cell r="G103" t="str">
            <v>BLUE</v>
          </cell>
          <cell r="H103" t="str">
            <v>200mR</v>
          </cell>
          <cell r="I103" t="str">
            <v>200m</v>
          </cell>
          <cell r="J103" t="str">
            <v>DC0005</v>
          </cell>
          <cell r="P103">
            <v>3.6880266521729328</v>
          </cell>
          <cell r="R103">
            <v>1.4752106608691733</v>
          </cell>
        </row>
        <row r="104">
          <cell r="B104" t="str">
            <v>DC0006</v>
          </cell>
          <cell r="C104" t="str">
            <v>DC</v>
          </cell>
          <cell r="D104" t="str">
            <v>D2 COMPETITION 75</v>
          </cell>
          <cell r="E104" t="str">
            <v>D2 COMPETITION 758mmGREEN100m</v>
          </cell>
          <cell r="F104" t="str">
            <v>8mm</v>
          </cell>
          <cell r="G104" t="str">
            <v>GREEN</v>
          </cell>
          <cell r="H104" t="str">
            <v>100mR</v>
          </cell>
          <cell r="I104" t="str">
            <v>100m</v>
          </cell>
          <cell r="J104" t="str">
            <v>DC0006</v>
          </cell>
          <cell r="P104">
            <v>3.6880266521729328</v>
          </cell>
          <cell r="R104">
            <v>1.4752106608691733</v>
          </cell>
        </row>
        <row r="105">
          <cell r="B105" t="str">
            <v>DC0007</v>
          </cell>
          <cell r="C105" t="str">
            <v>DC</v>
          </cell>
          <cell r="D105" t="str">
            <v>D2 COMPETITION 75</v>
          </cell>
          <cell r="E105" t="str">
            <v>D2 COMPETITION 758mmGREEN200m</v>
          </cell>
          <cell r="F105" t="str">
            <v>8mm</v>
          </cell>
          <cell r="G105" t="str">
            <v>GREEN</v>
          </cell>
          <cell r="H105" t="str">
            <v>200mR</v>
          </cell>
          <cell r="I105" t="str">
            <v>200m</v>
          </cell>
          <cell r="J105" t="str">
            <v>DC0007</v>
          </cell>
          <cell r="P105">
            <v>3.6880266521729328</v>
          </cell>
          <cell r="R105">
            <v>1.4752106608691733</v>
          </cell>
        </row>
        <row r="106">
          <cell r="B106" t="str">
            <v>DC0008</v>
          </cell>
          <cell r="C106" t="str">
            <v>DC</v>
          </cell>
          <cell r="D106" t="str">
            <v>D2 COMPETITION 75</v>
          </cell>
          <cell r="E106" t="str">
            <v>D2 COMPETITION 7510mmWHITE100m</v>
          </cell>
          <cell r="F106" t="str">
            <v>10mm</v>
          </cell>
          <cell r="G106" t="str">
            <v>WHITE</v>
          </cell>
          <cell r="H106" t="str">
            <v>100mR</v>
          </cell>
          <cell r="I106" t="str">
            <v>100m</v>
          </cell>
          <cell r="J106" t="str">
            <v>DC0008</v>
          </cell>
          <cell r="P106">
            <v>5.158564128586133</v>
          </cell>
          <cell r="R106">
            <v>2.0634256514344531</v>
          </cell>
        </row>
        <row r="107">
          <cell r="B107" t="str">
            <v>DC0009</v>
          </cell>
          <cell r="C107" t="str">
            <v>DC</v>
          </cell>
          <cell r="D107" t="str">
            <v>D2 COMPETITION 75</v>
          </cell>
          <cell r="E107" t="str">
            <v>D2 COMPETITION 7510mmWHITE200m</v>
          </cell>
          <cell r="F107" t="str">
            <v>10mm</v>
          </cell>
          <cell r="G107" t="str">
            <v>WHITE</v>
          </cell>
          <cell r="H107" t="str">
            <v>200mR</v>
          </cell>
          <cell r="I107" t="str">
            <v>200m</v>
          </cell>
          <cell r="J107" t="str">
            <v>DC0009</v>
          </cell>
          <cell r="P107">
            <v>5.158564128586133</v>
          </cell>
          <cell r="R107">
            <v>2.0634256514344531</v>
          </cell>
        </row>
        <row r="108">
          <cell r="B108" t="str">
            <v>DC0010</v>
          </cell>
          <cell r="C108" t="str">
            <v>DC</v>
          </cell>
          <cell r="D108" t="str">
            <v>D2 COMPETITION 75</v>
          </cell>
          <cell r="E108" t="str">
            <v>D2 COMPETITION 7510mmRED100m</v>
          </cell>
          <cell r="F108" t="str">
            <v>10mm</v>
          </cell>
          <cell r="G108" t="str">
            <v>RED</v>
          </cell>
          <cell r="H108" t="str">
            <v>100mR</v>
          </cell>
          <cell r="I108" t="str">
            <v>100m</v>
          </cell>
          <cell r="J108" t="str">
            <v>DC0010</v>
          </cell>
          <cell r="P108">
            <v>5.158564128586133</v>
          </cell>
          <cell r="R108">
            <v>2.0634256514344531</v>
          </cell>
        </row>
        <row r="109">
          <cell r="B109" t="str">
            <v>DC0011</v>
          </cell>
          <cell r="C109" t="str">
            <v>DC</v>
          </cell>
          <cell r="D109" t="str">
            <v>D2 COMPETITION 75</v>
          </cell>
          <cell r="E109" t="str">
            <v>D2 COMPETITION 7510mmRED200m</v>
          </cell>
          <cell r="F109" t="str">
            <v>10mm</v>
          </cell>
          <cell r="G109" t="str">
            <v>RED</v>
          </cell>
          <cell r="H109" t="str">
            <v>200mR</v>
          </cell>
          <cell r="I109" t="str">
            <v>200m</v>
          </cell>
          <cell r="J109" t="str">
            <v>DC0011</v>
          </cell>
          <cell r="P109">
            <v>5.158564128586133</v>
          </cell>
          <cell r="R109">
            <v>2.0634256514344531</v>
          </cell>
        </row>
        <row r="110">
          <cell r="B110" t="str">
            <v>DC0012</v>
          </cell>
          <cell r="C110" t="str">
            <v>DC</v>
          </cell>
          <cell r="D110" t="str">
            <v>D2 COMPETITION 75</v>
          </cell>
          <cell r="E110" t="str">
            <v>D2 COMPETITION 7510mmBLUE100m</v>
          </cell>
          <cell r="F110" t="str">
            <v>10mm</v>
          </cell>
          <cell r="G110" t="str">
            <v>BLUE</v>
          </cell>
          <cell r="H110" t="str">
            <v>100mR</v>
          </cell>
          <cell r="I110" t="str">
            <v>100m</v>
          </cell>
          <cell r="J110" t="str">
            <v>DC0012</v>
          </cell>
          <cell r="P110">
            <v>5.158564128586133</v>
          </cell>
          <cell r="R110">
            <v>2.0634256514344531</v>
          </cell>
        </row>
        <row r="111">
          <cell r="B111" t="str">
            <v>DC0013</v>
          </cell>
          <cell r="C111" t="str">
            <v>DC</v>
          </cell>
          <cell r="D111" t="str">
            <v>D2 COMPETITION 75</v>
          </cell>
          <cell r="E111" t="str">
            <v>D2 COMPETITION 7510mmBLUE200m</v>
          </cell>
          <cell r="F111" t="str">
            <v>10mm</v>
          </cell>
          <cell r="G111" t="str">
            <v>BLUE</v>
          </cell>
          <cell r="H111" t="str">
            <v>200mR</v>
          </cell>
          <cell r="I111" t="str">
            <v>200m</v>
          </cell>
          <cell r="J111" t="str">
            <v>DC0013</v>
          </cell>
          <cell r="P111">
            <v>5.158564128586133</v>
          </cell>
          <cell r="R111">
            <v>2.0634256514344531</v>
          </cell>
        </row>
        <row r="112">
          <cell r="B112" t="str">
            <v>DC0014</v>
          </cell>
          <cell r="C112" t="str">
            <v>DC</v>
          </cell>
          <cell r="D112" t="str">
            <v>D2 COMPETITION 75</v>
          </cell>
          <cell r="E112" t="str">
            <v>D2 COMPETITION 7510mmGREEN100m</v>
          </cell>
          <cell r="F112" t="str">
            <v>10mm</v>
          </cell>
          <cell r="G112" t="str">
            <v>GREEN</v>
          </cell>
          <cell r="H112" t="str">
            <v>100mR</v>
          </cell>
          <cell r="I112" t="str">
            <v>100m</v>
          </cell>
          <cell r="J112" t="str">
            <v>DC0014</v>
          </cell>
          <cell r="P112">
            <v>5.158564128586133</v>
          </cell>
          <cell r="R112">
            <v>2.0634256514344531</v>
          </cell>
        </row>
        <row r="113">
          <cell r="B113" t="str">
            <v>DC0015</v>
          </cell>
          <cell r="C113" t="str">
            <v>DC</v>
          </cell>
          <cell r="D113" t="str">
            <v>D2 COMPETITION 75</v>
          </cell>
          <cell r="E113" t="str">
            <v>D2 COMPETITION 7510mmGREEN200m</v>
          </cell>
          <cell r="F113" t="str">
            <v>10mm</v>
          </cell>
          <cell r="G113" t="str">
            <v>GREEN</v>
          </cell>
          <cell r="H113" t="str">
            <v>200mR</v>
          </cell>
          <cell r="I113" t="str">
            <v>200m</v>
          </cell>
          <cell r="J113" t="str">
            <v>DC0015</v>
          </cell>
          <cell r="P113">
            <v>5.158564128586133</v>
          </cell>
          <cell r="R113">
            <v>2.0634256514344531</v>
          </cell>
        </row>
        <row r="114">
          <cell r="B114" t="str">
            <v>DC0016</v>
          </cell>
          <cell r="C114" t="str">
            <v>DC</v>
          </cell>
          <cell r="D114" t="str">
            <v>D2 COMPETITION 75</v>
          </cell>
          <cell r="E114" t="str">
            <v>D2 COMPETITION 7512mmWHITE100m</v>
          </cell>
          <cell r="F114" t="str">
            <v>12mm</v>
          </cell>
          <cell r="G114" t="str">
            <v>WHITE</v>
          </cell>
          <cell r="H114" t="str">
            <v>100mR</v>
          </cell>
          <cell r="I114" t="str">
            <v>100m</v>
          </cell>
          <cell r="J114" t="str">
            <v>DC0016</v>
          </cell>
          <cell r="P114">
            <v>6.7396161022868428</v>
          </cell>
          <cell r="R114">
            <v>2.6958464409147371</v>
          </cell>
        </row>
        <row r="115">
          <cell r="B115" t="str">
            <v>DC0017</v>
          </cell>
          <cell r="C115" t="str">
            <v>DC</v>
          </cell>
          <cell r="D115" t="str">
            <v>D2 COMPETITION 75</v>
          </cell>
          <cell r="E115" t="str">
            <v>D2 COMPETITION 7512mmWHITE200m</v>
          </cell>
          <cell r="F115" t="str">
            <v>12mm</v>
          </cell>
          <cell r="G115" t="str">
            <v>WHITE</v>
          </cell>
          <cell r="H115" t="str">
            <v>200mR</v>
          </cell>
          <cell r="I115" t="str">
            <v>200m</v>
          </cell>
          <cell r="J115" t="str">
            <v>DC0017</v>
          </cell>
          <cell r="P115">
            <v>6.7396161022868428</v>
          </cell>
          <cell r="R115">
            <v>2.6958464409147371</v>
          </cell>
        </row>
        <row r="116">
          <cell r="B116" t="str">
            <v>DC0018</v>
          </cell>
          <cell r="C116" t="str">
            <v>DC</v>
          </cell>
          <cell r="D116" t="str">
            <v>D2 COMPETITION 75</v>
          </cell>
          <cell r="E116" t="str">
            <v>D2 COMPETITION 7512mmRED100m</v>
          </cell>
          <cell r="F116" t="str">
            <v>12mm</v>
          </cell>
          <cell r="G116" t="str">
            <v>RED</v>
          </cell>
          <cell r="H116" t="str">
            <v>100mR</v>
          </cell>
          <cell r="I116" t="str">
            <v>100m</v>
          </cell>
          <cell r="J116" t="str">
            <v>DC0018</v>
          </cell>
          <cell r="P116">
            <v>6.7396161022868428</v>
          </cell>
          <cell r="R116">
            <v>2.6958464409147371</v>
          </cell>
        </row>
        <row r="117">
          <cell r="B117" t="str">
            <v>DC0019</v>
          </cell>
          <cell r="C117" t="str">
            <v>DC</v>
          </cell>
          <cell r="D117" t="str">
            <v>D2 COMPETITION 75</v>
          </cell>
          <cell r="E117" t="str">
            <v>D2 COMPETITION 7512mmRED200m</v>
          </cell>
          <cell r="F117" t="str">
            <v>12mm</v>
          </cell>
          <cell r="G117" t="str">
            <v>RED</v>
          </cell>
          <cell r="H117" t="str">
            <v>200mR</v>
          </cell>
          <cell r="I117" t="str">
            <v>200m</v>
          </cell>
          <cell r="J117" t="str">
            <v>DC0019</v>
          </cell>
          <cell r="P117">
            <v>6.7396161022868428</v>
          </cell>
          <cell r="R117">
            <v>2.6958464409147371</v>
          </cell>
        </row>
        <row r="118">
          <cell r="B118" t="str">
            <v>DC0020</v>
          </cell>
          <cell r="C118" t="str">
            <v>DC</v>
          </cell>
          <cell r="D118" t="str">
            <v>D2 COMPETITION 75</v>
          </cell>
          <cell r="E118" t="str">
            <v>D2 COMPETITION 7512mmBLUE100m</v>
          </cell>
          <cell r="F118" t="str">
            <v>12mm</v>
          </cell>
          <cell r="G118" t="str">
            <v>BLUE</v>
          </cell>
          <cell r="H118" t="str">
            <v>100mR</v>
          </cell>
          <cell r="I118" t="str">
            <v>100m</v>
          </cell>
          <cell r="J118" t="str">
            <v>DC0020</v>
          </cell>
          <cell r="P118">
            <v>6.7396161022868428</v>
          </cell>
          <cell r="R118">
            <v>2.6958464409147371</v>
          </cell>
        </row>
        <row r="119">
          <cell r="B119" t="str">
            <v>DC0021</v>
          </cell>
          <cell r="C119" t="str">
            <v>DC</v>
          </cell>
          <cell r="D119" t="str">
            <v>D2 COMPETITION 75</v>
          </cell>
          <cell r="E119" t="str">
            <v>D2 COMPETITION 7512mmBLUE200m</v>
          </cell>
          <cell r="F119" t="str">
            <v>12mm</v>
          </cell>
          <cell r="G119" t="str">
            <v>BLUE</v>
          </cell>
          <cell r="H119" t="str">
            <v>200mR</v>
          </cell>
          <cell r="I119" t="str">
            <v>200m</v>
          </cell>
          <cell r="J119" t="str">
            <v>DC0021</v>
          </cell>
          <cell r="P119">
            <v>6.7396161022868428</v>
          </cell>
          <cell r="R119">
            <v>2.6958464409147371</v>
          </cell>
        </row>
        <row r="120">
          <cell r="B120" t="str">
            <v>DC0022</v>
          </cell>
          <cell r="C120" t="str">
            <v>DC</v>
          </cell>
          <cell r="D120" t="str">
            <v>D2 COMPETITION 75</v>
          </cell>
          <cell r="E120" t="str">
            <v>D2 COMPETITION 7512mmGREEN100m</v>
          </cell>
          <cell r="F120" t="str">
            <v>12mm</v>
          </cell>
          <cell r="G120" t="str">
            <v>GREEN</v>
          </cell>
          <cell r="H120" t="str">
            <v>100mR</v>
          </cell>
          <cell r="I120" t="str">
            <v>100m</v>
          </cell>
          <cell r="J120" t="str">
            <v>DC0022</v>
          </cell>
          <cell r="P120">
            <v>6.7396161022868428</v>
          </cell>
          <cell r="R120">
            <v>2.6958464409147371</v>
          </cell>
        </row>
        <row r="121">
          <cell r="B121" t="str">
            <v>DC0023</v>
          </cell>
          <cell r="C121" t="str">
            <v>DC</v>
          </cell>
          <cell r="D121" t="str">
            <v>D2 COMPETITION 75</v>
          </cell>
          <cell r="E121" t="str">
            <v>D2 COMPETITION 7512mmGREEN200m</v>
          </cell>
          <cell r="F121" t="str">
            <v>12mm</v>
          </cell>
          <cell r="G121" t="str">
            <v>GREEN</v>
          </cell>
          <cell r="H121" t="str">
            <v>200mR</v>
          </cell>
          <cell r="I121" t="str">
            <v>200m</v>
          </cell>
          <cell r="J121" t="str">
            <v>DC0023</v>
          </cell>
          <cell r="P121">
            <v>6.7396161022868428</v>
          </cell>
          <cell r="R121">
            <v>2.6958464409147371</v>
          </cell>
        </row>
        <row r="122">
          <cell r="B122" t="str">
            <v>VR0820</v>
          </cell>
          <cell r="C122" t="str">
            <v>VR</v>
          </cell>
          <cell r="D122" t="str">
            <v>VR2</v>
          </cell>
          <cell r="E122" t="str">
            <v>VR28mmWHITE200m</v>
          </cell>
          <cell r="F122" t="str">
            <v>8mm</v>
          </cell>
          <cell r="G122" t="str">
            <v>WHITE</v>
          </cell>
          <cell r="H122" t="str">
            <v>200mR</v>
          </cell>
          <cell r="I122" t="str">
            <v>200m</v>
          </cell>
          <cell r="J122" t="str">
            <v>VR0820</v>
          </cell>
          <cell r="P122">
            <v>7.7895406646336216</v>
          </cell>
          <cell r="R122">
            <v>3.1158162658534487</v>
          </cell>
        </row>
        <row r="123">
          <cell r="B123" t="str">
            <v>VR0821</v>
          </cell>
          <cell r="C123" t="str">
            <v>VR</v>
          </cell>
          <cell r="D123" t="str">
            <v>VR2</v>
          </cell>
          <cell r="E123" t="str">
            <v>VR28mmRED200m</v>
          </cell>
          <cell r="F123" t="str">
            <v>8mm</v>
          </cell>
          <cell r="G123" t="str">
            <v>RED</v>
          </cell>
          <cell r="H123" t="str">
            <v>200mR</v>
          </cell>
          <cell r="I123" t="str">
            <v>200m</v>
          </cell>
          <cell r="J123" t="str">
            <v>VR0821</v>
          </cell>
          <cell r="P123">
            <v>7.7895406646336216</v>
          </cell>
          <cell r="R123">
            <v>3.1158162658534487</v>
          </cell>
        </row>
        <row r="124">
          <cell r="B124" t="str">
            <v>VR0822</v>
          </cell>
          <cell r="C124" t="str">
            <v>VR</v>
          </cell>
          <cell r="D124" t="str">
            <v>VR2</v>
          </cell>
          <cell r="E124" t="str">
            <v>VR28mmBLUE200m</v>
          </cell>
          <cell r="F124" t="str">
            <v>8mm</v>
          </cell>
          <cell r="G124" t="str">
            <v>BLUE</v>
          </cell>
          <cell r="H124" t="str">
            <v>200mR</v>
          </cell>
          <cell r="I124" t="str">
            <v>200m</v>
          </cell>
          <cell r="J124" t="str">
            <v>VR0822</v>
          </cell>
          <cell r="P124">
            <v>7.7895406646336216</v>
          </cell>
          <cell r="R124">
            <v>3.1158162658534487</v>
          </cell>
        </row>
        <row r="125">
          <cell r="B125" t="str">
            <v>VR0823</v>
          </cell>
          <cell r="C125" t="str">
            <v>VR</v>
          </cell>
          <cell r="D125" t="str">
            <v>VR2</v>
          </cell>
          <cell r="E125" t="str">
            <v>VR28mmGREEN200m</v>
          </cell>
          <cell r="F125" t="str">
            <v>8mm</v>
          </cell>
          <cell r="G125" t="str">
            <v>GREEN</v>
          </cell>
          <cell r="H125" t="str">
            <v>200mR</v>
          </cell>
          <cell r="I125" t="str">
            <v>200m</v>
          </cell>
          <cell r="J125" t="str">
            <v>VR0823</v>
          </cell>
          <cell r="P125">
            <v>7.7895406646336216</v>
          </cell>
          <cell r="R125">
            <v>3.1158162658534487</v>
          </cell>
        </row>
        <row r="126">
          <cell r="B126" t="str">
            <v>VR1020</v>
          </cell>
          <cell r="C126" t="str">
            <v>VR</v>
          </cell>
          <cell r="D126" t="str">
            <v>VR2</v>
          </cell>
          <cell r="E126" t="str">
            <v>VR210mmWHITE200m</v>
          </cell>
          <cell r="F126" t="str">
            <v>10mm</v>
          </cell>
          <cell r="G126" t="str">
            <v>WHITE</v>
          </cell>
          <cell r="H126" t="str">
            <v>200mR</v>
          </cell>
          <cell r="I126" t="str">
            <v>200m</v>
          </cell>
          <cell r="J126" t="str">
            <v>VR1020</v>
          </cell>
          <cell r="P126">
            <v>9.4690610554039996</v>
          </cell>
          <cell r="R126">
            <v>3.7876244221616</v>
          </cell>
        </row>
        <row r="127">
          <cell r="B127" t="str">
            <v>VR1021</v>
          </cell>
          <cell r="C127" t="str">
            <v>VR</v>
          </cell>
          <cell r="D127" t="str">
            <v>VR2</v>
          </cell>
          <cell r="E127" t="str">
            <v>VR210mmRED200m</v>
          </cell>
          <cell r="F127" t="str">
            <v>10mm</v>
          </cell>
          <cell r="G127" t="str">
            <v>RED</v>
          </cell>
          <cell r="H127" t="str">
            <v>200mR</v>
          </cell>
          <cell r="I127" t="str">
            <v>200m</v>
          </cell>
          <cell r="J127" t="str">
            <v>VR1021</v>
          </cell>
          <cell r="P127">
            <v>9.4690610554039996</v>
          </cell>
          <cell r="R127">
            <v>3.7876244221616</v>
          </cell>
        </row>
        <row r="128">
          <cell r="B128" t="str">
            <v>VR1022</v>
          </cell>
          <cell r="C128" t="str">
            <v>VR</v>
          </cell>
          <cell r="D128" t="str">
            <v>VR2</v>
          </cell>
          <cell r="E128" t="str">
            <v>VR210mmBLUE200m</v>
          </cell>
          <cell r="F128" t="str">
            <v>10mm</v>
          </cell>
          <cell r="G128" t="str">
            <v>BLUE</v>
          </cell>
          <cell r="H128" t="str">
            <v>200mR</v>
          </cell>
          <cell r="I128" t="str">
            <v>200m</v>
          </cell>
          <cell r="J128" t="str">
            <v>VR1022</v>
          </cell>
          <cell r="P128">
            <v>9.4690610554039996</v>
          </cell>
          <cell r="R128">
            <v>3.7876244221616</v>
          </cell>
        </row>
        <row r="129">
          <cell r="B129" t="str">
            <v>VR1023</v>
          </cell>
          <cell r="C129" t="str">
            <v>VR</v>
          </cell>
          <cell r="D129" t="str">
            <v>VR2</v>
          </cell>
          <cell r="E129" t="str">
            <v>VR210mmGREEN200m</v>
          </cell>
          <cell r="F129" t="str">
            <v>10mm</v>
          </cell>
          <cell r="G129" t="str">
            <v>GREEN</v>
          </cell>
          <cell r="H129" t="str">
            <v>200mR</v>
          </cell>
          <cell r="I129" t="str">
            <v>200m</v>
          </cell>
          <cell r="J129" t="str">
            <v>VR1023</v>
          </cell>
          <cell r="P129">
            <v>9.4690610554039996</v>
          </cell>
          <cell r="R129">
            <v>3.7876244221616</v>
          </cell>
        </row>
        <row r="130">
          <cell r="B130" t="str">
            <v>VR1220</v>
          </cell>
          <cell r="C130" t="str">
            <v>VR</v>
          </cell>
          <cell r="D130" t="str">
            <v>VR2</v>
          </cell>
          <cell r="E130" t="str">
            <v>VR212mmWHITE200m</v>
          </cell>
          <cell r="F130" t="str">
            <v>12mm</v>
          </cell>
          <cell r="G130" t="str">
            <v>WHITE</v>
          </cell>
          <cell r="H130" t="str">
            <v>200mR</v>
          </cell>
          <cell r="I130" t="str">
            <v>200m</v>
          </cell>
          <cell r="J130" t="str">
            <v>VR1220</v>
          </cell>
          <cell r="P130">
            <v>12.00453938306379</v>
          </cell>
          <cell r="R130">
            <v>4.8018157532255161</v>
          </cell>
        </row>
        <row r="131">
          <cell r="B131" t="str">
            <v>VR1221</v>
          </cell>
          <cell r="C131" t="str">
            <v>VR</v>
          </cell>
          <cell r="D131" t="str">
            <v>VR2</v>
          </cell>
          <cell r="E131" t="str">
            <v>VR212mmRED200m</v>
          </cell>
          <cell r="F131" t="str">
            <v>12mm</v>
          </cell>
          <cell r="G131" t="str">
            <v>RED</v>
          </cell>
          <cell r="H131" t="str">
            <v>200mR</v>
          </cell>
          <cell r="I131" t="str">
            <v>200m</v>
          </cell>
          <cell r="J131" t="str">
            <v>VR1221</v>
          </cell>
          <cell r="P131">
            <v>12.00453938306379</v>
          </cell>
          <cell r="R131">
            <v>4.8018157532255161</v>
          </cell>
        </row>
        <row r="132">
          <cell r="B132" t="str">
            <v>VR1222</v>
          </cell>
          <cell r="C132" t="str">
            <v>VR</v>
          </cell>
          <cell r="D132" t="str">
            <v>VR2</v>
          </cell>
          <cell r="E132" t="str">
            <v>VR212mmBLUE200m</v>
          </cell>
          <cell r="F132" t="str">
            <v>12mm</v>
          </cell>
          <cell r="G132" t="str">
            <v>BLUE</v>
          </cell>
          <cell r="H132" t="str">
            <v>200mR</v>
          </cell>
          <cell r="I132" t="str">
            <v>200m</v>
          </cell>
          <cell r="J132" t="str">
            <v>VR1222</v>
          </cell>
          <cell r="P132">
            <v>12.00453938306379</v>
          </cell>
          <cell r="R132">
            <v>4.8018157532255161</v>
          </cell>
        </row>
        <row r="133">
          <cell r="B133" t="str">
            <v>VR1223</v>
          </cell>
          <cell r="C133" t="str">
            <v>VR</v>
          </cell>
          <cell r="D133" t="str">
            <v>VR2</v>
          </cell>
          <cell r="E133" t="str">
            <v>VR212mmGREEN200m</v>
          </cell>
          <cell r="F133" t="str">
            <v>12mm</v>
          </cell>
          <cell r="G133" t="str">
            <v>GREEN</v>
          </cell>
          <cell r="H133" t="str">
            <v>200mR</v>
          </cell>
          <cell r="I133" t="str">
            <v>200m</v>
          </cell>
          <cell r="J133" t="str">
            <v>VR1223</v>
          </cell>
          <cell r="P133">
            <v>12.00453938306379</v>
          </cell>
          <cell r="R133">
            <v>4.8018157532255161</v>
          </cell>
        </row>
        <row r="134">
          <cell r="B134" t="str">
            <v>VR1420</v>
          </cell>
          <cell r="C134" t="str">
            <v>VR</v>
          </cell>
          <cell r="D134" t="str">
            <v>VR2</v>
          </cell>
          <cell r="E134" t="str">
            <v>VR214mmSOLID WHITE200m</v>
          </cell>
          <cell r="F134" t="str">
            <v>14mm</v>
          </cell>
          <cell r="G134" t="str">
            <v>SOLID WHITE</v>
          </cell>
          <cell r="H134" t="str">
            <v>200mR</v>
          </cell>
          <cell r="I134" t="str">
            <v>200m</v>
          </cell>
          <cell r="J134" t="str">
            <v>VR1420</v>
          </cell>
          <cell r="P134">
            <v>18.008550993568115</v>
          </cell>
          <cell r="R134">
            <v>7.2034203974272462</v>
          </cell>
        </row>
        <row r="135">
          <cell r="B135" t="str">
            <v>VR1421</v>
          </cell>
          <cell r="C135" t="str">
            <v>VR</v>
          </cell>
          <cell r="D135" t="str">
            <v>VR2</v>
          </cell>
          <cell r="E135" t="str">
            <v>VR214mmSolid RED200m</v>
          </cell>
          <cell r="F135" t="str">
            <v>14mm</v>
          </cell>
          <cell r="G135" t="str">
            <v>Solid RED</v>
          </cell>
          <cell r="H135" t="str">
            <v>200mR</v>
          </cell>
          <cell r="I135" t="str">
            <v>200m</v>
          </cell>
          <cell r="J135" t="str">
            <v>VR1421</v>
          </cell>
          <cell r="P135">
            <v>18.008550993568115</v>
          </cell>
          <cell r="R135">
            <v>7.2034203974272462</v>
          </cell>
        </row>
        <row r="136">
          <cell r="B136" t="str">
            <v>VR1422</v>
          </cell>
          <cell r="C136" t="str">
            <v>VR</v>
          </cell>
          <cell r="D136" t="str">
            <v>VR2</v>
          </cell>
          <cell r="E136" t="str">
            <v>VR214mmSolid BLUE200m</v>
          </cell>
          <cell r="F136" t="str">
            <v>14mm</v>
          </cell>
          <cell r="G136" t="str">
            <v>Solid BLUE</v>
          </cell>
          <cell r="H136" t="str">
            <v>200mR</v>
          </cell>
          <cell r="I136" t="str">
            <v>200m</v>
          </cell>
          <cell r="J136" t="str">
            <v>VR1422</v>
          </cell>
          <cell r="P136">
            <v>18.008550993568115</v>
          </cell>
          <cell r="R136">
            <v>7.2034203974272462</v>
          </cell>
        </row>
        <row r="137">
          <cell r="B137" t="str">
            <v>VR1423</v>
          </cell>
          <cell r="C137" t="str">
            <v>VR</v>
          </cell>
          <cell r="D137" t="str">
            <v>VR2</v>
          </cell>
          <cell r="E137" t="str">
            <v>VR214mmSolid GREEN200m</v>
          </cell>
          <cell r="F137" t="str">
            <v>14mm</v>
          </cell>
          <cell r="G137" t="str">
            <v>Solid GREEN</v>
          </cell>
          <cell r="H137" t="str">
            <v>200mR</v>
          </cell>
          <cell r="I137" t="str">
            <v>200m</v>
          </cell>
          <cell r="J137" t="str">
            <v>VR1423</v>
          </cell>
          <cell r="P137">
            <v>18.008550993568115</v>
          </cell>
          <cell r="R137">
            <v>7.2034203974272462</v>
          </cell>
        </row>
        <row r="138">
          <cell r="B138" t="str">
            <v>VR1610</v>
          </cell>
          <cell r="C138" t="str">
            <v>VR</v>
          </cell>
          <cell r="D138" t="str">
            <v>VR2</v>
          </cell>
          <cell r="E138" t="str">
            <v>VR216mmSOLID WHITE100m</v>
          </cell>
          <cell r="F138" t="str">
            <v>16mm</v>
          </cell>
          <cell r="G138" t="str">
            <v>SOLID WHITE</v>
          </cell>
          <cell r="H138" t="str">
            <v>100mR</v>
          </cell>
          <cell r="I138" t="str">
            <v>100m</v>
          </cell>
          <cell r="J138" t="str">
            <v>VR1610</v>
          </cell>
          <cell r="P138">
            <v>24.375753237881568</v>
          </cell>
          <cell r="R138">
            <v>9.750301295152628</v>
          </cell>
        </row>
        <row r="139">
          <cell r="B139" t="str">
            <v>VR1611</v>
          </cell>
          <cell r="C139" t="str">
            <v>VR</v>
          </cell>
          <cell r="D139" t="str">
            <v>VR2</v>
          </cell>
          <cell r="E139" t="str">
            <v>VR216mmSolid RED100m</v>
          </cell>
          <cell r="F139" t="str">
            <v>16mm</v>
          </cell>
          <cell r="G139" t="str">
            <v>Solid RED</v>
          </cell>
          <cell r="H139" t="str">
            <v>100mR</v>
          </cell>
          <cell r="I139" t="str">
            <v>100m</v>
          </cell>
          <cell r="J139" t="str">
            <v>VR1611</v>
          </cell>
          <cell r="P139">
            <v>24.375753237881568</v>
          </cell>
          <cell r="R139">
            <v>9.750301295152628</v>
          </cell>
        </row>
        <row r="140">
          <cell r="B140" t="str">
            <v>VR1612</v>
          </cell>
          <cell r="C140" t="str">
            <v>VR</v>
          </cell>
          <cell r="D140" t="str">
            <v>VR2</v>
          </cell>
          <cell r="E140" t="str">
            <v>VR216mmSolid BLUE100m</v>
          </cell>
          <cell r="F140" t="str">
            <v>16mm</v>
          </cell>
          <cell r="G140" t="str">
            <v>Solid BLUE</v>
          </cell>
          <cell r="H140" t="str">
            <v>100mR</v>
          </cell>
          <cell r="I140" t="str">
            <v>100m</v>
          </cell>
          <cell r="J140" t="str">
            <v>VR1612</v>
          </cell>
          <cell r="P140">
            <v>24.375753237881568</v>
          </cell>
          <cell r="R140">
            <v>9.750301295152628</v>
          </cell>
        </row>
        <row r="141">
          <cell r="B141" t="str">
            <v>VR1613</v>
          </cell>
          <cell r="C141" t="str">
            <v>VR</v>
          </cell>
          <cell r="D141" t="str">
            <v>VR2</v>
          </cell>
          <cell r="E141" t="str">
            <v>VR216mmSolid GREEN100m</v>
          </cell>
          <cell r="F141" t="str">
            <v>16mm</v>
          </cell>
          <cell r="G141" t="str">
            <v>Solid GREEN</v>
          </cell>
          <cell r="H141" t="str">
            <v>100mR</v>
          </cell>
          <cell r="I141" t="str">
            <v>100m</v>
          </cell>
          <cell r="J141" t="str">
            <v>VR1613</v>
          </cell>
          <cell r="P141">
            <v>24.375753237881568</v>
          </cell>
          <cell r="R141">
            <v>9.750301295152628</v>
          </cell>
        </row>
        <row r="142">
          <cell r="B142" t="str">
            <v>VR1810</v>
          </cell>
          <cell r="C142" t="str">
            <v>VR</v>
          </cell>
          <cell r="D142" t="str">
            <v>VR2</v>
          </cell>
          <cell r="E142" t="str">
            <v>VR218mmSOLID WHITE100m</v>
          </cell>
          <cell r="F142" t="str">
            <v>18mm</v>
          </cell>
          <cell r="G142" t="str">
            <v>SOLID WHITE</v>
          </cell>
          <cell r="H142" t="str">
            <v>100mR</v>
          </cell>
          <cell r="I142" t="str">
            <v>100m</v>
          </cell>
          <cell r="J142" t="str">
            <v>VR1810</v>
          </cell>
          <cell r="P142">
            <v>31.155805015931442</v>
          </cell>
          <cell r="R142">
            <v>12.462322006372577</v>
          </cell>
        </row>
        <row r="143">
          <cell r="B143" t="str">
            <v>VR1811</v>
          </cell>
          <cell r="C143" t="str">
            <v>VR</v>
          </cell>
          <cell r="D143" t="str">
            <v>VR2</v>
          </cell>
          <cell r="E143" t="str">
            <v>VR218mmSolid RED100m</v>
          </cell>
          <cell r="F143" t="str">
            <v>18mm</v>
          </cell>
          <cell r="G143" t="str">
            <v>Solid RED</v>
          </cell>
          <cell r="H143" t="str">
            <v>100mR</v>
          </cell>
          <cell r="I143" t="str">
            <v>100m</v>
          </cell>
          <cell r="J143" t="str">
            <v>VR1811</v>
          </cell>
          <cell r="P143">
            <v>31.155805015931442</v>
          </cell>
          <cell r="R143">
            <v>12.462322006372577</v>
          </cell>
        </row>
        <row r="144">
          <cell r="B144" t="str">
            <v>VR1812</v>
          </cell>
          <cell r="C144" t="str">
            <v>VR</v>
          </cell>
          <cell r="D144" t="str">
            <v>VR2</v>
          </cell>
          <cell r="E144" t="str">
            <v>VR218mmSolid BLUE100m</v>
          </cell>
          <cell r="F144" t="str">
            <v>18mm</v>
          </cell>
          <cell r="G144" t="str">
            <v>Solid BLUE</v>
          </cell>
          <cell r="H144" t="str">
            <v>100mR</v>
          </cell>
          <cell r="I144" t="str">
            <v>100m</v>
          </cell>
          <cell r="J144" t="str">
            <v>VR1812</v>
          </cell>
          <cell r="P144">
            <v>31.155805015931442</v>
          </cell>
          <cell r="R144">
            <v>12.462322006372577</v>
          </cell>
        </row>
        <row r="145">
          <cell r="B145" t="str">
            <v>VR1813</v>
          </cell>
          <cell r="C145" t="str">
            <v>VR</v>
          </cell>
          <cell r="D145" t="str">
            <v>VR2</v>
          </cell>
          <cell r="E145" t="str">
            <v>VR218mmSolid GREEN100m</v>
          </cell>
          <cell r="F145" t="str">
            <v>18mm</v>
          </cell>
          <cell r="G145" t="str">
            <v>Solid GREEN</v>
          </cell>
          <cell r="H145" t="str">
            <v>100mR</v>
          </cell>
          <cell r="I145" t="str">
            <v>100m</v>
          </cell>
          <cell r="J145" t="str">
            <v>VR1813</v>
          </cell>
          <cell r="P145">
            <v>31.155805015931442</v>
          </cell>
          <cell r="R145">
            <v>12.462322006372577</v>
          </cell>
        </row>
        <row r="146">
          <cell r="B146" t="str">
            <v>TY1005</v>
          </cell>
          <cell r="C146" t="str">
            <v>TY</v>
          </cell>
          <cell r="D146" t="str">
            <v>D12</v>
          </cell>
          <cell r="E146" t="str">
            <v>D128mmWHITE200m</v>
          </cell>
          <cell r="F146" t="str">
            <v>8mm</v>
          </cell>
          <cell r="G146" t="str">
            <v>WHITE</v>
          </cell>
          <cell r="H146" t="str">
            <v>200mR</v>
          </cell>
          <cell r="I146" t="str">
            <v>200m</v>
          </cell>
          <cell r="J146" t="str">
            <v>TY1005</v>
          </cell>
          <cell r="P146">
            <v>6.8178588260869573</v>
          </cell>
          <cell r="R146">
            <v>2.7271435304347831</v>
          </cell>
        </row>
        <row r="147">
          <cell r="B147" t="str">
            <v>TY1013</v>
          </cell>
          <cell r="C147" t="str">
            <v>TY</v>
          </cell>
          <cell r="D147" t="str">
            <v>D12</v>
          </cell>
          <cell r="E147" t="str">
            <v>D1210mmWHITE200m</v>
          </cell>
          <cell r="F147" t="str">
            <v>10mm</v>
          </cell>
          <cell r="G147" t="str">
            <v>WHITE</v>
          </cell>
          <cell r="H147" t="str">
            <v>200mR</v>
          </cell>
          <cell r="I147" t="str">
            <v>200m</v>
          </cell>
          <cell r="J147" t="str">
            <v>TY1013</v>
          </cell>
          <cell r="P147">
            <v>8.6433888913043475</v>
          </cell>
          <cell r="R147">
            <v>3.4573555565217391</v>
          </cell>
        </row>
        <row r="148">
          <cell r="B148" t="str">
            <v>TY1220</v>
          </cell>
          <cell r="C148" t="str">
            <v>TY</v>
          </cell>
          <cell r="D148" t="str">
            <v>D12</v>
          </cell>
          <cell r="E148" t="str">
            <v>D1212mmWHITE200m</v>
          </cell>
          <cell r="F148" t="str">
            <v>12mm</v>
          </cell>
          <cell r="G148" t="str">
            <v>WHITE</v>
          </cell>
          <cell r="H148" t="str">
            <v>200mR</v>
          </cell>
          <cell r="I148" t="str">
            <v>200m</v>
          </cell>
          <cell r="J148" t="str">
            <v>TY1220</v>
          </cell>
          <cell r="P148">
            <v>12.966212869565219</v>
          </cell>
          <cell r="R148">
            <v>5.1864851478260876</v>
          </cell>
        </row>
        <row r="149">
          <cell r="B149" t="str">
            <v>TY1420</v>
          </cell>
          <cell r="C149" t="str">
            <v>TY</v>
          </cell>
          <cell r="D149" t="str">
            <v>D12</v>
          </cell>
          <cell r="E149" t="str">
            <v>D1214mmWHITE200m</v>
          </cell>
          <cell r="F149" t="str">
            <v>14mm</v>
          </cell>
          <cell r="G149" t="str">
            <v>WHITE</v>
          </cell>
          <cell r="H149" t="str">
            <v>200mR</v>
          </cell>
          <cell r="I149" t="str">
            <v>200m</v>
          </cell>
          <cell r="J149" t="str">
            <v>TY1420</v>
          </cell>
          <cell r="P149">
            <v>17.550472304347828</v>
          </cell>
          <cell r="R149">
            <v>7.0201889217391313</v>
          </cell>
        </row>
        <row r="150">
          <cell r="B150" t="str">
            <v>TY1610</v>
          </cell>
          <cell r="C150" t="str">
            <v>TY</v>
          </cell>
          <cell r="D150" t="str">
            <v>D12</v>
          </cell>
          <cell r="E150" t="str">
            <v>D1216mmWHITE100m</v>
          </cell>
          <cell r="F150" t="str">
            <v>16mm</v>
          </cell>
          <cell r="G150" t="str">
            <v>WHITE</v>
          </cell>
          <cell r="H150" t="str">
            <v>100mR</v>
          </cell>
          <cell r="I150" t="str">
            <v>100m</v>
          </cell>
          <cell r="J150" t="str">
            <v>TY1610</v>
          </cell>
          <cell r="P150">
            <v>22.432106869565221</v>
          </cell>
          <cell r="R150">
            <v>8.972842747826089</v>
          </cell>
        </row>
        <row r="151">
          <cell r="B151" t="str">
            <v>KB2000</v>
          </cell>
          <cell r="C151" t="str">
            <v>KB</v>
          </cell>
          <cell r="D151" t="str">
            <v>D/BRAID</v>
          </cell>
          <cell r="E151" t="str">
            <v>D/BRAID6mmWHITE100m</v>
          </cell>
          <cell r="F151" t="str">
            <v>6mm</v>
          </cell>
          <cell r="G151" t="str">
            <v>WHITE</v>
          </cell>
          <cell r="H151" t="str">
            <v>100mR</v>
          </cell>
          <cell r="I151" t="str">
            <v>100m</v>
          </cell>
          <cell r="J151" t="str">
            <v>KB2000</v>
          </cell>
          <cell r="P151">
            <v>0.87136365779307046</v>
          </cell>
          <cell r="R151">
            <v>0.34854546311722823</v>
          </cell>
        </row>
        <row r="152">
          <cell r="B152" t="str">
            <v>KB2001</v>
          </cell>
          <cell r="C152" t="str">
            <v>KB</v>
          </cell>
          <cell r="D152" t="str">
            <v>D/BRAID</v>
          </cell>
          <cell r="E152" t="str">
            <v>D/BRAID6mmWHITE200m</v>
          </cell>
          <cell r="F152" t="str">
            <v>6mm</v>
          </cell>
          <cell r="G152" t="str">
            <v>WHITE</v>
          </cell>
          <cell r="H152" t="str">
            <v>200mR</v>
          </cell>
          <cell r="I152" t="str">
            <v>200m</v>
          </cell>
          <cell r="J152" t="str">
            <v>KB2001</v>
          </cell>
          <cell r="P152">
            <v>0.87136365779307046</v>
          </cell>
          <cell r="R152">
            <v>0.34854546311722823</v>
          </cell>
        </row>
        <row r="153">
          <cell r="B153" t="str">
            <v>KB2002</v>
          </cell>
          <cell r="C153" t="str">
            <v>KB</v>
          </cell>
          <cell r="D153" t="str">
            <v>D/BRAID</v>
          </cell>
          <cell r="E153" t="str">
            <v>D/BRAID6mmRED FLK100m</v>
          </cell>
          <cell r="F153" t="str">
            <v>6mm</v>
          </cell>
          <cell r="G153" t="str">
            <v>RED FLK</v>
          </cell>
          <cell r="H153" t="str">
            <v>100mR</v>
          </cell>
          <cell r="I153" t="str">
            <v>100m</v>
          </cell>
          <cell r="J153" t="str">
            <v>KB2002</v>
          </cell>
          <cell r="P153">
            <v>0.87136365779307046</v>
          </cell>
          <cell r="R153">
            <v>0.34854546311722823</v>
          </cell>
        </row>
        <row r="154">
          <cell r="B154" t="str">
            <v>KB2003</v>
          </cell>
          <cell r="C154" t="str">
            <v>KB</v>
          </cell>
          <cell r="D154" t="str">
            <v>D/BRAID</v>
          </cell>
          <cell r="E154" t="str">
            <v>D/BRAID6mmRED FLK200m</v>
          </cell>
          <cell r="F154" t="str">
            <v>6mm</v>
          </cell>
          <cell r="G154" t="str">
            <v>RED FLK</v>
          </cell>
          <cell r="H154" t="str">
            <v>200mR</v>
          </cell>
          <cell r="I154" t="str">
            <v>200m</v>
          </cell>
          <cell r="J154" t="str">
            <v>KB2003</v>
          </cell>
          <cell r="P154">
            <v>0.87136365779307046</v>
          </cell>
          <cell r="R154">
            <v>0.34854546311722823</v>
          </cell>
        </row>
        <row r="155">
          <cell r="B155" t="str">
            <v>KB2004</v>
          </cell>
          <cell r="C155" t="str">
            <v>KB</v>
          </cell>
          <cell r="D155" t="str">
            <v>D/BRAID</v>
          </cell>
          <cell r="E155" t="str">
            <v>D/BRAID6mmBLU FLK100m</v>
          </cell>
          <cell r="F155" t="str">
            <v>6mm</v>
          </cell>
          <cell r="G155" t="str">
            <v>BLU FLK</v>
          </cell>
          <cell r="H155" t="str">
            <v>100mR</v>
          </cell>
          <cell r="I155" t="str">
            <v>100m</v>
          </cell>
          <cell r="J155" t="str">
            <v>KB2004</v>
          </cell>
          <cell r="P155">
            <v>0.87136365779307046</v>
          </cell>
          <cell r="R155">
            <v>0.34854546311722823</v>
          </cell>
        </row>
        <row r="156">
          <cell r="B156" t="str">
            <v>KB2005</v>
          </cell>
          <cell r="C156" t="str">
            <v>KB</v>
          </cell>
          <cell r="D156" t="str">
            <v>D/BRAID</v>
          </cell>
          <cell r="E156" t="str">
            <v>D/BRAID6mmBLU FLK200m</v>
          </cell>
          <cell r="F156" t="str">
            <v>6mm</v>
          </cell>
          <cell r="G156" t="str">
            <v>BLU FLK</v>
          </cell>
          <cell r="H156" t="str">
            <v>200mR</v>
          </cell>
          <cell r="I156" t="str">
            <v>200m</v>
          </cell>
          <cell r="J156" t="str">
            <v>KB2005</v>
          </cell>
          <cell r="P156">
            <v>0.87136365779307046</v>
          </cell>
          <cell r="R156">
            <v>0.34854546311722823</v>
          </cell>
        </row>
        <row r="157">
          <cell r="B157" t="str">
            <v>KB2006</v>
          </cell>
          <cell r="C157" t="str">
            <v>KB</v>
          </cell>
          <cell r="D157" t="str">
            <v>D/BRAID</v>
          </cell>
          <cell r="E157" t="str">
            <v>D/BRAID6mmGRN FLK100m</v>
          </cell>
          <cell r="F157" t="str">
            <v>6mm</v>
          </cell>
          <cell r="G157" t="str">
            <v>GRN FLK</v>
          </cell>
          <cell r="H157" t="str">
            <v>100mR</v>
          </cell>
          <cell r="I157" t="str">
            <v>100m</v>
          </cell>
          <cell r="J157" t="str">
            <v>KB2006</v>
          </cell>
          <cell r="P157">
            <v>0.87136365779307046</v>
          </cell>
          <cell r="R157">
            <v>0.34854546311722823</v>
          </cell>
        </row>
        <row r="158">
          <cell r="B158" t="str">
            <v>KB2007</v>
          </cell>
          <cell r="C158" t="str">
            <v>KB</v>
          </cell>
          <cell r="D158" t="str">
            <v>D/BRAID</v>
          </cell>
          <cell r="E158" t="str">
            <v>D/BRAID6mmGRN FLK200m</v>
          </cell>
          <cell r="F158" t="str">
            <v>6mm</v>
          </cell>
          <cell r="G158" t="str">
            <v>GRN FLK</v>
          </cell>
          <cell r="H158" t="str">
            <v>200mR</v>
          </cell>
          <cell r="I158" t="str">
            <v>200m</v>
          </cell>
          <cell r="J158" t="str">
            <v>KB2007</v>
          </cell>
          <cell r="P158">
            <v>0.87136365779307046</v>
          </cell>
          <cell r="R158">
            <v>0.34854546311722823</v>
          </cell>
        </row>
        <row r="159">
          <cell r="B159" t="str">
            <v>KB2008</v>
          </cell>
          <cell r="C159" t="str">
            <v>KB</v>
          </cell>
          <cell r="D159" t="str">
            <v>D/BRAID</v>
          </cell>
          <cell r="E159" t="str">
            <v>D/BRAID6mmGLD FLK100m</v>
          </cell>
          <cell r="F159" t="str">
            <v>6mm</v>
          </cell>
          <cell r="G159" t="str">
            <v>GLD FLK</v>
          </cell>
          <cell r="H159" t="str">
            <v>100mR</v>
          </cell>
          <cell r="I159" t="str">
            <v>100m</v>
          </cell>
          <cell r="J159" t="str">
            <v>KB2008</v>
          </cell>
          <cell r="P159">
            <v>0.87136365779307046</v>
          </cell>
          <cell r="R159">
            <v>0.34854546311722823</v>
          </cell>
        </row>
        <row r="160">
          <cell r="B160" t="str">
            <v>KB2009</v>
          </cell>
          <cell r="C160" t="str">
            <v>KB</v>
          </cell>
          <cell r="D160" t="str">
            <v>D/BRAID</v>
          </cell>
          <cell r="E160" t="str">
            <v>D/BRAID6mmGLD FLK200m</v>
          </cell>
          <cell r="F160" t="str">
            <v>6mm</v>
          </cell>
          <cell r="G160" t="str">
            <v>GLD FLK</v>
          </cell>
          <cell r="H160" t="str">
            <v>200mR</v>
          </cell>
          <cell r="I160" t="str">
            <v>200m</v>
          </cell>
          <cell r="J160" t="str">
            <v>KB2009</v>
          </cell>
          <cell r="P160">
            <v>0.87136365779307046</v>
          </cell>
          <cell r="R160">
            <v>0.34854546311722823</v>
          </cell>
        </row>
        <row r="161">
          <cell r="B161" t="str">
            <v>KB2070</v>
          </cell>
          <cell r="C161" t="str">
            <v>KB</v>
          </cell>
          <cell r="D161" t="str">
            <v>D/BRAID</v>
          </cell>
          <cell r="E161" t="str">
            <v>D/BRAID6mmNATURAL100mR</v>
          </cell>
          <cell r="F161" t="str">
            <v>6mm</v>
          </cell>
          <cell r="G161" t="str">
            <v>NATURAL</v>
          </cell>
          <cell r="H161" t="str">
            <v>100mR</v>
          </cell>
          <cell r="I161" t="str">
            <v>100m</v>
          </cell>
          <cell r="J161" t="str">
            <v>KB2070</v>
          </cell>
          <cell r="P161">
            <v>0.91493184068272404</v>
          </cell>
          <cell r="R161">
            <v>0.36597273627308963</v>
          </cell>
        </row>
        <row r="162">
          <cell r="B162" t="str">
            <v>KB2071</v>
          </cell>
          <cell r="C162" t="str">
            <v>KB</v>
          </cell>
          <cell r="D162" t="str">
            <v>D/BRAID</v>
          </cell>
          <cell r="E162" t="str">
            <v>D/BRAID6mmNATURAL200mR</v>
          </cell>
          <cell r="F162" t="str">
            <v>6mm</v>
          </cell>
          <cell r="G162" t="str">
            <v>NATURAL</v>
          </cell>
          <cell r="H162" t="str">
            <v>200mR</v>
          </cell>
          <cell r="I162" t="str">
            <v>200m</v>
          </cell>
          <cell r="J162" t="str">
            <v>KB2071</v>
          </cell>
          <cell r="P162">
            <v>0.91493184068272404</v>
          </cell>
          <cell r="R162">
            <v>0.36597273627308963</v>
          </cell>
        </row>
        <row r="163">
          <cell r="B163" t="str">
            <v>KB2010</v>
          </cell>
          <cell r="C163" t="str">
            <v>KB</v>
          </cell>
          <cell r="D163" t="str">
            <v>D/BRAID</v>
          </cell>
          <cell r="E163" t="str">
            <v>D/BRAID8mmWHITE100mR</v>
          </cell>
          <cell r="F163" t="str">
            <v>8mm</v>
          </cell>
          <cell r="G163" t="str">
            <v>WHITE</v>
          </cell>
          <cell r="H163" t="str">
            <v>100mR</v>
          </cell>
          <cell r="I163" t="str">
            <v>100m</v>
          </cell>
          <cell r="J163" t="str">
            <v>KB2010</v>
          </cell>
          <cell r="P163">
            <v>1.222526104206741</v>
          </cell>
          <cell r="R163">
            <v>0.48901044168269642</v>
          </cell>
        </row>
        <row r="164">
          <cell r="B164" t="str">
            <v>KB2011</v>
          </cell>
          <cell r="C164" t="str">
            <v>KB</v>
          </cell>
          <cell r="D164" t="str">
            <v>D/BRAID</v>
          </cell>
          <cell r="E164" t="str">
            <v>D/BRAID8mmWHITE200mR</v>
          </cell>
          <cell r="F164" t="str">
            <v>8mm</v>
          </cell>
          <cell r="G164" t="str">
            <v>WHITE</v>
          </cell>
          <cell r="H164" t="str">
            <v>200mR</v>
          </cell>
          <cell r="I164" t="str">
            <v>200m</v>
          </cell>
          <cell r="J164" t="str">
            <v>KB2011</v>
          </cell>
          <cell r="P164">
            <v>1.2225250516870567</v>
          </cell>
          <cell r="R164">
            <v>0.48901002067482269</v>
          </cell>
        </row>
        <row r="165">
          <cell r="B165" t="str">
            <v>KB2012</v>
          </cell>
          <cell r="C165" t="str">
            <v>KB</v>
          </cell>
          <cell r="D165" t="str">
            <v>D/BRAID</v>
          </cell>
          <cell r="E165" t="str">
            <v>D/BRAID8mmRED FLK100m</v>
          </cell>
          <cell r="F165" t="str">
            <v>8mm</v>
          </cell>
          <cell r="G165" t="str">
            <v>RED FLK</v>
          </cell>
          <cell r="H165" t="str">
            <v>100mR</v>
          </cell>
          <cell r="I165" t="str">
            <v>100m</v>
          </cell>
          <cell r="J165" t="str">
            <v>KB2012</v>
          </cell>
          <cell r="P165">
            <v>1.222526104206741</v>
          </cell>
          <cell r="R165">
            <v>0.48901044168269642</v>
          </cell>
        </row>
        <row r="166">
          <cell r="B166" t="str">
            <v>KB2013</v>
          </cell>
          <cell r="C166" t="str">
            <v>KB</v>
          </cell>
          <cell r="D166" t="str">
            <v>D/BRAID</v>
          </cell>
          <cell r="E166" t="str">
            <v>D/BRAID8mmRED FLK200m</v>
          </cell>
          <cell r="F166" t="str">
            <v>8mm</v>
          </cell>
          <cell r="G166" t="str">
            <v>RED FLK</v>
          </cell>
          <cell r="H166" t="str">
            <v>200mR</v>
          </cell>
          <cell r="I166" t="str">
            <v>200m</v>
          </cell>
          <cell r="J166" t="str">
            <v>KB2013</v>
          </cell>
          <cell r="P166">
            <v>1.2225250516870567</v>
          </cell>
          <cell r="R166">
            <v>0.48901002067482269</v>
          </cell>
        </row>
        <row r="167">
          <cell r="B167" t="str">
            <v>KB2014</v>
          </cell>
          <cell r="C167" t="str">
            <v>KB</v>
          </cell>
          <cell r="D167" t="str">
            <v>D/BRAID</v>
          </cell>
          <cell r="E167" t="str">
            <v>D/BRAID8mmBLU FLK100m</v>
          </cell>
          <cell r="F167" t="str">
            <v>8mm</v>
          </cell>
          <cell r="G167" t="str">
            <v>BLU FLK</v>
          </cell>
          <cell r="H167" t="str">
            <v>100mR</v>
          </cell>
          <cell r="I167" t="str">
            <v>100m</v>
          </cell>
          <cell r="J167" t="str">
            <v>KB2014</v>
          </cell>
          <cell r="P167">
            <v>1.222526104206741</v>
          </cell>
          <cell r="R167">
            <v>0.48901044168269642</v>
          </cell>
        </row>
        <row r="168">
          <cell r="B168" t="str">
            <v>KB2015</v>
          </cell>
          <cell r="C168" t="str">
            <v>KB</v>
          </cell>
          <cell r="D168" t="str">
            <v>D/BRAID</v>
          </cell>
          <cell r="E168" t="str">
            <v>D/BRAID8mmBLU FLK200m</v>
          </cell>
          <cell r="F168" t="str">
            <v>8mm</v>
          </cell>
          <cell r="G168" t="str">
            <v>BLU FLK</v>
          </cell>
          <cell r="H168" t="str">
            <v>200mR</v>
          </cell>
          <cell r="I168" t="str">
            <v>200m</v>
          </cell>
          <cell r="J168" t="str">
            <v>KB2015</v>
          </cell>
          <cell r="P168">
            <v>1.2225250516870567</v>
          </cell>
          <cell r="R168">
            <v>0.48901002067482269</v>
          </cell>
        </row>
        <row r="169">
          <cell r="B169" t="str">
            <v>KB2016</v>
          </cell>
          <cell r="C169" t="str">
            <v>KB</v>
          </cell>
          <cell r="D169" t="str">
            <v>D/BRAID</v>
          </cell>
          <cell r="E169" t="str">
            <v>D/BRAID8mmGRN FLK100m</v>
          </cell>
          <cell r="F169" t="str">
            <v>8mm</v>
          </cell>
          <cell r="G169" t="str">
            <v>GRN FLK</v>
          </cell>
          <cell r="H169" t="str">
            <v>100mR</v>
          </cell>
          <cell r="I169" t="str">
            <v>100m</v>
          </cell>
          <cell r="J169" t="str">
            <v>KB2016</v>
          </cell>
          <cell r="P169">
            <v>1.222526104206741</v>
          </cell>
          <cell r="R169">
            <v>0.48901044168269642</v>
          </cell>
        </row>
        <row r="170">
          <cell r="B170" t="str">
            <v>KB2017</v>
          </cell>
          <cell r="C170" t="str">
            <v>KB</v>
          </cell>
          <cell r="D170" t="str">
            <v>D/BRAID</v>
          </cell>
          <cell r="E170" t="str">
            <v>D/BRAID8mmGRN FLK200m</v>
          </cell>
          <cell r="F170" t="str">
            <v>8mm</v>
          </cell>
          <cell r="G170" t="str">
            <v>GRN FLK</v>
          </cell>
          <cell r="H170" t="str">
            <v>200mR</v>
          </cell>
          <cell r="I170" t="str">
            <v>200m</v>
          </cell>
          <cell r="J170" t="str">
            <v>KB2017</v>
          </cell>
          <cell r="P170">
            <v>1.2225250516870567</v>
          </cell>
          <cell r="R170">
            <v>0.48901002067482269</v>
          </cell>
        </row>
        <row r="171">
          <cell r="B171" t="str">
            <v>KB2018</v>
          </cell>
          <cell r="C171" t="str">
            <v>KB</v>
          </cell>
          <cell r="D171" t="str">
            <v>D/BRAID</v>
          </cell>
          <cell r="E171" t="str">
            <v>D/BRAID8mmGLD FLK100m</v>
          </cell>
          <cell r="F171" t="str">
            <v>8mm</v>
          </cell>
          <cell r="G171" t="str">
            <v>GLD FLK</v>
          </cell>
          <cell r="H171" t="str">
            <v>100mR</v>
          </cell>
          <cell r="I171" t="str">
            <v>100m</v>
          </cell>
          <cell r="J171" t="str">
            <v>KB2018</v>
          </cell>
          <cell r="P171">
            <v>1.222526104206741</v>
          </cell>
          <cell r="R171">
            <v>0.48901044168269642</v>
          </cell>
        </row>
        <row r="172">
          <cell r="B172" t="str">
            <v>KB2019</v>
          </cell>
          <cell r="C172" t="str">
            <v>KB</v>
          </cell>
          <cell r="D172" t="str">
            <v>D/BRAID</v>
          </cell>
          <cell r="E172" t="str">
            <v>D/BRAID8mmGLD FLK200m</v>
          </cell>
          <cell r="F172" t="str">
            <v>8mm</v>
          </cell>
          <cell r="G172" t="str">
            <v>GLD FLK</v>
          </cell>
          <cell r="H172" t="str">
            <v>200m</v>
          </cell>
          <cell r="I172" t="str">
            <v>200m</v>
          </cell>
          <cell r="J172" t="str">
            <v>KB2019</v>
          </cell>
          <cell r="P172">
            <v>1.2225250516870567</v>
          </cell>
          <cell r="R172">
            <v>0.48901002067482269</v>
          </cell>
        </row>
        <row r="173">
          <cell r="B173" t="str">
            <v>KB2072</v>
          </cell>
          <cell r="C173" t="str">
            <v>KB</v>
          </cell>
          <cell r="D173" t="str">
            <v>D/BRAID</v>
          </cell>
          <cell r="E173" t="str">
            <v>D/BRAID8mmNATURAL100mR</v>
          </cell>
          <cell r="F173" t="str">
            <v>8mm</v>
          </cell>
          <cell r="G173" t="str">
            <v>NATURAL</v>
          </cell>
          <cell r="H173" t="str">
            <v>NATURAL</v>
          </cell>
          <cell r="I173" t="str">
            <v>100mR</v>
          </cell>
          <cell r="J173" t="str">
            <v>KB2072</v>
          </cell>
          <cell r="P173">
            <v>1.2836524094170783</v>
          </cell>
          <cell r="R173">
            <v>0.51346096376683137</v>
          </cell>
        </row>
        <row r="174">
          <cell r="B174" t="str">
            <v>KB2073</v>
          </cell>
          <cell r="C174" t="str">
            <v>KB</v>
          </cell>
          <cell r="D174" t="str">
            <v>D/BRAID</v>
          </cell>
          <cell r="E174" t="str">
            <v>D/BRAID8mmNATURAL200mR</v>
          </cell>
          <cell r="F174" t="str">
            <v>8mm</v>
          </cell>
          <cell r="G174" t="str">
            <v>NATURAL</v>
          </cell>
          <cell r="H174" t="str">
            <v>NATURAL</v>
          </cell>
          <cell r="I174" t="str">
            <v>200mR</v>
          </cell>
          <cell r="J174" t="str">
            <v>KB2073</v>
          </cell>
          <cell r="P174">
            <v>1.2836513042714097</v>
          </cell>
          <cell r="R174">
            <v>0.51346052170856393</v>
          </cell>
        </row>
        <row r="175">
          <cell r="B175" t="str">
            <v>KB2020</v>
          </cell>
          <cell r="C175" t="str">
            <v>KB</v>
          </cell>
          <cell r="D175" t="str">
            <v>D/BRAID</v>
          </cell>
          <cell r="E175" t="str">
            <v>D/BRAID10mmWHITE100mR</v>
          </cell>
          <cell r="F175" t="str">
            <v>10mm</v>
          </cell>
          <cell r="G175" t="str">
            <v>WHITE</v>
          </cell>
          <cell r="H175" t="str">
            <v>WHITE</v>
          </cell>
          <cell r="I175" t="str">
            <v>100mR</v>
          </cell>
          <cell r="J175" t="str">
            <v>KB2020</v>
          </cell>
          <cell r="P175">
            <v>1.8769634865813805</v>
          </cell>
          <cell r="R175">
            <v>0.75078539463255223</v>
          </cell>
        </row>
        <row r="176">
          <cell r="B176" t="str">
            <v>KB2021</v>
          </cell>
          <cell r="C176" t="str">
            <v>KB</v>
          </cell>
          <cell r="D176" t="str">
            <v>D/BRAID</v>
          </cell>
          <cell r="E176" t="str">
            <v>D/BRAID10mmWHITE200mR</v>
          </cell>
          <cell r="F176" t="str">
            <v>10mm</v>
          </cell>
          <cell r="G176" t="str">
            <v>WHITE</v>
          </cell>
          <cell r="H176" t="str">
            <v>WHITE</v>
          </cell>
          <cell r="I176" t="str">
            <v>200mR</v>
          </cell>
          <cell r="J176" t="str">
            <v>KB2021</v>
          </cell>
          <cell r="P176">
            <v>1.8768329742238374</v>
          </cell>
          <cell r="R176">
            <v>0.75073318968953506</v>
          </cell>
        </row>
        <row r="177">
          <cell r="B177" t="str">
            <v>KB2022</v>
          </cell>
          <cell r="C177" t="str">
            <v>KB</v>
          </cell>
          <cell r="D177" t="str">
            <v>D/BRAID</v>
          </cell>
          <cell r="E177" t="str">
            <v>D/BRAID10mmREDFLK</v>
          </cell>
          <cell r="F177" t="str">
            <v>10mm</v>
          </cell>
          <cell r="G177" t="str">
            <v>RED</v>
          </cell>
          <cell r="H177" t="str">
            <v>RED</v>
          </cell>
          <cell r="I177" t="str">
            <v>FLK</v>
          </cell>
          <cell r="J177" t="str">
            <v>100m</v>
          </cell>
          <cell r="P177">
            <v>1.8769634865813805</v>
          </cell>
          <cell r="R177">
            <v>0.75078539463255223</v>
          </cell>
        </row>
        <row r="178">
          <cell r="B178" t="str">
            <v>KB2023</v>
          </cell>
          <cell r="C178" t="str">
            <v>KB</v>
          </cell>
          <cell r="D178" t="str">
            <v>D/BRAID</v>
          </cell>
          <cell r="E178" t="str">
            <v>D/BRAID10mmREDFLK</v>
          </cell>
          <cell r="F178" t="str">
            <v>10mm</v>
          </cell>
          <cell r="G178" t="str">
            <v>RED</v>
          </cell>
          <cell r="H178" t="str">
            <v>RED</v>
          </cell>
          <cell r="I178" t="str">
            <v>FLK</v>
          </cell>
          <cell r="J178" t="str">
            <v>200mR</v>
          </cell>
          <cell r="P178">
            <v>1.8768329742238374</v>
          </cell>
          <cell r="R178">
            <v>0.75073318968953506</v>
          </cell>
        </row>
        <row r="179">
          <cell r="B179" t="str">
            <v>KB2024</v>
          </cell>
          <cell r="C179" t="str">
            <v>KB</v>
          </cell>
          <cell r="D179" t="str">
            <v>D/BRAID</v>
          </cell>
          <cell r="E179" t="str">
            <v>D/BRAID10mmBLUFLK</v>
          </cell>
          <cell r="F179" t="str">
            <v>10mm</v>
          </cell>
          <cell r="G179" t="str">
            <v>BLU</v>
          </cell>
          <cell r="H179" t="str">
            <v>BLU</v>
          </cell>
          <cell r="I179" t="str">
            <v>FLK</v>
          </cell>
          <cell r="J179" t="str">
            <v>100mR</v>
          </cell>
          <cell r="P179">
            <v>1.8769634865813805</v>
          </cell>
          <cell r="R179">
            <v>0.75078539463255223</v>
          </cell>
        </row>
        <row r="180">
          <cell r="B180" t="str">
            <v>KB2025</v>
          </cell>
          <cell r="C180" t="str">
            <v>KB</v>
          </cell>
          <cell r="D180" t="str">
            <v>D/BRAID</v>
          </cell>
          <cell r="E180" t="str">
            <v>D/BRAID10mmBLUFLK</v>
          </cell>
          <cell r="F180" t="str">
            <v>10mm</v>
          </cell>
          <cell r="G180" t="str">
            <v>BLU</v>
          </cell>
          <cell r="H180" t="str">
            <v>BLU</v>
          </cell>
          <cell r="I180" t="str">
            <v>FLK</v>
          </cell>
          <cell r="J180" t="str">
            <v>200mR</v>
          </cell>
          <cell r="P180">
            <v>1.8768329742238374</v>
          </cell>
          <cell r="R180">
            <v>0.75073318968953506</v>
          </cell>
        </row>
        <row r="181">
          <cell r="B181" t="str">
            <v>KB2026</v>
          </cell>
          <cell r="C181" t="str">
            <v>KB</v>
          </cell>
          <cell r="D181" t="str">
            <v>D/BRAID</v>
          </cell>
          <cell r="E181" t="str">
            <v>D/BRAID10mmGRNFLK</v>
          </cell>
          <cell r="F181" t="str">
            <v>10mm</v>
          </cell>
          <cell r="G181" t="str">
            <v>GRN</v>
          </cell>
          <cell r="H181" t="str">
            <v>GRN</v>
          </cell>
          <cell r="I181" t="str">
            <v>FLK</v>
          </cell>
          <cell r="J181" t="str">
            <v>100mR</v>
          </cell>
          <cell r="P181">
            <v>1.8769634865813805</v>
          </cell>
          <cell r="R181">
            <v>0.75078539463255223</v>
          </cell>
        </row>
        <row r="182">
          <cell r="B182" t="str">
            <v>KB2027</v>
          </cell>
          <cell r="C182" t="str">
            <v>KB</v>
          </cell>
          <cell r="D182" t="str">
            <v>D/BRAID</v>
          </cell>
          <cell r="E182" t="str">
            <v>D/BRAID10mmGRNFLK</v>
          </cell>
          <cell r="F182" t="str">
            <v>10mm</v>
          </cell>
          <cell r="G182" t="str">
            <v>GRN</v>
          </cell>
          <cell r="H182" t="str">
            <v>GRN</v>
          </cell>
          <cell r="I182" t="str">
            <v>FLK</v>
          </cell>
          <cell r="J182" t="str">
            <v>200mR</v>
          </cell>
          <cell r="P182">
            <v>1.8768519195659035</v>
          </cell>
          <cell r="R182">
            <v>0.75074076782636145</v>
          </cell>
        </row>
        <row r="183">
          <cell r="B183" t="str">
            <v>KB2028</v>
          </cell>
          <cell r="C183" t="str">
            <v>KB</v>
          </cell>
          <cell r="D183" t="str">
            <v>D/BRAID</v>
          </cell>
          <cell r="E183" t="str">
            <v>D/BRAID10mmGLDFLK</v>
          </cell>
          <cell r="F183" t="str">
            <v>10mm</v>
          </cell>
          <cell r="G183" t="str">
            <v>GLD</v>
          </cell>
          <cell r="H183" t="str">
            <v>GLD</v>
          </cell>
          <cell r="I183" t="str">
            <v>FLK</v>
          </cell>
          <cell r="J183" t="str">
            <v>100m</v>
          </cell>
          <cell r="P183">
            <v>1.8770624233704474</v>
          </cell>
          <cell r="R183">
            <v>0.75082496934817899</v>
          </cell>
        </row>
        <row r="184">
          <cell r="B184" t="str">
            <v>KB2029</v>
          </cell>
          <cell r="C184" t="str">
            <v>KB</v>
          </cell>
          <cell r="D184" t="str">
            <v>D/BRAID</v>
          </cell>
          <cell r="E184" t="str">
            <v>D/BRAID10mmGLDFLK</v>
          </cell>
          <cell r="F184" t="str">
            <v>10mm</v>
          </cell>
          <cell r="G184" t="str">
            <v>GLD</v>
          </cell>
          <cell r="H184" t="str">
            <v>GLD</v>
          </cell>
          <cell r="I184" t="str">
            <v>FLK</v>
          </cell>
          <cell r="J184" t="str">
            <v>200mR</v>
          </cell>
          <cell r="P184">
            <v>1.8768329742238374</v>
          </cell>
          <cell r="R184">
            <v>0.75073318968953506</v>
          </cell>
        </row>
        <row r="185">
          <cell r="B185" t="str">
            <v>KB2074</v>
          </cell>
          <cell r="C185" t="str">
            <v>KB</v>
          </cell>
          <cell r="D185" t="str">
            <v>D/BRAID</v>
          </cell>
          <cell r="E185" t="str">
            <v>D/BRAID10mmNATURAL100mR</v>
          </cell>
          <cell r="F185" t="str">
            <v>10mm</v>
          </cell>
          <cell r="G185" t="str">
            <v>NATURAL</v>
          </cell>
          <cell r="H185" t="str">
            <v>NATURAL</v>
          </cell>
          <cell r="I185" t="str">
            <v>100mR</v>
          </cell>
          <cell r="P185">
            <v>1.9709155445389697</v>
          </cell>
          <cell r="R185">
            <v>0.78836621781558791</v>
          </cell>
        </row>
        <row r="186">
          <cell r="B186" t="str">
            <v>KB2075</v>
          </cell>
          <cell r="C186" t="str">
            <v>KB</v>
          </cell>
          <cell r="D186" t="str">
            <v>D/BRAID</v>
          </cell>
          <cell r="E186" t="str">
            <v>D/BRAID10mmNATURAL200mR</v>
          </cell>
          <cell r="F186" t="str">
            <v>10mm</v>
          </cell>
          <cell r="G186" t="str">
            <v>NATURAL</v>
          </cell>
          <cell r="H186" t="str">
            <v>NATURAL</v>
          </cell>
          <cell r="I186" t="str">
            <v>200mR</v>
          </cell>
          <cell r="P186">
            <v>1.9706746229350294</v>
          </cell>
          <cell r="R186">
            <v>0.78826984917401177</v>
          </cell>
        </row>
        <row r="187">
          <cell r="B187" t="str">
            <v>KB2030</v>
          </cell>
          <cell r="C187" t="str">
            <v>KB</v>
          </cell>
          <cell r="D187" t="str">
            <v>D/BRAID</v>
          </cell>
          <cell r="E187" t="str">
            <v>D/BRAID12mmWHITE100mR</v>
          </cell>
          <cell r="F187" t="str">
            <v>12mm</v>
          </cell>
          <cell r="G187" t="str">
            <v>WHITE</v>
          </cell>
          <cell r="H187" t="str">
            <v>WHITE</v>
          </cell>
          <cell r="I187" t="str">
            <v>100mR</v>
          </cell>
          <cell r="P187">
            <v>2.6460138753091282</v>
          </cell>
          <cell r="R187">
            <v>1.0584055501236513</v>
          </cell>
        </row>
        <row r="188">
          <cell r="B188" t="str">
            <v>KB2031</v>
          </cell>
          <cell r="C188" t="str">
            <v>KB</v>
          </cell>
          <cell r="D188" t="str">
            <v>D/BRAID</v>
          </cell>
          <cell r="F188" t="str">
            <v>12mm</v>
          </cell>
          <cell r="G188" t="str">
            <v>WHITE</v>
          </cell>
          <cell r="H188" t="str">
            <v>WHITE</v>
          </cell>
          <cell r="I188" t="str">
            <v>200mR</v>
          </cell>
          <cell r="P188">
            <v>2.6458833629515848</v>
          </cell>
          <cell r="R188">
            <v>1.058353345180634</v>
          </cell>
        </row>
        <row r="189">
          <cell r="B189" t="str">
            <v>KB2032</v>
          </cell>
          <cell r="C189" t="str">
            <v>KB</v>
          </cell>
          <cell r="D189" t="str">
            <v>D/BRAID</v>
          </cell>
          <cell r="F189" t="str">
            <v>12mm</v>
          </cell>
          <cell r="G189" t="str">
            <v>RED</v>
          </cell>
          <cell r="H189" t="str">
            <v>RED</v>
          </cell>
          <cell r="I189" t="str">
            <v>FLK</v>
          </cell>
          <cell r="J189" t="str">
            <v>100m</v>
          </cell>
          <cell r="P189">
            <v>2.6460138753091282</v>
          </cell>
          <cell r="R189">
            <v>1.0584055501236513</v>
          </cell>
        </row>
        <row r="190">
          <cell r="B190" t="str">
            <v>KB2033</v>
          </cell>
          <cell r="C190" t="str">
            <v>KB</v>
          </cell>
          <cell r="D190" t="str">
            <v>D/BRAID</v>
          </cell>
          <cell r="F190" t="str">
            <v>12mm</v>
          </cell>
          <cell r="G190" t="str">
            <v>RED</v>
          </cell>
          <cell r="H190" t="str">
            <v>RED</v>
          </cell>
          <cell r="I190" t="str">
            <v>FLK</v>
          </cell>
          <cell r="J190" t="str">
            <v>200m</v>
          </cell>
          <cell r="P190">
            <v>2.6458833629515848</v>
          </cell>
          <cell r="R190">
            <v>1.058353345180634</v>
          </cell>
        </row>
        <row r="191">
          <cell r="B191" t="str">
            <v>KB2034</v>
          </cell>
          <cell r="C191" t="str">
            <v>KB</v>
          </cell>
          <cell r="D191" t="str">
            <v>D/BRAID</v>
          </cell>
          <cell r="F191" t="str">
            <v>12mm</v>
          </cell>
          <cell r="G191" t="str">
            <v>BLU</v>
          </cell>
          <cell r="H191" t="str">
            <v>BLU</v>
          </cell>
          <cell r="I191" t="str">
            <v>FLK</v>
          </cell>
          <cell r="J191" t="str">
            <v>100mR</v>
          </cell>
          <cell r="P191">
            <v>2.6460138753091282</v>
          </cell>
          <cell r="R191">
            <v>1.0584055501236513</v>
          </cell>
        </row>
        <row r="192">
          <cell r="B192" t="str">
            <v>KB2035</v>
          </cell>
          <cell r="C192" t="str">
            <v>KB</v>
          </cell>
          <cell r="D192" t="str">
            <v>D/BRAID</v>
          </cell>
          <cell r="F192" t="str">
            <v>12mm</v>
          </cell>
          <cell r="G192" t="str">
            <v>BLU</v>
          </cell>
          <cell r="H192" t="str">
            <v>BLU</v>
          </cell>
          <cell r="I192" t="str">
            <v>FLK</v>
          </cell>
          <cell r="J192" t="str">
            <v>200mR</v>
          </cell>
          <cell r="P192">
            <v>2.6458833629515848</v>
          </cell>
          <cell r="R192">
            <v>1.058353345180634</v>
          </cell>
        </row>
        <row r="193">
          <cell r="B193" t="str">
            <v>KB2036</v>
          </cell>
          <cell r="C193" t="str">
            <v>KB</v>
          </cell>
          <cell r="D193" t="str">
            <v>D/BRAID</v>
          </cell>
          <cell r="F193" t="str">
            <v>12mm</v>
          </cell>
          <cell r="G193" t="str">
            <v>GRN</v>
          </cell>
          <cell r="H193" t="str">
            <v>GRN</v>
          </cell>
          <cell r="I193" t="str">
            <v>FLK</v>
          </cell>
          <cell r="J193" t="str">
            <v>100m</v>
          </cell>
          <cell r="P193">
            <v>2.6460138753091282</v>
          </cell>
          <cell r="R193">
            <v>1.0584055501236513</v>
          </cell>
        </row>
        <row r="194">
          <cell r="B194" t="str">
            <v>KB2037</v>
          </cell>
          <cell r="C194" t="str">
            <v>KB</v>
          </cell>
          <cell r="D194" t="str">
            <v>D/BRAID</v>
          </cell>
          <cell r="F194" t="str">
            <v>12mm</v>
          </cell>
          <cell r="G194" t="str">
            <v>GRN</v>
          </cell>
          <cell r="H194" t="str">
            <v>GRN</v>
          </cell>
          <cell r="I194" t="str">
            <v>FLK</v>
          </cell>
          <cell r="J194" t="str">
            <v>200m</v>
          </cell>
          <cell r="P194">
            <v>2.6458833629515848</v>
          </cell>
          <cell r="R194">
            <v>1.058353345180634</v>
          </cell>
        </row>
        <row r="195">
          <cell r="B195" t="str">
            <v>KB2038</v>
          </cell>
          <cell r="C195" t="str">
            <v>KB</v>
          </cell>
          <cell r="D195" t="str">
            <v>D/BRAID</v>
          </cell>
          <cell r="F195" t="str">
            <v>12mm</v>
          </cell>
          <cell r="G195" t="str">
            <v>GLD</v>
          </cell>
          <cell r="H195" t="str">
            <v>GLD</v>
          </cell>
          <cell r="I195" t="str">
            <v>FLK</v>
          </cell>
          <cell r="J195" t="str">
            <v>100mR</v>
          </cell>
          <cell r="P195">
            <v>2.6460138753091282</v>
          </cell>
          <cell r="R195">
            <v>1.0584055501236513</v>
          </cell>
        </row>
        <row r="196">
          <cell r="B196" t="str">
            <v>KB2039</v>
          </cell>
          <cell r="C196" t="str">
            <v>KB</v>
          </cell>
          <cell r="D196" t="str">
            <v>D/BRAID</v>
          </cell>
          <cell r="F196" t="str">
            <v>12mm</v>
          </cell>
          <cell r="G196" t="str">
            <v>GLD</v>
          </cell>
          <cell r="H196" t="str">
            <v>GLD</v>
          </cell>
          <cell r="I196" t="str">
            <v>FLK</v>
          </cell>
          <cell r="J196" t="str">
            <v>200mR</v>
          </cell>
          <cell r="P196">
            <v>2.6458833629515848</v>
          </cell>
          <cell r="R196">
            <v>1.058353345180634</v>
          </cell>
        </row>
        <row r="197">
          <cell r="B197" t="str">
            <v>KB2076</v>
          </cell>
          <cell r="C197" t="str">
            <v>KB</v>
          </cell>
          <cell r="D197" t="str">
            <v>D/BRAID</v>
          </cell>
          <cell r="F197" t="str">
            <v>12mm</v>
          </cell>
          <cell r="G197" t="str">
            <v>NATURAL</v>
          </cell>
          <cell r="H197" t="str">
            <v>NATURAL</v>
          </cell>
          <cell r="I197" t="str">
            <v>100mR</v>
          </cell>
          <cell r="P197">
            <v>2.7783145690745839</v>
          </cell>
          <cell r="R197">
            <v>1.1113258276298337</v>
          </cell>
        </row>
        <row r="198">
          <cell r="B198" t="str">
            <v>KB2077</v>
          </cell>
          <cell r="C198" t="str">
            <v>KB</v>
          </cell>
          <cell r="D198" t="str">
            <v>D/BRAID</v>
          </cell>
          <cell r="F198" t="str">
            <v>12mm</v>
          </cell>
          <cell r="G198" t="str">
            <v>NATURAL</v>
          </cell>
          <cell r="H198" t="str">
            <v>NATURAL</v>
          </cell>
          <cell r="I198" t="str">
            <v>200mR</v>
          </cell>
          <cell r="P198">
            <v>2.7781775310991637</v>
          </cell>
          <cell r="R198">
            <v>1.1112710124396654</v>
          </cell>
        </row>
        <row r="199">
          <cell r="B199" t="str">
            <v>KB2040</v>
          </cell>
          <cell r="C199" t="str">
            <v>KB</v>
          </cell>
          <cell r="D199" t="str">
            <v>D/BRAID</v>
          </cell>
          <cell r="F199" t="str">
            <v>14mm</v>
          </cell>
          <cell r="G199" t="str">
            <v>WHITE</v>
          </cell>
          <cell r="H199" t="str">
            <v>WHITE</v>
          </cell>
          <cell r="I199" t="str">
            <v>100mR</v>
          </cell>
          <cell r="P199">
            <v>3.9059591357773775</v>
          </cell>
          <cell r="R199">
            <v>1.5623836543109511</v>
          </cell>
        </row>
        <row r="200">
          <cell r="B200" t="str">
            <v>KB2041</v>
          </cell>
          <cell r="C200" t="str">
            <v>KB</v>
          </cell>
          <cell r="D200" t="str">
            <v>D/BRAID</v>
          </cell>
          <cell r="F200" t="str">
            <v>14mm</v>
          </cell>
          <cell r="G200" t="str">
            <v>WHITE</v>
          </cell>
          <cell r="H200" t="str">
            <v>WHITE</v>
          </cell>
          <cell r="I200" t="str">
            <v>200mR</v>
          </cell>
          <cell r="P200">
            <v>3.9059580832601437</v>
          </cell>
          <cell r="R200">
            <v>1.5623832333040575</v>
          </cell>
        </row>
        <row r="201">
          <cell r="B201" t="str">
            <v>KB2042</v>
          </cell>
          <cell r="C201" t="str">
            <v>KB</v>
          </cell>
          <cell r="D201" t="str">
            <v>D/BRAID</v>
          </cell>
          <cell r="F201" t="str">
            <v>14mm</v>
          </cell>
          <cell r="G201" t="str">
            <v>RED</v>
          </cell>
          <cell r="H201" t="str">
            <v>RED</v>
          </cell>
          <cell r="I201" t="str">
            <v>FLK</v>
          </cell>
          <cell r="J201" t="str">
            <v>100mR</v>
          </cell>
          <cell r="P201">
            <v>3.9059591357773775</v>
          </cell>
          <cell r="R201">
            <v>1.5623836543109511</v>
          </cell>
        </row>
        <row r="202">
          <cell r="B202" t="str">
            <v>KB2043</v>
          </cell>
          <cell r="C202" t="str">
            <v>KB</v>
          </cell>
          <cell r="D202" t="str">
            <v>D/BRAID</v>
          </cell>
          <cell r="F202" t="str">
            <v>14mm</v>
          </cell>
          <cell r="G202" t="str">
            <v>RED</v>
          </cell>
          <cell r="H202" t="str">
            <v>RED</v>
          </cell>
          <cell r="I202" t="str">
            <v>FLK</v>
          </cell>
          <cell r="J202" t="str">
            <v>200mR</v>
          </cell>
          <cell r="P202">
            <v>3.9059580832601437</v>
          </cell>
          <cell r="R202">
            <v>1.5623832333040575</v>
          </cell>
        </row>
        <row r="203">
          <cell r="B203" t="str">
            <v>KB2044</v>
          </cell>
          <cell r="C203" t="str">
            <v>KB</v>
          </cell>
          <cell r="D203" t="str">
            <v>D/BRAID</v>
          </cell>
          <cell r="F203" t="str">
            <v>14mm</v>
          </cell>
          <cell r="G203" t="str">
            <v>BLU</v>
          </cell>
          <cell r="H203" t="str">
            <v>BLU</v>
          </cell>
          <cell r="I203" t="str">
            <v>FLK</v>
          </cell>
          <cell r="J203" t="str">
            <v>100mR</v>
          </cell>
          <cell r="P203">
            <v>3.9059591357773775</v>
          </cell>
          <cell r="R203">
            <v>1.5623836543109511</v>
          </cell>
        </row>
        <row r="204">
          <cell r="B204" t="str">
            <v>KB2045</v>
          </cell>
          <cell r="C204" t="str">
            <v>KB</v>
          </cell>
          <cell r="D204" t="str">
            <v>D/BRAID</v>
          </cell>
          <cell r="F204" t="str">
            <v>14mm</v>
          </cell>
          <cell r="G204" t="str">
            <v>BLU</v>
          </cell>
          <cell r="H204" t="str">
            <v>BLU</v>
          </cell>
          <cell r="I204" t="str">
            <v>FLK</v>
          </cell>
          <cell r="J204" t="str">
            <v>200mR</v>
          </cell>
          <cell r="P204">
            <v>3.9059580832601437</v>
          </cell>
          <cell r="R204">
            <v>1.5623832333040575</v>
          </cell>
        </row>
        <row r="205">
          <cell r="B205" t="str">
            <v>KB2046</v>
          </cell>
          <cell r="C205" t="str">
            <v>KB</v>
          </cell>
          <cell r="D205" t="str">
            <v>D/BRAID</v>
          </cell>
          <cell r="F205" t="str">
            <v>14mm</v>
          </cell>
          <cell r="G205" t="str">
            <v>GRN</v>
          </cell>
          <cell r="H205" t="str">
            <v>GRN</v>
          </cell>
          <cell r="I205" t="str">
            <v>FLK</v>
          </cell>
          <cell r="J205" t="str">
            <v>100mR</v>
          </cell>
          <cell r="P205">
            <v>3.9059591357773775</v>
          </cell>
          <cell r="R205">
            <v>1.5623836543109511</v>
          </cell>
        </row>
        <row r="206">
          <cell r="B206" t="str">
            <v>KB2047</v>
          </cell>
          <cell r="C206" t="str">
            <v>KB</v>
          </cell>
          <cell r="D206" t="str">
            <v>D/BRAID</v>
          </cell>
          <cell r="F206" t="str">
            <v>14mm</v>
          </cell>
          <cell r="G206" t="str">
            <v>GRN</v>
          </cell>
          <cell r="H206" t="str">
            <v>GRN</v>
          </cell>
          <cell r="I206" t="str">
            <v>FLK</v>
          </cell>
          <cell r="J206" t="str">
            <v>200mR</v>
          </cell>
          <cell r="P206">
            <v>3.9059580832601437</v>
          </cell>
          <cell r="R206">
            <v>1.5623832333040575</v>
          </cell>
        </row>
        <row r="207">
          <cell r="B207" t="str">
            <v>KB2048</v>
          </cell>
          <cell r="C207" t="str">
            <v>KB</v>
          </cell>
          <cell r="D207" t="str">
            <v>D/BRAID</v>
          </cell>
          <cell r="F207" t="str">
            <v>14mm</v>
          </cell>
          <cell r="G207" t="str">
            <v>GOLD</v>
          </cell>
          <cell r="H207" t="str">
            <v>GOLD</v>
          </cell>
          <cell r="I207" t="str">
            <v>FLK</v>
          </cell>
          <cell r="J207" t="str">
            <v>100mR</v>
          </cell>
          <cell r="P207">
            <v>3.9059591357773775</v>
          </cell>
          <cell r="R207">
            <v>1.5623836543109511</v>
          </cell>
        </row>
        <row r="208">
          <cell r="B208" t="str">
            <v>KB2049</v>
          </cell>
          <cell r="C208" t="str">
            <v>KB</v>
          </cell>
          <cell r="D208" t="str">
            <v>D/BRAID</v>
          </cell>
          <cell r="F208" t="str">
            <v>14mm</v>
          </cell>
          <cell r="G208" t="str">
            <v>GLD</v>
          </cell>
          <cell r="H208" t="str">
            <v>GLD</v>
          </cell>
          <cell r="I208" t="str">
            <v>FLK</v>
          </cell>
          <cell r="J208" t="str">
            <v>200mR</v>
          </cell>
          <cell r="P208">
            <v>3.9059580832601437</v>
          </cell>
          <cell r="R208">
            <v>1.5623832333040575</v>
          </cell>
        </row>
        <row r="209">
          <cell r="B209" t="str">
            <v>KB2078</v>
          </cell>
          <cell r="C209" t="str">
            <v>KB</v>
          </cell>
          <cell r="D209" t="str">
            <v>D/BRAID</v>
          </cell>
          <cell r="F209" t="str">
            <v>14mm</v>
          </cell>
          <cell r="G209" t="str">
            <v>NATURAL</v>
          </cell>
          <cell r="H209" t="str">
            <v>NATURAL</v>
          </cell>
          <cell r="I209" t="str">
            <v>100mR</v>
          </cell>
          <cell r="P209">
            <v>4.1012570925662466</v>
          </cell>
          <cell r="R209">
            <v>1.6405028370264987</v>
          </cell>
        </row>
        <row r="210">
          <cell r="B210" t="str">
            <v>KB2079</v>
          </cell>
          <cell r="C210" t="str">
            <v>KB</v>
          </cell>
          <cell r="D210" t="str">
            <v>D/BRAID</v>
          </cell>
          <cell r="F210" t="str">
            <v>14mm</v>
          </cell>
          <cell r="G210" t="str">
            <v>NATURAL</v>
          </cell>
          <cell r="H210" t="str">
            <v>NATURAL</v>
          </cell>
          <cell r="I210" t="str">
            <v>200mR</v>
          </cell>
          <cell r="P210">
            <v>4.1012559874231505</v>
          </cell>
          <cell r="R210">
            <v>1.6405023949692603</v>
          </cell>
        </row>
        <row r="211">
          <cell r="B211" t="str">
            <v>KB2050</v>
          </cell>
          <cell r="C211" t="str">
            <v>KB</v>
          </cell>
          <cell r="D211" t="str">
            <v>D/BRAID</v>
          </cell>
          <cell r="F211" t="str">
            <v>16mm</v>
          </cell>
          <cell r="G211" t="str">
            <v>WHITE</v>
          </cell>
          <cell r="H211" t="str">
            <v>WHITE</v>
          </cell>
          <cell r="I211" t="str">
            <v>100mR</v>
          </cell>
          <cell r="P211">
            <v>5.0159646414475896</v>
          </cell>
          <cell r="R211">
            <v>2.006385856579036</v>
          </cell>
        </row>
        <row r="212">
          <cell r="B212" t="str">
            <v>KB2051</v>
          </cell>
          <cell r="C212" t="str">
            <v>KB</v>
          </cell>
          <cell r="D212" t="str">
            <v>D/BRAID</v>
          </cell>
          <cell r="F212" t="str">
            <v>16mm</v>
          </cell>
          <cell r="G212" t="str">
            <v>WHITE</v>
          </cell>
          <cell r="H212" t="str">
            <v>WHITE</v>
          </cell>
          <cell r="I212" t="str">
            <v>200mR</v>
          </cell>
          <cell r="P212">
            <v>5.0158351816072804</v>
          </cell>
          <cell r="R212">
            <v>2.0063340726429124</v>
          </cell>
        </row>
        <row r="213">
          <cell r="B213" t="str">
            <v>KB2052</v>
          </cell>
          <cell r="C213" t="str">
            <v>KB</v>
          </cell>
          <cell r="D213" t="str">
            <v>D/BRAID</v>
          </cell>
          <cell r="F213" t="str">
            <v>16mm</v>
          </cell>
          <cell r="G213" t="str">
            <v>RED</v>
          </cell>
          <cell r="H213" t="str">
            <v>RED</v>
          </cell>
          <cell r="I213" t="str">
            <v>FLK</v>
          </cell>
          <cell r="J213" t="str">
            <v>100mR</v>
          </cell>
          <cell r="P213">
            <v>5.0159646414475896</v>
          </cell>
          <cell r="R213">
            <v>2.006385856579036</v>
          </cell>
        </row>
        <row r="214">
          <cell r="B214" t="str">
            <v>KB2053</v>
          </cell>
          <cell r="C214" t="str">
            <v>KB</v>
          </cell>
          <cell r="D214" t="str">
            <v>D/BRAID</v>
          </cell>
          <cell r="F214" t="str">
            <v>16mm</v>
          </cell>
          <cell r="G214" t="str">
            <v>RED</v>
          </cell>
          <cell r="H214" t="str">
            <v>RED</v>
          </cell>
          <cell r="I214" t="str">
            <v>FLK</v>
          </cell>
          <cell r="J214" t="str">
            <v>200mR</v>
          </cell>
          <cell r="P214">
            <v>5.0158351816072804</v>
          </cell>
          <cell r="R214">
            <v>2.0063340726429124</v>
          </cell>
        </row>
        <row r="215">
          <cell r="B215" t="str">
            <v>KB2054</v>
          </cell>
          <cell r="C215" t="str">
            <v>KB</v>
          </cell>
          <cell r="D215" t="str">
            <v>D/BRAID</v>
          </cell>
          <cell r="F215" t="str">
            <v>16mm</v>
          </cell>
          <cell r="G215" t="str">
            <v>BLU</v>
          </cell>
          <cell r="H215" t="str">
            <v>BLU</v>
          </cell>
          <cell r="I215" t="str">
            <v>FLK</v>
          </cell>
          <cell r="J215" t="str">
            <v>100mR</v>
          </cell>
          <cell r="P215">
            <v>5.0159646414475896</v>
          </cell>
          <cell r="R215">
            <v>2.006385856579036</v>
          </cell>
        </row>
        <row r="216">
          <cell r="B216" t="str">
            <v>KB2055</v>
          </cell>
          <cell r="C216" t="str">
            <v>KB</v>
          </cell>
          <cell r="D216" t="str">
            <v>D/BRAID</v>
          </cell>
          <cell r="F216" t="str">
            <v>16mm</v>
          </cell>
          <cell r="G216" t="str">
            <v>BLU</v>
          </cell>
          <cell r="H216" t="str">
            <v>BLU</v>
          </cell>
          <cell r="I216" t="str">
            <v>FLK</v>
          </cell>
          <cell r="J216" t="str">
            <v>200mR</v>
          </cell>
          <cell r="P216">
            <v>5.0158351816072804</v>
          </cell>
          <cell r="R216">
            <v>2.0063340726429124</v>
          </cell>
        </row>
        <row r="217">
          <cell r="B217" t="str">
            <v>KB2056</v>
          </cell>
          <cell r="C217" t="str">
            <v>KB</v>
          </cell>
          <cell r="D217" t="str">
            <v>D/BRAID</v>
          </cell>
          <cell r="F217" t="str">
            <v>16mm</v>
          </cell>
          <cell r="G217" t="str">
            <v>GRN</v>
          </cell>
          <cell r="H217" t="str">
            <v>GRN</v>
          </cell>
          <cell r="I217" t="str">
            <v>FLK</v>
          </cell>
          <cell r="J217" t="str">
            <v>100mR</v>
          </cell>
          <cell r="P217">
            <v>5.0159646414475896</v>
          </cell>
          <cell r="R217">
            <v>2.006385856579036</v>
          </cell>
        </row>
        <row r="218">
          <cell r="B218" t="str">
            <v>KB2057</v>
          </cell>
          <cell r="C218" t="str">
            <v>KB</v>
          </cell>
          <cell r="D218" t="str">
            <v>D/BRAID</v>
          </cell>
          <cell r="F218" t="str">
            <v>16mm</v>
          </cell>
          <cell r="G218" t="str">
            <v>GRN</v>
          </cell>
          <cell r="H218" t="str">
            <v>GRN</v>
          </cell>
          <cell r="I218" t="str">
            <v>FLK</v>
          </cell>
          <cell r="J218" t="str">
            <v>200mR</v>
          </cell>
          <cell r="P218">
            <v>5.0158351816072804</v>
          </cell>
          <cell r="R218">
            <v>2.0063340726429124</v>
          </cell>
        </row>
        <row r="219">
          <cell r="B219" t="str">
            <v>KB2058</v>
          </cell>
          <cell r="C219" t="str">
            <v>KB</v>
          </cell>
          <cell r="D219" t="str">
            <v>D/BRAID</v>
          </cell>
          <cell r="F219" t="str">
            <v>16mm</v>
          </cell>
          <cell r="G219" t="str">
            <v>GLD</v>
          </cell>
          <cell r="H219" t="str">
            <v>GLD</v>
          </cell>
          <cell r="I219" t="str">
            <v>FLK</v>
          </cell>
          <cell r="J219" t="str">
            <v>100mR</v>
          </cell>
          <cell r="P219">
            <v>5.0159646414475896</v>
          </cell>
          <cell r="R219">
            <v>2.006385856579036</v>
          </cell>
        </row>
        <row r="220">
          <cell r="B220" t="str">
            <v>KB2059</v>
          </cell>
          <cell r="C220" t="str">
            <v>KB</v>
          </cell>
          <cell r="D220" t="str">
            <v>D/BRAID</v>
          </cell>
          <cell r="F220" t="str">
            <v>16mm</v>
          </cell>
          <cell r="G220" t="str">
            <v>GLD</v>
          </cell>
          <cell r="H220" t="str">
            <v>GLD</v>
          </cell>
          <cell r="I220" t="str">
            <v>FLK</v>
          </cell>
          <cell r="J220" t="str">
            <v>200mR</v>
          </cell>
          <cell r="P220">
            <v>5.0158351816072804</v>
          </cell>
          <cell r="R220">
            <v>2.0063340726429124</v>
          </cell>
        </row>
        <row r="221">
          <cell r="B221" t="str">
            <v>KB2080</v>
          </cell>
          <cell r="C221" t="str">
            <v>KB</v>
          </cell>
          <cell r="D221" t="str">
            <v>D/BRAID</v>
          </cell>
          <cell r="F221" t="str">
            <v>16mm</v>
          </cell>
          <cell r="G221" t="str">
            <v>NATURAL</v>
          </cell>
          <cell r="H221" t="str">
            <v>NATURAL</v>
          </cell>
          <cell r="I221" t="str">
            <v>100mR</v>
          </cell>
          <cell r="P221">
            <v>5.2667628735199683</v>
          </cell>
          <cell r="R221">
            <v>2.1067051494079876</v>
          </cell>
        </row>
        <row r="222">
          <cell r="B222" t="str">
            <v>KB2081</v>
          </cell>
          <cell r="C222" t="str">
            <v>KB</v>
          </cell>
          <cell r="D222" t="str">
            <v>D/BRAID</v>
          </cell>
          <cell r="F222" t="str">
            <v>16mm</v>
          </cell>
          <cell r="G222" t="str">
            <v>NATURAL</v>
          </cell>
          <cell r="H222" t="str">
            <v>NATURAL</v>
          </cell>
          <cell r="I222" t="str">
            <v>200mR</v>
          </cell>
          <cell r="P222">
            <v>5.2666269406876447</v>
          </cell>
          <cell r="R222">
            <v>2.1066507762750581</v>
          </cell>
        </row>
        <row r="223">
          <cell r="B223" t="str">
            <v>KB2060</v>
          </cell>
          <cell r="C223" t="str">
            <v>KB</v>
          </cell>
          <cell r="D223" t="str">
            <v>D/BRAID</v>
          </cell>
          <cell r="F223" t="str">
            <v>18mm</v>
          </cell>
          <cell r="G223" t="str">
            <v>WHITE</v>
          </cell>
          <cell r="H223" t="str">
            <v>WHITE</v>
          </cell>
          <cell r="I223" t="str">
            <v>100mR</v>
          </cell>
          <cell r="P223">
            <v>5.1326511102727581</v>
          </cell>
          <cell r="R223">
            <v>2.0530604441091032</v>
          </cell>
        </row>
        <row r="224">
          <cell r="B224" t="str">
            <v>KB2062</v>
          </cell>
          <cell r="C224" t="str">
            <v>KB</v>
          </cell>
          <cell r="D224" t="str">
            <v>D/BRAID</v>
          </cell>
          <cell r="F224" t="str">
            <v>18mm</v>
          </cell>
          <cell r="G224" t="str">
            <v>RED</v>
          </cell>
          <cell r="H224" t="str">
            <v>RED</v>
          </cell>
          <cell r="I224" t="str">
            <v>FLK</v>
          </cell>
          <cell r="J224" t="str">
            <v>100mR</v>
          </cell>
          <cell r="P224">
            <v>6.1471847205155195</v>
          </cell>
          <cell r="R224">
            <v>2.4588738882062078</v>
          </cell>
        </row>
        <row r="225">
          <cell r="B225" t="str">
            <v>KB2063</v>
          </cell>
          <cell r="C225" t="str">
            <v>KB</v>
          </cell>
          <cell r="D225" t="str">
            <v>D/BRAID</v>
          </cell>
          <cell r="F225" t="str">
            <v>18mm</v>
          </cell>
          <cell r="G225" t="str">
            <v>RED</v>
          </cell>
          <cell r="H225" t="str">
            <v>RED</v>
          </cell>
          <cell r="I225" t="str">
            <v>FLK</v>
          </cell>
          <cell r="J225" t="str">
            <v>200mR</v>
          </cell>
          <cell r="P225">
            <v>6.1471847205155195</v>
          </cell>
          <cell r="R225">
            <v>2.4588738882062078</v>
          </cell>
        </row>
        <row r="226">
          <cell r="B226" t="str">
            <v>KB2064</v>
          </cell>
          <cell r="C226" t="str">
            <v>KB</v>
          </cell>
          <cell r="D226" t="str">
            <v>D/BRAID</v>
          </cell>
          <cell r="F226" t="str">
            <v>18mm</v>
          </cell>
          <cell r="G226" t="str">
            <v>BLU</v>
          </cell>
          <cell r="H226" t="str">
            <v>BLU</v>
          </cell>
          <cell r="I226" t="str">
            <v>FLK</v>
          </cell>
          <cell r="J226" t="str">
            <v>100mR</v>
          </cell>
          <cell r="P226">
            <v>6.1471847205155195</v>
          </cell>
          <cell r="R226">
            <v>2.4588738882062078</v>
          </cell>
        </row>
        <row r="227">
          <cell r="B227" t="str">
            <v>KB2065</v>
          </cell>
          <cell r="C227" t="str">
            <v>KB</v>
          </cell>
          <cell r="D227" t="str">
            <v>D/BRAID</v>
          </cell>
          <cell r="F227" t="str">
            <v>18mm</v>
          </cell>
          <cell r="G227" t="str">
            <v>BLU</v>
          </cell>
          <cell r="H227" t="str">
            <v>BLU</v>
          </cell>
          <cell r="I227" t="str">
            <v>FLK</v>
          </cell>
          <cell r="J227" t="str">
            <v>200mR</v>
          </cell>
          <cell r="P227">
            <v>6.1471847205155195</v>
          </cell>
          <cell r="R227">
            <v>2.4588738882062078</v>
          </cell>
        </row>
        <row r="228">
          <cell r="B228" t="str">
            <v>KB2066</v>
          </cell>
          <cell r="C228" t="str">
            <v>KB</v>
          </cell>
          <cell r="D228" t="str">
            <v>D/BRAID</v>
          </cell>
          <cell r="F228" t="str">
            <v>18mm</v>
          </cell>
          <cell r="G228" t="str">
            <v>GRN</v>
          </cell>
          <cell r="H228" t="str">
            <v>GRN</v>
          </cell>
          <cell r="I228" t="str">
            <v>FLK</v>
          </cell>
          <cell r="J228" t="str">
            <v>100mR</v>
          </cell>
          <cell r="P228">
            <v>5.0625259779311733</v>
          </cell>
          <cell r="R228">
            <v>2.0250103911724695</v>
          </cell>
        </row>
        <row r="229">
          <cell r="B229" t="str">
            <v>KB2067</v>
          </cell>
          <cell r="C229" t="str">
            <v>KB</v>
          </cell>
          <cell r="D229" t="str">
            <v>D/BRAID</v>
          </cell>
          <cell r="F229" t="str">
            <v>18mm</v>
          </cell>
          <cell r="G229" t="str">
            <v>GRN</v>
          </cell>
          <cell r="H229" t="str">
            <v>GRN</v>
          </cell>
          <cell r="I229" t="str">
            <v>FLK</v>
          </cell>
          <cell r="J229" t="str">
            <v>200mR</v>
          </cell>
          <cell r="P229">
            <v>6.1471847205155195</v>
          </cell>
          <cell r="R229">
            <v>2.4588738882062078</v>
          </cell>
        </row>
        <row r="230">
          <cell r="B230" t="str">
            <v>KB2082</v>
          </cell>
          <cell r="C230" t="str">
            <v>KB</v>
          </cell>
          <cell r="D230" t="str">
            <v>D/BRAID</v>
          </cell>
          <cell r="F230" t="str">
            <v>18mm</v>
          </cell>
          <cell r="G230" t="str">
            <v>NATURAL</v>
          </cell>
          <cell r="H230" t="str">
            <v>NATURAL</v>
          </cell>
          <cell r="I230" t="str">
            <v>100mR</v>
          </cell>
          <cell r="P230">
            <v>5.3156522768277341</v>
          </cell>
          <cell r="R230">
            <v>2.1262609107310939</v>
          </cell>
        </row>
        <row r="231">
          <cell r="B231" t="str">
            <v>KB2083</v>
          </cell>
          <cell r="C231" t="str">
            <v>KB</v>
          </cell>
          <cell r="D231" t="str">
            <v>D/BRAID</v>
          </cell>
          <cell r="F231" t="str">
            <v>18mm</v>
          </cell>
          <cell r="G231" t="str">
            <v>NATURAL</v>
          </cell>
          <cell r="H231" t="str">
            <v>NATURAL</v>
          </cell>
          <cell r="I231" t="str">
            <v>200mR</v>
          </cell>
          <cell r="P231">
            <v>6.454543956541297</v>
          </cell>
          <cell r="R231">
            <v>2.5818175826165191</v>
          </cell>
        </row>
        <row r="232">
          <cell r="B232" t="str">
            <v>KA0006</v>
          </cell>
          <cell r="C232" t="str">
            <v>KA</v>
          </cell>
          <cell r="D232" t="str">
            <v>M/BRAID</v>
          </cell>
          <cell r="F232" t="str">
            <v>6mm</v>
          </cell>
          <cell r="G232" t="str">
            <v>WHITE</v>
          </cell>
          <cell r="H232" t="str">
            <v>100mR</v>
          </cell>
          <cell r="P232">
            <v>1.0206697961417845</v>
          </cell>
          <cell r="R232">
            <v>0.40826791845671384</v>
          </cell>
        </row>
        <row r="233">
          <cell r="B233" t="str">
            <v>KA0007</v>
          </cell>
          <cell r="C233" t="str">
            <v>KA</v>
          </cell>
          <cell r="D233" t="str">
            <v>M/BRAID</v>
          </cell>
          <cell r="F233" t="str">
            <v>6mm</v>
          </cell>
          <cell r="G233" t="str">
            <v>WHITE</v>
          </cell>
          <cell r="H233" t="str">
            <v>200mR</v>
          </cell>
          <cell r="P233">
            <v>1.0206708486602438</v>
          </cell>
          <cell r="R233">
            <v>0.40826833946409757</v>
          </cell>
        </row>
        <row r="234">
          <cell r="B234" t="str">
            <v>KA0017</v>
          </cell>
          <cell r="C234" t="str">
            <v>KA</v>
          </cell>
          <cell r="D234" t="str">
            <v>M/BRAID</v>
          </cell>
          <cell r="F234" t="str">
            <v>6mm</v>
          </cell>
          <cell r="G234" t="str">
            <v>RED</v>
          </cell>
          <cell r="H234" t="str">
            <v>FLK</v>
          </cell>
          <cell r="I234" t="str">
            <v>100mR</v>
          </cell>
          <cell r="P234">
            <v>1.0206697961417845</v>
          </cell>
          <cell r="R234">
            <v>0.40826791845671384</v>
          </cell>
        </row>
        <row r="235">
          <cell r="B235" t="str">
            <v>KA0018</v>
          </cell>
          <cell r="C235" t="str">
            <v>KA</v>
          </cell>
          <cell r="D235" t="str">
            <v>M/BRAID</v>
          </cell>
          <cell r="F235" t="str">
            <v>6mm</v>
          </cell>
          <cell r="G235" t="str">
            <v>RED</v>
          </cell>
          <cell r="H235" t="str">
            <v>FLK</v>
          </cell>
          <cell r="I235" t="str">
            <v>200mR</v>
          </cell>
          <cell r="P235">
            <v>1.0206708486602438</v>
          </cell>
          <cell r="R235">
            <v>0.40826833946409757</v>
          </cell>
        </row>
        <row r="236">
          <cell r="B236" t="str">
            <v>KA0028</v>
          </cell>
          <cell r="C236" t="str">
            <v>KA</v>
          </cell>
          <cell r="D236" t="str">
            <v>M/BRAID</v>
          </cell>
          <cell r="F236" t="str">
            <v>6mm</v>
          </cell>
          <cell r="G236" t="str">
            <v>BLUE</v>
          </cell>
          <cell r="H236" t="str">
            <v>FLK</v>
          </cell>
          <cell r="I236" t="str">
            <v>100mR</v>
          </cell>
          <cell r="P236">
            <v>1.0206697961417845</v>
          </cell>
          <cell r="R236">
            <v>0.40826791845671384</v>
          </cell>
        </row>
        <row r="237">
          <cell r="B237" t="str">
            <v>KA0029</v>
          </cell>
          <cell r="C237" t="str">
            <v>KA</v>
          </cell>
          <cell r="D237" t="str">
            <v>M/BRAID</v>
          </cell>
          <cell r="F237" t="str">
            <v>6mm</v>
          </cell>
          <cell r="G237" t="str">
            <v>BLUE</v>
          </cell>
          <cell r="H237" t="str">
            <v>FLK</v>
          </cell>
          <cell r="I237" t="str">
            <v>200mR</v>
          </cell>
          <cell r="P237">
            <v>1.0206708486602438</v>
          </cell>
          <cell r="R237">
            <v>0.40826833946409757</v>
          </cell>
        </row>
        <row r="238">
          <cell r="B238" t="str">
            <v>KA0039</v>
          </cell>
          <cell r="C238" t="str">
            <v>KA</v>
          </cell>
          <cell r="D238" t="str">
            <v>M/BRAID</v>
          </cell>
          <cell r="F238" t="str">
            <v>6mm</v>
          </cell>
          <cell r="G238" t="str">
            <v>GOLD</v>
          </cell>
          <cell r="H238" t="str">
            <v>FLK</v>
          </cell>
          <cell r="I238" t="str">
            <v>100mR</v>
          </cell>
          <cell r="P238">
            <v>1.0206697961417845</v>
          </cell>
          <cell r="R238">
            <v>0.40826791845671384</v>
          </cell>
        </row>
        <row r="239">
          <cell r="B239" t="str">
            <v>KA0040</v>
          </cell>
          <cell r="C239" t="str">
            <v>KA</v>
          </cell>
          <cell r="D239" t="str">
            <v>M/BRAID</v>
          </cell>
          <cell r="F239" t="str">
            <v>6mm</v>
          </cell>
          <cell r="G239" t="str">
            <v>GOLD</v>
          </cell>
          <cell r="H239" t="str">
            <v>FLK</v>
          </cell>
          <cell r="I239" t="str">
            <v>200mR</v>
          </cell>
          <cell r="P239">
            <v>1.0206708486602438</v>
          </cell>
          <cell r="R239">
            <v>0.40826833946409757</v>
          </cell>
        </row>
        <row r="240">
          <cell r="B240" t="str">
            <v>KA0050</v>
          </cell>
          <cell r="C240" t="str">
            <v>KA</v>
          </cell>
          <cell r="D240" t="str">
            <v>M/BRAID</v>
          </cell>
          <cell r="F240" t="str">
            <v>6mm</v>
          </cell>
          <cell r="G240" t="str">
            <v>GREEN</v>
          </cell>
          <cell r="H240" t="str">
            <v>FLK</v>
          </cell>
          <cell r="I240" t="str">
            <v>100mR</v>
          </cell>
          <cell r="P240">
            <v>1.0206697961417845</v>
          </cell>
          <cell r="R240">
            <v>0.40826791845671384</v>
          </cell>
        </row>
        <row r="241">
          <cell r="B241" t="str">
            <v>KA0051</v>
          </cell>
          <cell r="C241" t="str">
            <v>KA</v>
          </cell>
          <cell r="D241" t="str">
            <v>M/BRAID</v>
          </cell>
          <cell r="F241" t="str">
            <v>6mm</v>
          </cell>
          <cell r="G241" t="str">
            <v>GREEN</v>
          </cell>
          <cell r="H241" t="str">
            <v>FLK</v>
          </cell>
          <cell r="I241" t="str">
            <v>200mR</v>
          </cell>
          <cell r="P241">
            <v>1.0206708486602438</v>
          </cell>
          <cell r="R241">
            <v>0.40826833946409757</v>
          </cell>
        </row>
        <row r="242">
          <cell r="B242" t="str">
            <v>KA0061</v>
          </cell>
          <cell r="C242" t="str">
            <v>KA</v>
          </cell>
          <cell r="D242" t="str">
            <v>M/BRAID</v>
          </cell>
          <cell r="F242" t="str">
            <v>8mm</v>
          </cell>
          <cell r="G242" t="str">
            <v>WHITE</v>
          </cell>
          <cell r="H242" t="str">
            <v>100mR</v>
          </cell>
          <cell r="P242">
            <v>1.3288705211244234</v>
          </cell>
          <cell r="R242">
            <v>0.53154820844976935</v>
          </cell>
        </row>
        <row r="243">
          <cell r="B243" t="str">
            <v>KA0062</v>
          </cell>
          <cell r="C243" t="str">
            <v>KA</v>
          </cell>
          <cell r="D243" t="str">
            <v>M/BRAID</v>
          </cell>
          <cell r="F243" t="str">
            <v>8mm</v>
          </cell>
          <cell r="G243" t="str">
            <v>WHITE</v>
          </cell>
          <cell r="H243" t="str">
            <v>200mR</v>
          </cell>
          <cell r="P243">
            <v>1.3288705211244234</v>
          </cell>
          <cell r="R243">
            <v>0.53154820844976935</v>
          </cell>
        </row>
        <row r="244">
          <cell r="B244" t="str">
            <v>KA0072</v>
          </cell>
          <cell r="C244" t="str">
            <v>KA</v>
          </cell>
          <cell r="D244" t="str">
            <v>M/BRAID</v>
          </cell>
          <cell r="F244" t="str">
            <v>8mm</v>
          </cell>
          <cell r="G244" t="str">
            <v>RED</v>
          </cell>
          <cell r="H244" t="str">
            <v>FLK</v>
          </cell>
          <cell r="I244" t="str">
            <v>100mR</v>
          </cell>
          <cell r="P244">
            <v>1.3288705211244234</v>
          </cell>
          <cell r="R244">
            <v>0.53154820844976935</v>
          </cell>
        </row>
        <row r="245">
          <cell r="B245" t="str">
            <v>KA0073</v>
          </cell>
          <cell r="C245" t="str">
            <v>KA</v>
          </cell>
          <cell r="D245" t="str">
            <v>M/BRAID</v>
          </cell>
          <cell r="F245" t="str">
            <v>8mm</v>
          </cell>
          <cell r="G245" t="str">
            <v>RED</v>
          </cell>
          <cell r="H245" t="str">
            <v>FLK</v>
          </cell>
          <cell r="I245" t="str">
            <v>200mR</v>
          </cell>
          <cell r="P245">
            <v>1.3289105168479238</v>
          </cell>
          <cell r="R245">
            <v>0.5315642067391696</v>
          </cell>
        </row>
        <row r="246">
          <cell r="B246" t="str">
            <v>KA0083</v>
          </cell>
          <cell r="C246" t="str">
            <v>KA</v>
          </cell>
          <cell r="D246" t="str">
            <v>M/BRAID</v>
          </cell>
          <cell r="F246" t="str">
            <v>8mm</v>
          </cell>
          <cell r="G246" t="str">
            <v>BLUE</v>
          </cell>
          <cell r="H246" t="str">
            <v>FLK</v>
          </cell>
          <cell r="I246" t="str">
            <v>100mR</v>
          </cell>
          <cell r="P246">
            <v>1.3289105168479238</v>
          </cell>
          <cell r="R246">
            <v>0.5315642067391696</v>
          </cell>
        </row>
        <row r="247">
          <cell r="B247" t="str">
            <v>KA0084</v>
          </cell>
          <cell r="C247" t="str">
            <v>KA</v>
          </cell>
          <cell r="D247" t="str">
            <v>M/BRAID</v>
          </cell>
          <cell r="F247" t="str">
            <v>8mm</v>
          </cell>
          <cell r="G247" t="str">
            <v>BLUE</v>
          </cell>
          <cell r="H247" t="str">
            <v>FLK</v>
          </cell>
          <cell r="I247" t="str">
            <v>200mR</v>
          </cell>
          <cell r="P247">
            <v>1.3288705211244234</v>
          </cell>
          <cell r="R247">
            <v>0.53154820844976935</v>
          </cell>
        </row>
        <row r="248">
          <cell r="B248" t="str">
            <v>KA0094</v>
          </cell>
          <cell r="C248" t="str">
            <v>KA</v>
          </cell>
          <cell r="D248" t="str">
            <v>M/BRAID</v>
          </cell>
          <cell r="F248" t="str">
            <v>8mm</v>
          </cell>
          <cell r="G248" t="str">
            <v>GOLD</v>
          </cell>
          <cell r="H248" t="str">
            <v>FLK</v>
          </cell>
          <cell r="I248" t="str">
            <v>100mR</v>
          </cell>
          <cell r="P248">
            <v>1.3288705211244234</v>
          </cell>
          <cell r="R248">
            <v>0.53154820844976935</v>
          </cell>
        </row>
        <row r="249">
          <cell r="B249" t="str">
            <v>KA0095</v>
          </cell>
          <cell r="C249" t="str">
            <v>KA</v>
          </cell>
          <cell r="D249" t="str">
            <v>M/BRAID</v>
          </cell>
          <cell r="F249" t="str">
            <v>8mm</v>
          </cell>
          <cell r="G249" t="str">
            <v>GOLD</v>
          </cell>
          <cell r="H249" t="str">
            <v>FLK</v>
          </cell>
          <cell r="I249" t="str">
            <v>200mR</v>
          </cell>
          <cell r="P249">
            <v>1.3288705211244234</v>
          </cell>
          <cell r="R249">
            <v>0.53154820844976935</v>
          </cell>
        </row>
        <row r="250">
          <cell r="B250" t="str">
            <v>KA0105</v>
          </cell>
          <cell r="C250" t="str">
            <v>KA</v>
          </cell>
          <cell r="D250" t="str">
            <v>M/BRAID</v>
          </cell>
          <cell r="F250" t="str">
            <v>8mm</v>
          </cell>
          <cell r="G250" t="str">
            <v>GREEN</v>
          </cell>
          <cell r="H250" t="str">
            <v>FLK</v>
          </cell>
          <cell r="I250" t="str">
            <v>100mR</v>
          </cell>
          <cell r="P250">
            <v>1.3288705211244234</v>
          </cell>
          <cell r="R250">
            <v>0.53154820844976935</v>
          </cell>
        </row>
        <row r="251">
          <cell r="B251" t="str">
            <v>KA0106</v>
          </cell>
          <cell r="C251" t="str">
            <v>KA</v>
          </cell>
          <cell r="D251" t="str">
            <v>M/BRAID</v>
          </cell>
          <cell r="F251" t="str">
            <v>8mm</v>
          </cell>
          <cell r="G251" t="str">
            <v>GREEN</v>
          </cell>
          <cell r="H251" t="str">
            <v>FLK</v>
          </cell>
          <cell r="I251" t="str">
            <v>200mR</v>
          </cell>
          <cell r="P251">
            <v>1.3288705211244234</v>
          </cell>
          <cell r="R251">
            <v>0.53154820844976935</v>
          </cell>
        </row>
        <row r="252">
          <cell r="B252" t="str">
            <v>KA0149</v>
          </cell>
          <cell r="C252" t="str">
            <v>KA</v>
          </cell>
          <cell r="D252" t="str">
            <v>M/BRAID</v>
          </cell>
          <cell r="F252" t="str">
            <v>9mm</v>
          </cell>
          <cell r="G252" t="str">
            <v>GOLD</v>
          </cell>
          <cell r="H252" t="str">
            <v>FLK</v>
          </cell>
          <cell r="I252" t="str">
            <v>100mR</v>
          </cell>
          <cell r="P252">
            <v>1.6838409813594997</v>
          </cell>
          <cell r="R252">
            <v>0.67353639254379993</v>
          </cell>
        </row>
        <row r="253">
          <cell r="B253" t="str">
            <v>KA0171</v>
          </cell>
          <cell r="C253" t="str">
            <v>KA</v>
          </cell>
          <cell r="D253" t="str">
            <v>M/BRAID</v>
          </cell>
          <cell r="F253" t="str">
            <v>10mm</v>
          </cell>
          <cell r="G253" t="str">
            <v>WHITE</v>
          </cell>
          <cell r="H253" t="str">
            <v>100mR</v>
          </cell>
          <cell r="P253">
            <v>2.0386577738162286</v>
          </cell>
          <cell r="R253">
            <v>0.81546310952649148</v>
          </cell>
        </row>
        <row r="254">
          <cell r="B254" t="str">
            <v>KA0172</v>
          </cell>
          <cell r="C254" t="str">
            <v>KA</v>
          </cell>
          <cell r="D254" t="str">
            <v>M/BRAID</v>
          </cell>
          <cell r="F254" t="str">
            <v>10mm</v>
          </cell>
          <cell r="G254" t="str">
            <v>WHITE</v>
          </cell>
          <cell r="H254" t="str">
            <v>200mR</v>
          </cell>
          <cell r="P254">
            <v>2.0386588263334628</v>
          </cell>
          <cell r="R254">
            <v>0.81546353053338516</v>
          </cell>
        </row>
        <row r="255">
          <cell r="B255" t="str">
            <v>KA0182</v>
          </cell>
          <cell r="C255" t="str">
            <v>KA</v>
          </cell>
          <cell r="D255" t="str">
            <v>M/BRAID</v>
          </cell>
          <cell r="F255" t="str">
            <v>10mm</v>
          </cell>
          <cell r="G255" t="str">
            <v>RED</v>
          </cell>
          <cell r="H255" t="str">
            <v>FLK</v>
          </cell>
          <cell r="I255" t="str">
            <v>100mR</v>
          </cell>
          <cell r="P255">
            <v>2.0386577738162286</v>
          </cell>
          <cell r="R255">
            <v>0.81546310952649148</v>
          </cell>
        </row>
        <row r="256">
          <cell r="B256" t="str">
            <v>KA0183</v>
          </cell>
          <cell r="C256" t="str">
            <v>KA</v>
          </cell>
          <cell r="D256" t="str">
            <v>M/BRAID</v>
          </cell>
          <cell r="F256" t="str">
            <v>10mm</v>
          </cell>
          <cell r="G256" t="str">
            <v>RED</v>
          </cell>
          <cell r="H256" t="str">
            <v>FLK</v>
          </cell>
          <cell r="I256" t="str">
            <v>200mR</v>
          </cell>
          <cell r="P256">
            <v>2.0386588263334628</v>
          </cell>
          <cell r="R256">
            <v>0.81546353053338516</v>
          </cell>
        </row>
        <row r="257">
          <cell r="B257" t="str">
            <v>KA0193</v>
          </cell>
          <cell r="C257" t="str">
            <v>KA</v>
          </cell>
          <cell r="D257" t="str">
            <v>M/BRAID</v>
          </cell>
          <cell r="F257" t="str">
            <v>10mm</v>
          </cell>
          <cell r="G257" t="str">
            <v>BLUE</v>
          </cell>
          <cell r="H257" t="str">
            <v>FLK</v>
          </cell>
          <cell r="I257" t="str">
            <v>100mR</v>
          </cell>
          <cell r="P257">
            <v>2.0386577738162286</v>
          </cell>
          <cell r="R257">
            <v>0.81546310952649148</v>
          </cell>
        </row>
        <row r="258">
          <cell r="B258" t="str">
            <v>KA0194</v>
          </cell>
          <cell r="C258" t="str">
            <v>KA</v>
          </cell>
          <cell r="D258" t="str">
            <v>M/BRAID</v>
          </cell>
          <cell r="F258" t="str">
            <v>10mm</v>
          </cell>
          <cell r="G258" t="str">
            <v>BLUE</v>
          </cell>
          <cell r="H258" t="str">
            <v>FLK</v>
          </cell>
          <cell r="I258" t="str">
            <v>200mR</v>
          </cell>
          <cell r="P258">
            <v>2.0386588263334628</v>
          </cell>
          <cell r="R258">
            <v>0.81546353053338516</v>
          </cell>
        </row>
        <row r="259">
          <cell r="B259" t="str">
            <v>KA0204</v>
          </cell>
          <cell r="C259" t="str">
            <v>KA</v>
          </cell>
          <cell r="D259" t="str">
            <v>M/BRAID</v>
          </cell>
          <cell r="F259" t="str">
            <v>10mm</v>
          </cell>
          <cell r="G259" t="str">
            <v>GOLD</v>
          </cell>
          <cell r="H259" t="str">
            <v>FLK</v>
          </cell>
          <cell r="I259" t="str">
            <v>100mR</v>
          </cell>
          <cell r="P259">
            <v>2.0386577738162286</v>
          </cell>
          <cell r="R259">
            <v>0.81546310952649148</v>
          </cell>
        </row>
        <row r="260">
          <cell r="B260" t="str">
            <v>KA0205</v>
          </cell>
          <cell r="C260" t="str">
            <v>KA</v>
          </cell>
          <cell r="D260" t="str">
            <v>M/BRAID</v>
          </cell>
          <cell r="F260" t="str">
            <v>10mm</v>
          </cell>
          <cell r="G260" t="str">
            <v>GOLD</v>
          </cell>
          <cell r="H260" t="str">
            <v>FLK</v>
          </cell>
          <cell r="I260" t="str">
            <v>200mR</v>
          </cell>
          <cell r="P260">
            <v>2.0386588263334628</v>
          </cell>
          <cell r="R260">
            <v>0.81546353053338516</v>
          </cell>
        </row>
        <row r="261">
          <cell r="B261" t="str">
            <v>KA0215</v>
          </cell>
          <cell r="C261" t="str">
            <v>KA</v>
          </cell>
          <cell r="D261" t="str">
            <v>M/BRAID</v>
          </cell>
          <cell r="F261" t="str">
            <v>10mm</v>
          </cell>
          <cell r="G261" t="str">
            <v>GREEN</v>
          </cell>
          <cell r="H261" t="str">
            <v>FLK</v>
          </cell>
          <cell r="I261" t="str">
            <v>100mR</v>
          </cell>
          <cell r="P261">
            <v>2.0386577738162286</v>
          </cell>
          <cell r="R261">
            <v>0.81546310952649148</v>
          </cell>
        </row>
        <row r="262">
          <cell r="B262" t="str">
            <v>KA0216</v>
          </cell>
          <cell r="C262" t="str">
            <v>KA</v>
          </cell>
          <cell r="D262" t="str">
            <v>M/BRAID</v>
          </cell>
          <cell r="F262" t="str">
            <v>10mm</v>
          </cell>
          <cell r="G262" t="str">
            <v>GREEN</v>
          </cell>
          <cell r="H262" t="str">
            <v>FLK</v>
          </cell>
          <cell r="I262" t="str">
            <v>200mR</v>
          </cell>
          <cell r="P262">
            <v>2.0386588263334628</v>
          </cell>
          <cell r="R262">
            <v>0.81546353053338516</v>
          </cell>
        </row>
        <row r="263">
          <cell r="B263" t="str">
            <v>KA0226</v>
          </cell>
          <cell r="C263" t="str">
            <v>KA</v>
          </cell>
          <cell r="D263" t="str">
            <v>M/BRAID</v>
          </cell>
          <cell r="F263" t="str">
            <v>12mm</v>
          </cell>
          <cell r="G263" t="str">
            <v>WHITE</v>
          </cell>
          <cell r="H263" t="str">
            <v>100mR</v>
          </cell>
          <cell r="P263">
            <v>2.9566774948056653</v>
          </cell>
          <cell r="R263">
            <v>1.1826709979222663</v>
          </cell>
        </row>
        <row r="264">
          <cell r="B264" t="str">
            <v>KA0227</v>
          </cell>
          <cell r="C264" t="str">
            <v>KA</v>
          </cell>
          <cell r="D264" t="str">
            <v>M/BRAID</v>
          </cell>
          <cell r="F264" t="str">
            <v>12mm</v>
          </cell>
          <cell r="G264" t="str">
            <v>WHITE</v>
          </cell>
          <cell r="H264" t="str">
            <v>200mR</v>
          </cell>
          <cell r="P264">
            <v>2.9535073075110967</v>
          </cell>
          <cell r="R264">
            <v>1.1814029230044387</v>
          </cell>
        </row>
        <row r="265">
          <cell r="B265" t="str">
            <v>KA0237</v>
          </cell>
          <cell r="C265" t="str">
            <v>KA</v>
          </cell>
          <cell r="D265" t="str">
            <v>M/BRAID</v>
          </cell>
          <cell r="F265" t="str">
            <v>12mm</v>
          </cell>
          <cell r="G265" t="str">
            <v>RED</v>
          </cell>
          <cell r="H265" t="str">
            <v>FLK</v>
          </cell>
          <cell r="I265" t="str">
            <v>100mR</v>
          </cell>
          <cell r="P265">
            <v>2.9566774948056653</v>
          </cell>
          <cell r="R265">
            <v>1.1826709979222663</v>
          </cell>
        </row>
        <row r="266">
          <cell r="B266" t="str">
            <v>KA0238</v>
          </cell>
          <cell r="C266" t="str">
            <v>KA</v>
          </cell>
          <cell r="D266" t="str">
            <v>M/BRAID</v>
          </cell>
          <cell r="F266" t="str">
            <v>12mm</v>
          </cell>
          <cell r="G266" t="str">
            <v>RED</v>
          </cell>
          <cell r="H266" t="str">
            <v>FLK</v>
          </cell>
          <cell r="I266" t="str">
            <v>200mR</v>
          </cell>
          <cell r="P266">
            <v>2.9535073075110967</v>
          </cell>
          <cell r="R266">
            <v>1.1814029230044387</v>
          </cell>
        </row>
        <row r="267">
          <cell r="B267" t="str">
            <v>KA0248</v>
          </cell>
          <cell r="C267" t="str">
            <v>KA</v>
          </cell>
          <cell r="D267" t="str">
            <v>M/BRAID</v>
          </cell>
          <cell r="F267" t="str">
            <v>12mm</v>
          </cell>
          <cell r="G267" t="str">
            <v>BLUE</v>
          </cell>
          <cell r="H267" t="str">
            <v>FLK</v>
          </cell>
          <cell r="I267" t="str">
            <v>100mR</v>
          </cell>
          <cell r="P267">
            <v>2.9566774948056653</v>
          </cell>
          <cell r="R267">
            <v>1.1826709979222663</v>
          </cell>
        </row>
        <row r="268">
          <cell r="B268" t="str">
            <v>KA0249</v>
          </cell>
          <cell r="C268" t="str">
            <v>KA</v>
          </cell>
          <cell r="D268" t="str">
            <v>M/BRAID</v>
          </cell>
          <cell r="F268" t="str">
            <v>12mm</v>
          </cell>
          <cell r="G268" t="str">
            <v>BLUE</v>
          </cell>
          <cell r="H268" t="str">
            <v>FLK</v>
          </cell>
          <cell r="I268" t="str">
            <v>200mR</v>
          </cell>
          <cell r="P268">
            <v>2.9535073075110967</v>
          </cell>
          <cell r="R268">
            <v>1.1814029230044387</v>
          </cell>
        </row>
        <row r="269">
          <cell r="B269" t="str">
            <v>KA0259</v>
          </cell>
          <cell r="C269" t="str">
            <v>KA</v>
          </cell>
          <cell r="D269" t="str">
            <v>M/BRAID</v>
          </cell>
          <cell r="F269" t="str">
            <v>12mm</v>
          </cell>
          <cell r="G269" t="str">
            <v>GOLD</v>
          </cell>
          <cell r="H269" t="str">
            <v>FLK</v>
          </cell>
          <cell r="I269" t="str">
            <v>100mR</v>
          </cell>
          <cell r="P269">
            <v>2.9566774948056653</v>
          </cell>
          <cell r="R269">
            <v>1.1826709979222663</v>
          </cell>
        </row>
        <row r="270">
          <cell r="B270" t="str">
            <v>KA0260</v>
          </cell>
          <cell r="C270" t="str">
            <v>KA</v>
          </cell>
          <cell r="D270" t="str">
            <v>M/BRAID</v>
          </cell>
          <cell r="F270" t="str">
            <v>12mm</v>
          </cell>
          <cell r="G270" t="str">
            <v>GOLD</v>
          </cell>
          <cell r="H270" t="str">
            <v>FLK</v>
          </cell>
          <cell r="I270" t="str">
            <v>200mR</v>
          </cell>
          <cell r="P270">
            <v>2.9535073075110967</v>
          </cell>
          <cell r="R270">
            <v>1.1814029230044387</v>
          </cell>
        </row>
        <row r="271">
          <cell r="B271" t="str">
            <v>KA0270</v>
          </cell>
          <cell r="C271" t="str">
            <v>KA</v>
          </cell>
          <cell r="D271" t="str">
            <v>M/BRAID</v>
          </cell>
          <cell r="F271" t="str">
            <v>12mm</v>
          </cell>
          <cell r="G271" t="str">
            <v>GREEN</v>
          </cell>
          <cell r="H271" t="str">
            <v>FLK</v>
          </cell>
          <cell r="I271" t="str">
            <v>100mR</v>
          </cell>
          <cell r="P271">
            <v>2.9566774948056653</v>
          </cell>
          <cell r="R271">
            <v>1.1826709979222663</v>
          </cell>
        </row>
        <row r="272">
          <cell r="B272" t="str">
            <v>KA0271</v>
          </cell>
          <cell r="C272" t="str">
            <v>KA</v>
          </cell>
          <cell r="D272" t="str">
            <v>M/BRAID</v>
          </cell>
          <cell r="F272" t="str">
            <v>12mm</v>
          </cell>
          <cell r="G272" t="str">
            <v>GREEN</v>
          </cell>
          <cell r="H272" t="str">
            <v>FLK</v>
          </cell>
          <cell r="I272" t="str">
            <v>200mR</v>
          </cell>
          <cell r="P272">
            <v>2.9535073075110967</v>
          </cell>
          <cell r="R272">
            <v>1.1814029230044387</v>
          </cell>
        </row>
        <row r="273">
          <cell r="B273" t="str">
            <v>KA0281</v>
          </cell>
          <cell r="C273" t="str">
            <v>KA</v>
          </cell>
          <cell r="D273" t="str">
            <v>M/BRAID</v>
          </cell>
          <cell r="F273" t="str">
            <v>14mm</v>
          </cell>
          <cell r="G273" t="str">
            <v>WHITE</v>
          </cell>
          <cell r="H273" t="str">
            <v>100mR</v>
          </cell>
          <cell r="P273">
            <v>4.3494317104716025</v>
          </cell>
          <cell r="R273">
            <v>1.7397726841886412</v>
          </cell>
        </row>
        <row r="274">
          <cell r="B274" t="str">
            <v>KA0282</v>
          </cell>
          <cell r="C274" t="str">
            <v>KA</v>
          </cell>
          <cell r="D274" t="str">
            <v>M/BRAID</v>
          </cell>
          <cell r="F274" t="str">
            <v>14mm</v>
          </cell>
          <cell r="G274" t="str">
            <v>WHITE</v>
          </cell>
          <cell r="H274" t="str">
            <v>200mR</v>
          </cell>
          <cell r="P274">
            <v>4.3494306579543682</v>
          </cell>
          <cell r="R274">
            <v>1.7397722631817474</v>
          </cell>
        </row>
        <row r="275">
          <cell r="B275" t="str">
            <v>KA0291</v>
          </cell>
          <cell r="C275" t="str">
            <v>KA</v>
          </cell>
          <cell r="D275" t="str">
            <v>M/BRAID</v>
          </cell>
          <cell r="F275" t="str">
            <v>14mm</v>
          </cell>
          <cell r="G275" t="str">
            <v>RED</v>
          </cell>
          <cell r="H275" t="str">
            <v>FLK</v>
          </cell>
          <cell r="I275" t="str">
            <v>100mR</v>
          </cell>
          <cell r="P275">
            <v>4.3494317104716025</v>
          </cell>
          <cell r="R275">
            <v>1.7397726841886412</v>
          </cell>
        </row>
        <row r="276">
          <cell r="B276" t="str">
            <v>KA0292</v>
          </cell>
          <cell r="C276" t="str">
            <v>KA</v>
          </cell>
          <cell r="D276" t="str">
            <v>M/BRAID</v>
          </cell>
          <cell r="F276" t="str">
            <v>14mm</v>
          </cell>
          <cell r="G276" t="str">
            <v>RED</v>
          </cell>
          <cell r="H276" t="str">
            <v>FLK</v>
          </cell>
          <cell r="I276" t="str">
            <v>200mR</v>
          </cell>
          <cell r="P276">
            <v>4.3494306579543682</v>
          </cell>
          <cell r="R276">
            <v>1.7397722631817474</v>
          </cell>
        </row>
        <row r="277">
          <cell r="B277" t="str">
            <v>KA0301</v>
          </cell>
          <cell r="C277" t="str">
            <v>KA</v>
          </cell>
          <cell r="D277" t="str">
            <v>M/BRAID</v>
          </cell>
          <cell r="F277" t="str">
            <v>14mm</v>
          </cell>
          <cell r="G277" t="str">
            <v>BLUE</v>
          </cell>
          <cell r="H277" t="str">
            <v>FLK</v>
          </cell>
          <cell r="I277" t="str">
            <v>100mR</v>
          </cell>
          <cell r="P277">
            <v>4.3494317104716025</v>
          </cell>
          <cell r="R277">
            <v>1.7397726841886412</v>
          </cell>
        </row>
        <row r="278">
          <cell r="B278" t="str">
            <v>KA0302</v>
          </cell>
          <cell r="C278" t="str">
            <v>KA</v>
          </cell>
          <cell r="D278" t="str">
            <v>M/BRAID</v>
          </cell>
          <cell r="F278" t="str">
            <v>14mm</v>
          </cell>
          <cell r="G278" t="str">
            <v>BLUE</v>
          </cell>
          <cell r="H278" t="str">
            <v>FLK</v>
          </cell>
          <cell r="I278" t="str">
            <v>200mR</v>
          </cell>
          <cell r="P278">
            <v>4.3494306579543682</v>
          </cell>
          <cell r="R278">
            <v>1.7397722631817474</v>
          </cell>
        </row>
        <row r="279">
          <cell r="B279" t="str">
            <v>KA0311</v>
          </cell>
          <cell r="C279" t="str">
            <v>KA</v>
          </cell>
          <cell r="D279" t="str">
            <v>M/BRAID</v>
          </cell>
          <cell r="F279" t="str">
            <v>14mm</v>
          </cell>
          <cell r="G279" t="str">
            <v>GOLD</v>
          </cell>
          <cell r="H279" t="str">
            <v>FLK</v>
          </cell>
          <cell r="I279" t="str">
            <v>100mR</v>
          </cell>
          <cell r="P279">
            <v>4.3494317104716025</v>
          </cell>
          <cell r="R279">
            <v>1.7397726841886412</v>
          </cell>
        </row>
        <row r="280">
          <cell r="B280" t="str">
            <v>KA0312</v>
          </cell>
          <cell r="C280" t="str">
            <v>KA</v>
          </cell>
          <cell r="D280" t="str">
            <v>M/BRAID</v>
          </cell>
          <cell r="F280" t="str">
            <v>14mm</v>
          </cell>
          <cell r="G280" t="str">
            <v>GOLD</v>
          </cell>
          <cell r="H280" t="str">
            <v>FLK</v>
          </cell>
          <cell r="I280" t="str">
            <v>200mR</v>
          </cell>
          <cell r="P280">
            <v>4.3494306579543682</v>
          </cell>
          <cell r="R280">
            <v>1.7397722631817474</v>
          </cell>
        </row>
        <row r="281">
          <cell r="B281" t="str">
            <v>KA0321</v>
          </cell>
          <cell r="C281" t="str">
            <v>KA</v>
          </cell>
          <cell r="D281" t="str">
            <v>M/BRAID</v>
          </cell>
          <cell r="F281" t="str">
            <v>14mm</v>
          </cell>
          <cell r="G281" t="str">
            <v>GREEN</v>
          </cell>
          <cell r="H281" t="str">
            <v>FLK</v>
          </cell>
          <cell r="I281" t="str">
            <v>100mR</v>
          </cell>
          <cell r="P281">
            <v>4.3494317104716025</v>
          </cell>
          <cell r="R281">
            <v>1.7397726841886412</v>
          </cell>
        </row>
        <row r="282">
          <cell r="B282" t="str">
            <v>KA0322</v>
          </cell>
          <cell r="C282" t="str">
            <v>KA</v>
          </cell>
          <cell r="D282" t="str">
            <v>M/BRAID</v>
          </cell>
          <cell r="F282" t="str">
            <v>14mm</v>
          </cell>
          <cell r="G282" t="str">
            <v>GREEN</v>
          </cell>
          <cell r="H282" t="str">
            <v>FLK</v>
          </cell>
          <cell r="I282" t="str">
            <v>200mR</v>
          </cell>
          <cell r="P282">
            <v>4.3494306579543682</v>
          </cell>
          <cell r="R282">
            <v>1.7397722631817474</v>
          </cell>
        </row>
        <row r="283">
          <cell r="B283" t="str">
            <v>KA0331</v>
          </cell>
          <cell r="C283" t="str">
            <v>KA</v>
          </cell>
          <cell r="D283" t="str">
            <v>M/BRAID</v>
          </cell>
          <cell r="F283" t="str">
            <v>16mm</v>
          </cell>
          <cell r="G283" t="str">
            <v>WHITE</v>
          </cell>
          <cell r="H283" t="str">
            <v>100mR</v>
          </cell>
          <cell r="P283">
            <v>5.3888763409253624</v>
          </cell>
          <cell r="R283">
            <v>2.155550536370145</v>
          </cell>
        </row>
        <row r="284">
          <cell r="B284" t="str">
            <v>KA0332</v>
          </cell>
          <cell r="C284" t="str">
            <v>KA</v>
          </cell>
          <cell r="D284" t="str">
            <v>M/BRAID</v>
          </cell>
          <cell r="F284" t="str">
            <v>16mm</v>
          </cell>
          <cell r="G284" t="str">
            <v>WHITE</v>
          </cell>
          <cell r="H284" t="str">
            <v>200mR</v>
          </cell>
          <cell r="P284">
            <v>5.3888763409253624</v>
          </cell>
          <cell r="R284">
            <v>2.155550536370145</v>
          </cell>
        </row>
        <row r="285">
          <cell r="B285" t="str">
            <v>KA0339</v>
          </cell>
          <cell r="C285" t="str">
            <v>KA</v>
          </cell>
          <cell r="D285" t="str">
            <v>M/BRAID</v>
          </cell>
          <cell r="F285" t="str">
            <v>16mm</v>
          </cell>
          <cell r="G285" t="str">
            <v>RED</v>
          </cell>
          <cell r="H285" t="str">
            <v>FLK</v>
          </cell>
          <cell r="I285" t="str">
            <v>100mR</v>
          </cell>
          <cell r="P285">
            <v>5.3888763409253624</v>
          </cell>
          <cell r="R285">
            <v>2.155550536370145</v>
          </cell>
        </row>
        <row r="286">
          <cell r="B286" t="str">
            <v>KA0340</v>
          </cell>
          <cell r="C286" t="str">
            <v>KA</v>
          </cell>
          <cell r="D286" t="str">
            <v>M/BRAID</v>
          </cell>
          <cell r="F286" t="str">
            <v>16mm</v>
          </cell>
          <cell r="G286" t="str">
            <v>RED</v>
          </cell>
          <cell r="H286" t="str">
            <v>FLK</v>
          </cell>
          <cell r="I286" t="str">
            <v>200mR</v>
          </cell>
          <cell r="P286">
            <v>5.3888763409253624</v>
          </cell>
          <cell r="R286">
            <v>2.155550536370145</v>
          </cell>
        </row>
        <row r="287">
          <cell r="B287" t="str">
            <v>KA0347</v>
          </cell>
          <cell r="C287" t="str">
            <v>KA</v>
          </cell>
          <cell r="D287" t="str">
            <v>M/BRAID</v>
          </cell>
          <cell r="F287" t="str">
            <v>16mm</v>
          </cell>
          <cell r="G287" t="str">
            <v>BLUE</v>
          </cell>
          <cell r="H287" t="str">
            <v>FLK</v>
          </cell>
          <cell r="I287" t="str">
            <v>100mR</v>
          </cell>
          <cell r="P287">
            <v>5.3888763409253624</v>
          </cell>
          <cell r="R287">
            <v>2.155550536370145</v>
          </cell>
        </row>
        <row r="288">
          <cell r="B288" t="str">
            <v>KA0348</v>
          </cell>
          <cell r="C288" t="str">
            <v>KA</v>
          </cell>
          <cell r="D288" t="str">
            <v>M/BRAID</v>
          </cell>
          <cell r="F288" t="str">
            <v>16mm</v>
          </cell>
          <cell r="G288" t="str">
            <v>BLUE</v>
          </cell>
          <cell r="H288" t="str">
            <v>FLK</v>
          </cell>
          <cell r="I288" t="str">
            <v>200mR</v>
          </cell>
          <cell r="P288">
            <v>5.3888763409253624</v>
          </cell>
          <cell r="R288">
            <v>2.155550536370145</v>
          </cell>
        </row>
        <row r="289">
          <cell r="B289" t="str">
            <v>KA0355</v>
          </cell>
          <cell r="C289" t="str">
            <v>KA</v>
          </cell>
          <cell r="D289" t="str">
            <v>M/BRAID</v>
          </cell>
          <cell r="F289" t="str">
            <v>16mm</v>
          </cell>
          <cell r="G289" t="str">
            <v>GOLD</v>
          </cell>
          <cell r="H289" t="str">
            <v>FLK</v>
          </cell>
          <cell r="I289" t="str">
            <v>100mR</v>
          </cell>
          <cell r="P289">
            <v>5.3888763409253624</v>
          </cell>
          <cell r="R289">
            <v>2.155550536370145</v>
          </cell>
        </row>
        <row r="290">
          <cell r="B290" t="str">
            <v>KA0356</v>
          </cell>
          <cell r="C290" t="str">
            <v>KA</v>
          </cell>
          <cell r="D290" t="str">
            <v>M/BRAID</v>
          </cell>
          <cell r="F290" t="str">
            <v>16mm</v>
          </cell>
          <cell r="G290" t="str">
            <v>GOLD</v>
          </cell>
          <cell r="H290" t="str">
            <v>FLK</v>
          </cell>
          <cell r="I290" t="str">
            <v>200mR</v>
          </cell>
          <cell r="P290">
            <v>5.3888763409253624</v>
          </cell>
          <cell r="R290">
            <v>2.155550536370145</v>
          </cell>
        </row>
        <row r="291">
          <cell r="B291" t="str">
            <v>KA0363</v>
          </cell>
          <cell r="C291" t="str">
            <v>KA</v>
          </cell>
          <cell r="D291" t="str">
            <v>M/BRAID</v>
          </cell>
          <cell r="F291" t="str">
            <v>16mm</v>
          </cell>
          <cell r="G291" t="str">
            <v>GREEN</v>
          </cell>
          <cell r="H291" t="str">
            <v>FLK</v>
          </cell>
          <cell r="I291" t="str">
            <v>100mR</v>
          </cell>
          <cell r="P291">
            <v>5.3888763409253624</v>
          </cell>
          <cell r="R291">
            <v>2.155550536370145</v>
          </cell>
        </row>
        <row r="292">
          <cell r="B292" t="str">
            <v>KA0364</v>
          </cell>
          <cell r="C292" t="str">
            <v>KA</v>
          </cell>
          <cell r="D292" t="str">
            <v>M/BRAID</v>
          </cell>
          <cell r="F292" t="str">
            <v>16mm</v>
          </cell>
          <cell r="G292" t="str">
            <v>GREEN</v>
          </cell>
          <cell r="H292" t="str">
            <v>FLK</v>
          </cell>
          <cell r="I292" t="str">
            <v>200mR</v>
          </cell>
          <cell r="P292">
            <v>5.3888763409253624</v>
          </cell>
          <cell r="R292">
            <v>2.155550536370145</v>
          </cell>
        </row>
        <row r="293">
          <cell r="B293" t="str">
            <v>KA0371</v>
          </cell>
          <cell r="C293" t="str">
            <v>KA</v>
          </cell>
          <cell r="D293" t="str">
            <v>M/BRAID</v>
          </cell>
          <cell r="F293" t="str">
            <v>18mm</v>
          </cell>
          <cell r="G293" t="str">
            <v>WHITE</v>
          </cell>
          <cell r="H293" t="str">
            <v>100mR</v>
          </cell>
          <cell r="P293">
            <v>6.7416222035358624</v>
          </cell>
          <cell r="R293">
            <v>2.6966488814143452</v>
          </cell>
        </row>
        <row r="294">
          <cell r="B294" t="str">
            <v>KA0379</v>
          </cell>
          <cell r="C294" t="str">
            <v>KA</v>
          </cell>
          <cell r="D294" t="str">
            <v>M/BRAID</v>
          </cell>
          <cell r="F294" t="str">
            <v>18mm</v>
          </cell>
          <cell r="G294" t="str">
            <v>RED</v>
          </cell>
          <cell r="H294" t="str">
            <v>FLK</v>
          </cell>
          <cell r="I294" t="str">
            <v>100mR</v>
          </cell>
          <cell r="P294">
            <v>6.7416222035358624</v>
          </cell>
          <cell r="R294">
            <v>2.6966488814143452</v>
          </cell>
        </row>
        <row r="295">
          <cell r="B295" t="str">
            <v>KA0380</v>
          </cell>
          <cell r="C295" t="str">
            <v>KA</v>
          </cell>
          <cell r="D295" t="str">
            <v>M/BRAID</v>
          </cell>
          <cell r="F295" t="str">
            <v>18mm</v>
          </cell>
          <cell r="G295" t="str">
            <v>RED</v>
          </cell>
          <cell r="H295" t="str">
            <v>FLK</v>
          </cell>
          <cell r="I295" t="str">
            <v>200mR</v>
          </cell>
          <cell r="P295">
            <v>6.741621151018629</v>
          </cell>
          <cell r="R295">
            <v>2.6966484604074519</v>
          </cell>
        </row>
        <row r="296">
          <cell r="B296" t="str">
            <v>KA0387</v>
          </cell>
          <cell r="C296" t="str">
            <v>KA</v>
          </cell>
          <cell r="D296" t="str">
            <v>M/BRAID</v>
          </cell>
          <cell r="F296" t="str">
            <v>18mm</v>
          </cell>
          <cell r="G296" t="str">
            <v>BLUE</v>
          </cell>
          <cell r="H296" t="str">
            <v>FLK</v>
          </cell>
          <cell r="I296" t="str">
            <v>100mR</v>
          </cell>
          <cell r="P296">
            <v>6.7416222035358624</v>
          </cell>
          <cell r="R296">
            <v>2.6966488814143452</v>
          </cell>
        </row>
        <row r="297">
          <cell r="B297" t="str">
            <v>KA0388</v>
          </cell>
          <cell r="C297" t="str">
            <v>KA</v>
          </cell>
          <cell r="D297" t="str">
            <v>M/BRAID</v>
          </cell>
          <cell r="F297" t="str">
            <v>18mm</v>
          </cell>
          <cell r="G297" t="str">
            <v>BLUE</v>
          </cell>
          <cell r="H297" t="str">
            <v>FLK</v>
          </cell>
          <cell r="I297" t="str">
            <v>200mR</v>
          </cell>
          <cell r="P297">
            <v>6.741621151018629</v>
          </cell>
          <cell r="R297">
            <v>2.6966484604074519</v>
          </cell>
        </row>
        <row r="298">
          <cell r="B298" t="str">
            <v>KA0395</v>
          </cell>
          <cell r="C298" t="str">
            <v>KA</v>
          </cell>
          <cell r="D298" t="str">
            <v>M/BRAID</v>
          </cell>
          <cell r="F298" t="str">
            <v>18mm</v>
          </cell>
          <cell r="G298" t="str">
            <v>GOLD</v>
          </cell>
          <cell r="H298" t="str">
            <v>FLK</v>
          </cell>
          <cell r="I298" t="str">
            <v>100mR</v>
          </cell>
          <cell r="P298">
            <v>6.7416222035358624</v>
          </cell>
          <cell r="R298">
            <v>2.6966488814143452</v>
          </cell>
        </row>
        <row r="299">
          <cell r="B299" t="str">
            <v>KA0403</v>
          </cell>
          <cell r="C299" t="str">
            <v>KA</v>
          </cell>
          <cell r="D299" t="str">
            <v>M/BRAID</v>
          </cell>
          <cell r="F299" t="str">
            <v>18mm</v>
          </cell>
          <cell r="G299" t="str">
            <v>GREEN</v>
          </cell>
          <cell r="H299" t="str">
            <v>FLK</v>
          </cell>
          <cell r="I299" t="str">
            <v>100mR</v>
          </cell>
          <cell r="P299">
            <v>6.7416222035358624</v>
          </cell>
          <cell r="R299">
            <v>2.6966488814143452</v>
          </cell>
        </row>
        <row r="300">
          <cell r="B300" t="str">
            <v>KA0427</v>
          </cell>
          <cell r="C300" t="str">
            <v>KA</v>
          </cell>
          <cell r="D300" t="str">
            <v>M/BRAID</v>
          </cell>
          <cell r="F300" t="str">
            <v>20mm</v>
          </cell>
          <cell r="G300" t="str">
            <v>BLUE</v>
          </cell>
          <cell r="H300" t="str">
            <v>FLK</v>
          </cell>
          <cell r="I300" t="str">
            <v>100mR</v>
          </cell>
          <cell r="P300">
            <v>7.8206689146968511</v>
          </cell>
          <cell r="R300">
            <v>3.1282675658787404</v>
          </cell>
        </row>
        <row r="301">
          <cell r="B301" t="str">
            <v>KA0435</v>
          </cell>
          <cell r="C301" t="str">
            <v>KA</v>
          </cell>
          <cell r="D301" t="str">
            <v>M/BRAID</v>
          </cell>
          <cell r="F301" t="str">
            <v>20mm</v>
          </cell>
          <cell r="G301" t="str">
            <v>GOLD</v>
          </cell>
          <cell r="H301" t="str">
            <v>FLK</v>
          </cell>
          <cell r="I301" t="str">
            <v>100mR</v>
          </cell>
          <cell r="P301">
            <v>7.8206689146968511</v>
          </cell>
          <cell r="R301">
            <v>3.1282675658787404</v>
          </cell>
        </row>
        <row r="302">
          <cell r="B302" t="str">
            <v>KA0443</v>
          </cell>
          <cell r="C302" t="str">
            <v>KA</v>
          </cell>
          <cell r="D302" t="str">
            <v>M/BRAID</v>
          </cell>
          <cell r="F302" t="str">
            <v>20mm</v>
          </cell>
          <cell r="G302" t="str">
            <v>GREEN</v>
          </cell>
          <cell r="H302" t="str">
            <v>FLK</v>
          </cell>
          <cell r="I302" t="str">
            <v>100mR</v>
          </cell>
          <cell r="P302">
            <v>7.8206689146968511</v>
          </cell>
          <cell r="R302">
            <v>3.1282675658787404</v>
          </cell>
        </row>
        <row r="303">
          <cell r="B303" t="str">
            <v>KG0370</v>
          </cell>
          <cell r="C303" t="str">
            <v>KG</v>
          </cell>
          <cell r="D303" t="str">
            <v>M/BRAID</v>
          </cell>
          <cell r="F303" t="str">
            <v>6mm</v>
          </cell>
          <cell r="G303" t="str">
            <v>S/WHITE</v>
          </cell>
          <cell r="H303" t="str">
            <v>100mR</v>
          </cell>
          <cell r="P303">
            <v>1.0206697961417845</v>
          </cell>
          <cell r="R303">
            <v>0.40826791845671384</v>
          </cell>
        </row>
        <row r="304">
          <cell r="B304" t="str">
            <v>KG0359</v>
          </cell>
          <cell r="C304" t="str">
            <v>KG</v>
          </cell>
          <cell r="D304" t="str">
            <v>M/BRAID</v>
          </cell>
          <cell r="F304" t="str">
            <v>6mm</v>
          </cell>
          <cell r="G304" t="str">
            <v>S/WHITE</v>
          </cell>
          <cell r="H304" t="str">
            <v>200mR</v>
          </cell>
          <cell r="P304">
            <v>1.0206708486602438</v>
          </cell>
          <cell r="R304">
            <v>0.40826833946409757</v>
          </cell>
        </row>
        <row r="305">
          <cell r="B305" t="str">
            <v>KG0006</v>
          </cell>
          <cell r="C305" t="str">
            <v>KG</v>
          </cell>
          <cell r="D305" t="str">
            <v>M/BRAID</v>
          </cell>
          <cell r="F305" t="str">
            <v>6mm</v>
          </cell>
          <cell r="G305" t="str">
            <v>S/BLUE</v>
          </cell>
          <cell r="H305" t="str">
            <v>100mR</v>
          </cell>
          <cell r="P305">
            <v>1.2247553394940673</v>
          </cell>
          <cell r="R305">
            <v>0.48990213579762698</v>
          </cell>
        </row>
        <row r="306">
          <cell r="B306" t="str">
            <v>KG0007</v>
          </cell>
          <cell r="C306" t="str">
            <v>KG</v>
          </cell>
          <cell r="D306" t="str">
            <v>M/BRAID</v>
          </cell>
          <cell r="F306" t="str">
            <v>6mm</v>
          </cell>
          <cell r="G306" t="str">
            <v>S/BLUE</v>
          </cell>
          <cell r="H306" t="str">
            <v>200mR</v>
          </cell>
          <cell r="P306">
            <v>1.2247553394940673</v>
          </cell>
          <cell r="R306">
            <v>0.48990213579762698</v>
          </cell>
        </row>
        <row r="307">
          <cell r="B307" t="str">
            <v>KG0024</v>
          </cell>
          <cell r="C307" t="str">
            <v>KG</v>
          </cell>
          <cell r="D307" t="str">
            <v>M/BRAID</v>
          </cell>
          <cell r="F307" t="str">
            <v>6mm</v>
          </cell>
          <cell r="G307" t="str">
            <v>S/GREEN</v>
          </cell>
          <cell r="H307" t="str">
            <v>100mR</v>
          </cell>
          <cell r="P307">
            <v>1.2247553394940673</v>
          </cell>
          <cell r="R307">
            <v>0.48990213579762698</v>
          </cell>
        </row>
        <row r="308">
          <cell r="B308" t="str">
            <v>KG0025</v>
          </cell>
          <cell r="C308" t="str">
            <v>KG</v>
          </cell>
          <cell r="D308" t="str">
            <v>M/BRAID</v>
          </cell>
          <cell r="F308" t="str">
            <v>6mm</v>
          </cell>
          <cell r="G308" t="str">
            <v>S/GREEN</v>
          </cell>
          <cell r="H308" t="str">
            <v>200mR</v>
          </cell>
          <cell r="P308">
            <v>1.2247553394940673</v>
          </cell>
          <cell r="R308">
            <v>0.48990213579762698</v>
          </cell>
        </row>
        <row r="309">
          <cell r="B309" t="str">
            <v>KG0051</v>
          </cell>
          <cell r="C309" t="str">
            <v>KG</v>
          </cell>
          <cell r="D309" t="str">
            <v>M/BRAID</v>
          </cell>
          <cell r="F309" t="str">
            <v>6mm</v>
          </cell>
          <cell r="G309" t="str">
            <v>S/RED</v>
          </cell>
          <cell r="H309" t="str">
            <v>100mR</v>
          </cell>
          <cell r="P309">
            <v>1.2247553394940673</v>
          </cell>
          <cell r="R309">
            <v>0.48990213579762698</v>
          </cell>
        </row>
        <row r="310">
          <cell r="B310" t="str">
            <v>KG0052</v>
          </cell>
          <cell r="C310" t="str">
            <v>KG</v>
          </cell>
          <cell r="D310" t="str">
            <v>M/BRAID</v>
          </cell>
          <cell r="F310" t="str">
            <v>6mm</v>
          </cell>
          <cell r="G310" t="str">
            <v>S/RED</v>
          </cell>
          <cell r="H310" t="str">
            <v>200mR</v>
          </cell>
          <cell r="P310">
            <v>1.2247553394940673</v>
          </cell>
          <cell r="R310">
            <v>0.48990213579762698</v>
          </cell>
        </row>
        <row r="311">
          <cell r="B311" t="str">
            <v>KG0500</v>
          </cell>
          <cell r="C311" t="str">
            <v>KG</v>
          </cell>
          <cell r="D311" t="str">
            <v>M/BRAID</v>
          </cell>
          <cell r="F311" t="str">
            <v>6mm</v>
          </cell>
          <cell r="G311" t="str">
            <v>S/NAVY</v>
          </cell>
          <cell r="H311" t="str">
            <v>100mR</v>
          </cell>
          <cell r="P311">
            <v>1.2247553394940673</v>
          </cell>
          <cell r="R311">
            <v>0.48990213579762698</v>
          </cell>
        </row>
        <row r="312">
          <cell r="B312" t="str">
            <v>KG0501</v>
          </cell>
          <cell r="C312" t="str">
            <v>KG</v>
          </cell>
          <cell r="D312" t="str">
            <v>M/BRAID</v>
          </cell>
          <cell r="F312" t="str">
            <v>6mm</v>
          </cell>
          <cell r="G312" t="str">
            <v>S/NAVY</v>
          </cell>
          <cell r="H312" t="str">
            <v>200mR</v>
          </cell>
          <cell r="P312">
            <v>1.2247553394940673</v>
          </cell>
          <cell r="R312">
            <v>0.48990213579762698</v>
          </cell>
        </row>
        <row r="313">
          <cell r="B313" t="str">
            <v>KG0349</v>
          </cell>
          <cell r="C313" t="str">
            <v>KG</v>
          </cell>
          <cell r="D313" t="str">
            <v>M/BRAID</v>
          </cell>
          <cell r="F313" t="str">
            <v>8mm</v>
          </cell>
          <cell r="G313" t="str">
            <v>S/WHITE</v>
          </cell>
          <cell r="H313" t="str">
            <v>100mR</v>
          </cell>
          <cell r="P313">
            <v>1.3288705211244234</v>
          </cell>
          <cell r="R313">
            <v>0.53154820844976935</v>
          </cell>
        </row>
        <row r="314">
          <cell r="B314" t="str">
            <v>KG0338</v>
          </cell>
          <cell r="C314" t="str">
            <v>KG</v>
          </cell>
          <cell r="D314" t="str">
            <v>M/BRAID</v>
          </cell>
          <cell r="F314" t="str">
            <v>8mm</v>
          </cell>
          <cell r="G314" t="str">
            <v>S/WHITE</v>
          </cell>
          <cell r="H314" t="str">
            <v>200mR</v>
          </cell>
          <cell r="P314">
            <v>1.3288705211244234</v>
          </cell>
          <cell r="R314">
            <v>0.53154820844976935</v>
          </cell>
        </row>
        <row r="315">
          <cell r="B315" t="str">
            <v>KG0060</v>
          </cell>
          <cell r="C315" t="str">
            <v>KG</v>
          </cell>
          <cell r="D315" t="str">
            <v>M/BRAID</v>
          </cell>
          <cell r="F315" t="str">
            <v>8mm</v>
          </cell>
          <cell r="G315" t="str">
            <v>S/BLUE</v>
          </cell>
          <cell r="H315" t="str">
            <v>100mR</v>
          </cell>
          <cell r="P315">
            <v>1.592694939114691</v>
          </cell>
          <cell r="R315">
            <v>0.63707797564587643</v>
          </cell>
        </row>
        <row r="316">
          <cell r="B316" t="str">
            <v>KG0061</v>
          </cell>
          <cell r="C316" t="str">
            <v>KG</v>
          </cell>
          <cell r="D316" t="str">
            <v>M/BRAID</v>
          </cell>
          <cell r="F316" t="str">
            <v>8mm</v>
          </cell>
          <cell r="G316" t="str">
            <v>S/BLUE</v>
          </cell>
          <cell r="H316" t="str">
            <v>200mR</v>
          </cell>
          <cell r="P316">
            <v>1.5926938865950067</v>
          </cell>
          <cell r="R316">
            <v>0.63707755463800275</v>
          </cell>
        </row>
        <row r="317">
          <cell r="B317" t="str">
            <v>KG0078</v>
          </cell>
          <cell r="C317" t="str">
            <v>KG</v>
          </cell>
          <cell r="D317" t="str">
            <v>M/BRAID</v>
          </cell>
          <cell r="F317" t="str">
            <v>8mm</v>
          </cell>
          <cell r="G317" t="str">
            <v>S/GREEN</v>
          </cell>
          <cell r="H317" t="str">
            <v>100mR</v>
          </cell>
          <cell r="P317">
            <v>1.592694939114691</v>
          </cell>
          <cell r="R317">
            <v>0.63707797564587643</v>
          </cell>
        </row>
        <row r="318">
          <cell r="B318" t="str">
            <v>KG0079</v>
          </cell>
          <cell r="C318" t="str">
            <v>KG</v>
          </cell>
          <cell r="D318" t="str">
            <v>M/BRAID</v>
          </cell>
          <cell r="F318" t="str">
            <v>8mm</v>
          </cell>
          <cell r="G318" t="str">
            <v>S/GREEN</v>
          </cell>
          <cell r="H318" t="str">
            <v>200mR</v>
          </cell>
          <cell r="P318">
            <v>1.5926938865950067</v>
          </cell>
          <cell r="R318">
            <v>0.63707755463800275</v>
          </cell>
        </row>
        <row r="319">
          <cell r="B319" t="str">
            <v>KG0105</v>
          </cell>
          <cell r="C319" t="str">
            <v>KG</v>
          </cell>
          <cell r="D319" t="str">
            <v>M/BRAID</v>
          </cell>
          <cell r="F319" t="str">
            <v>8mm</v>
          </cell>
          <cell r="G319" t="str">
            <v>S/RED</v>
          </cell>
          <cell r="H319" t="str">
            <v>100mR</v>
          </cell>
          <cell r="P319">
            <v>1.592694939114691</v>
          </cell>
          <cell r="R319">
            <v>0.63707797564587643</v>
          </cell>
        </row>
        <row r="320">
          <cell r="B320" t="str">
            <v>KG0106</v>
          </cell>
          <cell r="C320" t="str">
            <v>KG</v>
          </cell>
          <cell r="D320" t="str">
            <v>M/BRAID</v>
          </cell>
          <cell r="F320" t="str">
            <v>8mm</v>
          </cell>
          <cell r="G320" t="str">
            <v>S/RED</v>
          </cell>
          <cell r="H320" t="str">
            <v>200mR</v>
          </cell>
          <cell r="P320">
            <v>1.5926938865950067</v>
          </cell>
          <cell r="R320">
            <v>0.63707755463800275</v>
          </cell>
        </row>
        <row r="321">
          <cell r="B321" t="str">
            <v>KG0510</v>
          </cell>
          <cell r="C321" t="str">
            <v>KG</v>
          </cell>
          <cell r="D321" t="str">
            <v>M/BRAID</v>
          </cell>
          <cell r="F321" t="str">
            <v>8mm</v>
          </cell>
          <cell r="G321" t="str">
            <v>S/NAVY</v>
          </cell>
          <cell r="H321" t="str">
            <v>100mR</v>
          </cell>
          <cell r="P321">
            <v>1.592694939114691</v>
          </cell>
          <cell r="R321">
            <v>0.63707797564587643</v>
          </cell>
        </row>
        <row r="322">
          <cell r="B322" t="str">
            <v>KG0511</v>
          </cell>
          <cell r="C322" t="str">
            <v>KG</v>
          </cell>
          <cell r="D322" t="str">
            <v>M/BRAID</v>
          </cell>
          <cell r="F322" t="str">
            <v>8mm</v>
          </cell>
          <cell r="G322" t="str">
            <v>S/NAVY</v>
          </cell>
          <cell r="H322" t="str">
            <v>200mR</v>
          </cell>
          <cell r="P322">
            <v>1.5926938865950067</v>
          </cell>
          <cell r="R322">
            <v>0.63707755463800275</v>
          </cell>
        </row>
        <row r="323">
          <cell r="B323" t="str">
            <v>KG0571</v>
          </cell>
          <cell r="C323" t="str">
            <v>KG</v>
          </cell>
          <cell r="D323" t="str">
            <v>M/BRAID</v>
          </cell>
          <cell r="F323" t="str">
            <v>8mm</v>
          </cell>
          <cell r="G323" t="str">
            <v>NATURAL</v>
          </cell>
          <cell r="H323" t="str">
            <v>100mR</v>
          </cell>
          <cell r="P323">
            <v>1.592694939114691</v>
          </cell>
          <cell r="R323">
            <v>0.63707797564587643</v>
          </cell>
        </row>
        <row r="324">
          <cell r="B324" t="str">
            <v>KG0572</v>
          </cell>
          <cell r="C324" t="str">
            <v>KG</v>
          </cell>
          <cell r="D324" t="str">
            <v>M/BRAID</v>
          </cell>
          <cell r="F324" t="str">
            <v>8mm</v>
          </cell>
          <cell r="G324" t="str">
            <v>NATURAL</v>
          </cell>
          <cell r="H324" t="str">
            <v>200mR</v>
          </cell>
          <cell r="P324">
            <v>1.5926938865950067</v>
          </cell>
          <cell r="R324">
            <v>0.63707755463800275</v>
          </cell>
        </row>
        <row r="325">
          <cell r="B325" t="str">
            <v>KG0318</v>
          </cell>
          <cell r="C325" t="str">
            <v>KG</v>
          </cell>
          <cell r="D325" t="str">
            <v>M/BRAID</v>
          </cell>
          <cell r="F325" t="str">
            <v>10mm</v>
          </cell>
          <cell r="G325" t="str">
            <v>S/WHITE</v>
          </cell>
          <cell r="H325" t="str">
            <v>100mR</v>
          </cell>
          <cell r="P325">
            <v>2.0386577738162286</v>
          </cell>
          <cell r="R325">
            <v>0.81546310952649148</v>
          </cell>
        </row>
        <row r="326">
          <cell r="B326" t="str">
            <v>KG0319</v>
          </cell>
          <cell r="C326" t="str">
            <v>KG</v>
          </cell>
          <cell r="D326" t="str">
            <v>M/BRAID</v>
          </cell>
          <cell r="F326" t="str">
            <v>10mm</v>
          </cell>
          <cell r="G326" t="str">
            <v>S/WHITE</v>
          </cell>
          <cell r="H326" t="str">
            <v>200mR</v>
          </cell>
          <cell r="P326">
            <v>2.0386588263334628</v>
          </cell>
          <cell r="R326">
            <v>0.81546353053338516</v>
          </cell>
        </row>
        <row r="327">
          <cell r="B327" t="str">
            <v>KG0168</v>
          </cell>
          <cell r="C327" t="str">
            <v>KG</v>
          </cell>
          <cell r="D327" t="str">
            <v>M/BRAID</v>
          </cell>
          <cell r="F327" t="str">
            <v>10mm</v>
          </cell>
          <cell r="G327" t="str">
            <v>S/BLUE</v>
          </cell>
          <cell r="H327" t="str">
            <v>100mR</v>
          </cell>
          <cell r="P327">
            <v>2.409523376314131</v>
          </cell>
          <cell r="R327">
            <v>0.96380935052565242</v>
          </cell>
        </row>
        <row r="328">
          <cell r="B328" t="str">
            <v>KG0169</v>
          </cell>
          <cell r="C328" t="str">
            <v>KG</v>
          </cell>
          <cell r="D328" t="str">
            <v>M/BRAID</v>
          </cell>
          <cell r="F328" t="str">
            <v>10mm</v>
          </cell>
          <cell r="G328" t="str">
            <v>BLUE</v>
          </cell>
          <cell r="H328" t="str">
            <v>200mR</v>
          </cell>
          <cell r="P328">
            <v>2.4096454685215503</v>
          </cell>
          <cell r="R328">
            <v>0.96385818740862017</v>
          </cell>
        </row>
        <row r="329">
          <cell r="B329" t="str">
            <v>KG0186</v>
          </cell>
          <cell r="C329" t="str">
            <v>KG</v>
          </cell>
          <cell r="D329" t="str">
            <v>M/BRAID</v>
          </cell>
          <cell r="F329" t="str">
            <v>10mm</v>
          </cell>
          <cell r="G329" t="str">
            <v>S/GREEN</v>
          </cell>
          <cell r="H329" t="str">
            <v>100mR</v>
          </cell>
          <cell r="P329">
            <v>2.409523376314131</v>
          </cell>
          <cell r="R329">
            <v>0.96380935052565242</v>
          </cell>
        </row>
        <row r="330">
          <cell r="B330" t="str">
            <v>KG0187</v>
          </cell>
          <cell r="C330" t="str">
            <v>KG</v>
          </cell>
          <cell r="D330" t="str">
            <v>M/BRAID</v>
          </cell>
          <cell r="F330" t="str">
            <v>10mm</v>
          </cell>
          <cell r="G330" t="str">
            <v>S/GREEN</v>
          </cell>
          <cell r="H330" t="str">
            <v>200mR</v>
          </cell>
          <cell r="P330">
            <v>2.4096454685215503</v>
          </cell>
          <cell r="R330">
            <v>0.96385818740862017</v>
          </cell>
        </row>
        <row r="331">
          <cell r="B331" t="str">
            <v>KG0213</v>
          </cell>
          <cell r="C331" t="str">
            <v>KG</v>
          </cell>
          <cell r="D331" t="str">
            <v>M/BRAID</v>
          </cell>
          <cell r="F331" t="str">
            <v>10mm</v>
          </cell>
          <cell r="G331" t="str">
            <v>S/RED</v>
          </cell>
          <cell r="H331" t="str">
            <v>100mR</v>
          </cell>
          <cell r="P331">
            <v>2.409523376314131</v>
          </cell>
          <cell r="R331">
            <v>0.96380935052565242</v>
          </cell>
        </row>
        <row r="332">
          <cell r="B332" t="str">
            <v>KG0214</v>
          </cell>
          <cell r="C332" t="str">
            <v>KG</v>
          </cell>
          <cell r="D332" t="str">
            <v>M/BRAID</v>
          </cell>
          <cell r="F332" t="str">
            <v>10mm</v>
          </cell>
          <cell r="G332" t="str">
            <v>S/RED</v>
          </cell>
          <cell r="H332" t="str">
            <v>200mR</v>
          </cell>
          <cell r="P332">
            <v>2.4096454685215503</v>
          </cell>
          <cell r="R332">
            <v>0.96385818740862017</v>
          </cell>
        </row>
        <row r="333">
          <cell r="B333" t="str">
            <v>KG0520</v>
          </cell>
          <cell r="C333" t="str">
            <v>KG</v>
          </cell>
          <cell r="D333" t="str">
            <v>M/BRAID</v>
          </cell>
          <cell r="F333" t="str">
            <v>10mm</v>
          </cell>
          <cell r="G333" t="str">
            <v>S/NAVY</v>
          </cell>
          <cell r="H333" t="str">
            <v>100mR</v>
          </cell>
          <cell r="P333">
            <v>2.409523376314131</v>
          </cell>
          <cell r="R333">
            <v>0.96380935052565242</v>
          </cell>
        </row>
        <row r="334">
          <cell r="B334" t="str">
            <v>KG0521</v>
          </cell>
          <cell r="C334" t="str">
            <v>KG</v>
          </cell>
          <cell r="D334" t="str">
            <v>M/BRAID</v>
          </cell>
          <cell r="F334" t="str">
            <v>10mm</v>
          </cell>
          <cell r="G334" t="str">
            <v>S/NAVY</v>
          </cell>
          <cell r="H334" t="str">
            <v>200mR</v>
          </cell>
          <cell r="P334">
            <v>2.4096454685215503</v>
          </cell>
          <cell r="R334">
            <v>0.96385818740862017</v>
          </cell>
        </row>
        <row r="335">
          <cell r="B335" t="str">
            <v>KG0573</v>
          </cell>
          <cell r="C335" t="str">
            <v>KG</v>
          </cell>
          <cell r="D335" t="str">
            <v>M/BRAID</v>
          </cell>
          <cell r="F335" t="str">
            <v>10mm</v>
          </cell>
          <cell r="G335" t="str">
            <v>NATURAL</v>
          </cell>
          <cell r="H335" t="str">
            <v>100mR</v>
          </cell>
          <cell r="P335">
            <v>2.409523376314131</v>
          </cell>
          <cell r="R335">
            <v>0.96380935052565242</v>
          </cell>
        </row>
        <row r="336">
          <cell r="B336" t="str">
            <v>KG0574</v>
          </cell>
          <cell r="C336" t="str">
            <v>KG</v>
          </cell>
          <cell r="D336" t="str">
            <v>M/BRAID</v>
          </cell>
          <cell r="F336" t="str">
            <v>10mm</v>
          </cell>
          <cell r="G336" t="str">
            <v>NATURAL</v>
          </cell>
          <cell r="H336" t="str">
            <v>200mR</v>
          </cell>
          <cell r="P336">
            <v>2.4096454685215503</v>
          </cell>
          <cell r="R336">
            <v>0.96385818740862017</v>
          </cell>
        </row>
        <row r="337">
          <cell r="B337" t="str">
            <v>KG0321</v>
          </cell>
          <cell r="C337" t="str">
            <v>KG</v>
          </cell>
          <cell r="D337" t="str">
            <v>M/BRAID</v>
          </cell>
          <cell r="F337" t="str">
            <v>12mm</v>
          </cell>
          <cell r="G337" t="str">
            <v>S/WHITE</v>
          </cell>
          <cell r="H337" t="str">
            <v>100mR</v>
          </cell>
          <cell r="P337">
            <v>2.9566774948056653</v>
          </cell>
          <cell r="R337">
            <v>1.1826709979222663</v>
          </cell>
        </row>
        <row r="338">
          <cell r="B338" t="str">
            <v>KG0322</v>
          </cell>
          <cell r="C338" t="str">
            <v>KG</v>
          </cell>
          <cell r="D338" t="str">
            <v>M/BRAID</v>
          </cell>
          <cell r="F338" t="str">
            <v>12mm</v>
          </cell>
          <cell r="G338" t="str">
            <v>WHITE</v>
          </cell>
          <cell r="H338" t="str">
            <v>200mR</v>
          </cell>
          <cell r="P338">
            <v>2.9535073075110967</v>
          </cell>
          <cell r="R338">
            <v>1.1814029230044387</v>
          </cell>
        </row>
        <row r="339">
          <cell r="B339" t="str">
            <v>KG0222</v>
          </cell>
          <cell r="C339" t="str">
            <v>KG</v>
          </cell>
          <cell r="D339" t="str">
            <v>M/BRAID</v>
          </cell>
          <cell r="F339" t="str">
            <v>12mm</v>
          </cell>
          <cell r="G339" t="str">
            <v>S/BLUE</v>
          </cell>
          <cell r="H339" t="str">
            <v>100mR</v>
          </cell>
          <cell r="P339">
            <v>3.4643305744086037</v>
          </cell>
          <cell r="R339">
            <v>1.3857322297634416</v>
          </cell>
        </row>
        <row r="340">
          <cell r="B340" t="str">
            <v>KG0223</v>
          </cell>
          <cell r="C340" t="str">
            <v>KG</v>
          </cell>
          <cell r="D340" t="str">
            <v>M/BRAID</v>
          </cell>
          <cell r="F340" t="str">
            <v>12mm</v>
          </cell>
          <cell r="G340" t="str">
            <v>S/BLUE</v>
          </cell>
          <cell r="H340" t="str">
            <v>200mR</v>
          </cell>
          <cell r="P340">
            <v>3.4645737063013087</v>
          </cell>
          <cell r="R340">
            <v>1.3858294825205235</v>
          </cell>
        </row>
        <row r="341">
          <cell r="B341" t="str">
            <v>KG0240</v>
          </cell>
          <cell r="C341" t="str">
            <v>KG</v>
          </cell>
          <cell r="D341" t="str">
            <v>M/BRAID</v>
          </cell>
          <cell r="F341" t="str">
            <v>12mm</v>
          </cell>
          <cell r="G341" t="str">
            <v>S/GREEN</v>
          </cell>
          <cell r="H341" t="str">
            <v>100mR</v>
          </cell>
          <cell r="P341">
            <v>3.4643305744086037</v>
          </cell>
          <cell r="R341">
            <v>1.3857322297634416</v>
          </cell>
        </row>
        <row r="342">
          <cell r="B342" t="str">
            <v>KG0241</v>
          </cell>
          <cell r="C342" t="str">
            <v>KG</v>
          </cell>
          <cell r="D342" t="str">
            <v>M/BRAID</v>
          </cell>
          <cell r="F342" t="str">
            <v>12mm</v>
          </cell>
          <cell r="G342" t="str">
            <v>S/GREEN</v>
          </cell>
          <cell r="H342" t="str">
            <v>200mR</v>
          </cell>
          <cell r="P342">
            <v>3.4645737063013087</v>
          </cell>
          <cell r="R342">
            <v>1.3858294825205235</v>
          </cell>
        </row>
        <row r="343">
          <cell r="B343" t="str">
            <v>KG0267</v>
          </cell>
          <cell r="C343" t="str">
            <v>KG</v>
          </cell>
          <cell r="D343" t="str">
            <v>M/BRAID</v>
          </cell>
          <cell r="F343" t="str">
            <v>12mm</v>
          </cell>
          <cell r="G343" t="str">
            <v>S/RED</v>
          </cell>
          <cell r="H343" t="str">
            <v>100mR</v>
          </cell>
          <cell r="P343">
            <v>3.4643305744086037</v>
          </cell>
          <cell r="R343">
            <v>1.3857322297634416</v>
          </cell>
        </row>
        <row r="344">
          <cell r="B344" t="str">
            <v>KG0268</v>
          </cell>
          <cell r="C344" t="str">
            <v>KG</v>
          </cell>
          <cell r="D344" t="str">
            <v>M/BRAID</v>
          </cell>
          <cell r="F344" t="str">
            <v>12mm</v>
          </cell>
          <cell r="G344" t="str">
            <v>S/RED</v>
          </cell>
          <cell r="H344" t="str">
            <v>200mR</v>
          </cell>
          <cell r="P344">
            <v>3.4645737063013087</v>
          </cell>
          <cell r="R344">
            <v>1.3858294825205235</v>
          </cell>
        </row>
        <row r="345">
          <cell r="B345" t="str">
            <v>KG0530</v>
          </cell>
          <cell r="C345" t="str">
            <v>KG</v>
          </cell>
          <cell r="D345" t="str">
            <v>M/BRAID</v>
          </cell>
          <cell r="F345" t="str">
            <v>12mm</v>
          </cell>
          <cell r="G345" t="str">
            <v>S/NAVY</v>
          </cell>
          <cell r="H345" t="str">
            <v>100mR</v>
          </cell>
          <cell r="P345">
            <v>3.4643305744086037</v>
          </cell>
          <cell r="R345">
            <v>1.3857322297634416</v>
          </cell>
        </row>
        <row r="346">
          <cell r="B346" t="str">
            <v>KG0531</v>
          </cell>
          <cell r="C346" t="str">
            <v>KG</v>
          </cell>
          <cell r="D346" t="str">
            <v>M/BRAID</v>
          </cell>
          <cell r="F346" t="str">
            <v>12mm</v>
          </cell>
          <cell r="G346" t="str">
            <v>S/NAVY</v>
          </cell>
          <cell r="H346" t="str">
            <v>200mR</v>
          </cell>
          <cell r="P346">
            <v>3.4645737063013087</v>
          </cell>
          <cell r="R346">
            <v>1.3858294825205235</v>
          </cell>
        </row>
        <row r="347">
          <cell r="B347" t="str">
            <v>KG0575</v>
          </cell>
          <cell r="C347" t="str">
            <v>KG</v>
          </cell>
          <cell r="D347" t="str">
            <v>M/BRAID</v>
          </cell>
          <cell r="F347" t="str">
            <v>12mm</v>
          </cell>
          <cell r="G347" t="str">
            <v>NATURAL</v>
          </cell>
          <cell r="H347" t="str">
            <v>100mR</v>
          </cell>
          <cell r="P347">
            <v>3.4643305744086037</v>
          </cell>
          <cell r="R347">
            <v>1.3857322297634416</v>
          </cell>
        </row>
        <row r="348">
          <cell r="B348" t="str">
            <v>KG0576</v>
          </cell>
          <cell r="C348" t="str">
            <v>KG</v>
          </cell>
          <cell r="D348" t="str">
            <v>M/BRAID</v>
          </cell>
          <cell r="F348" t="str">
            <v>12mm</v>
          </cell>
          <cell r="G348" t="str">
            <v>NATURAL</v>
          </cell>
          <cell r="H348" t="str">
            <v>200mR</v>
          </cell>
          <cell r="P348">
            <v>3.4645737063013087</v>
          </cell>
          <cell r="R348">
            <v>1.3858294825205235</v>
          </cell>
        </row>
        <row r="349">
          <cell r="B349" t="str">
            <v>KG0324</v>
          </cell>
          <cell r="C349" t="str">
            <v>KG</v>
          </cell>
          <cell r="D349" t="str">
            <v>M/BRAID</v>
          </cell>
          <cell r="F349" t="str">
            <v>14mm</v>
          </cell>
          <cell r="G349" t="str">
            <v>S/WHITE</v>
          </cell>
          <cell r="H349" t="str">
            <v>100mR</v>
          </cell>
          <cell r="P349">
            <v>4.3494317104716025</v>
          </cell>
          <cell r="R349">
            <v>1.7397726841886412</v>
          </cell>
        </row>
        <row r="350">
          <cell r="B350" t="str">
            <v>KG0325</v>
          </cell>
          <cell r="C350" t="str">
            <v>KG</v>
          </cell>
          <cell r="D350" t="str">
            <v>M/BRAID</v>
          </cell>
          <cell r="F350" t="str">
            <v>14mm</v>
          </cell>
          <cell r="G350" t="str">
            <v>S/WHITE</v>
          </cell>
          <cell r="H350" t="str">
            <v>200mR</v>
          </cell>
          <cell r="P350">
            <v>4.3494306579543682</v>
          </cell>
          <cell r="R350">
            <v>1.7397722631817474</v>
          </cell>
        </row>
        <row r="351">
          <cell r="B351" t="str">
            <v>KG0276</v>
          </cell>
          <cell r="C351" t="str">
            <v>KG</v>
          </cell>
          <cell r="D351" t="str">
            <v>M/BRAID</v>
          </cell>
          <cell r="F351" t="str">
            <v>14mm</v>
          </cell>
          <cell r="G351" t="str">
            <v>S/BLUE</v>
          </cell>
          <cell r="H351" t="str">
            <v>100mR</v>
          </cell>
          <cell r="P351">
            <v>5.1984461793578651</v>
          </cell>
          <cell r="R351">
            <v>2.0793784717431461</v>
          </cell>
        </row>
        <row r="352">
          <cell r="B352" t="str">
            <v>KG0277</v>
          </cell>
          <cell r="C352" t="str">
            <v>KG</v>
          </cell>
          <cell r="D352" t="str">
            <v>M/BRAID</v>
          </cell>
          <cell r="F352" t="str">
            <v>14mm</v>
          </cell>
          <cell r="G352" t="str">
            <v>S/BLUE</v>
          </cell>
          <cell r="H352" t="str">
            <v>200mR</v>
          </cell>
          <cell r="P352">
            <v>5.1984451268406291</v>
          </cell>
          <cell r="R352">
            <v>2.0793780507362518</v>
          </cell>
        </row>
        <row r="353">
          <cell r="B353" t="str">
            <v>KG0292</v>
          </cell>
          <cell r="C353" t="str">
            <v>KG</v>
          </cell>
          <cell r="D353" t="str">
            <v>M/BRAID</v>
          </cell>
          <cell r="F353" t="str">
            <v>14mm</v>
          </cell>
          <cell r="G353" t="str">
            <v>S/GREEN</v>
          </cell>
          <cell r="H353" t="str">
            <v>100mR</v>
          </cell>
          <cell r="P353">
            <v>5.1984461793578651</v>
          </cell>
          <cell r="R353">
            <v>2.0793784717431461</v>
          </cell>
        </row>
        <row r="354">
          <cell r="B354" t="str">
            <v>KG0293</v>
          </cell>
          <cell r="C354" t="str">
            <v>KG</v>
          </cell>
          <cell r="D354" t="str">
            <v>M/BRAID</v>
          </cell>
          <cell r="F354" t="str">
            <v>14mm</v>
          </cell>
          <cell r="G354" t="str">
            <v>S/GREEN</v>
          </cell>
          <cell r="H354" t="str">
            <v>200mR</v>
          </cell>
          <cell r="P354">
            <v>5.1984451268406291</v>
          </cell>
          <cell r="R354">
            <v>2.0793780507362518</v>
          </cell>
        </row>
        <row r="355">
          <cell r="B355" t="str">
            <v>KG0316</v>
          </cell>
          <cell r="C355" t="str">
            <v>KG</v>
          </cell>
          <cell r="D355" t="str">
            <v>M/BRAID</v>
          </cell>
          <cell r="F355" t="str">
            <v>14mm</v>
          </cell>
          <cell r="G355" t="str">
            <v>S/RED</v>
          </cell>
          <cell r="H355" t="str">
            <v>100mR</v>
          </cell>
          <cell r="P355">
            <v>5.1984461793578651</v>
          </cell>
          <cell r="R355">
            <v>2.0793784717431461</v>
          </cell>
        </row>
        <row r="356">
          <cell r="B356" t="str">
            <v>KG0317</v>
          </cell>
          <cell r="C356" t="str">
            <v>KG</v>
          </cell>
          <cell r="D356" t="str">
            <v>M/BRAID</v>
          </cell>
          <cell r="F356" t="str">
            <v>14mm</v>
          </cell>
          <cell r="G356" t="str">
            <v>RED</v>
          </cell>
          <cell r="H356" t="str">
            <v>200mR</v>
          </cell>
          <cell r="P356">
            <v>5.1984451268406291</v>
          </cell>
          <cell r="R356">
            <v>2.0793780507362518</v>
          </cell>
        </row>
        <row r="357">
          <cell r="B357" t="str">
            <v>KG0540</v>
          </cell>
          <cell r="C357" t="str">
            <v>KG</v>
          </cell>
          <cell r="D357" t="str">
            <v>M/BRAID</v>
          </cell>
          <cell r="F357" t="str">
            <v>14mm</v>
          </cell>
          <cell r="G357" t="str">
            <v>S/NAVY</v>
          </cell>
          <cell r="H357" t="str">
            <v>100mR</v>
          </cell>
          <cell r="P357">
            <v>5.1984461793578651</v>
          </cell>
          <cell r="R357">
            <v>2.0793784717431461</v>
          </cell>
        </row>
        <row r="358">
          <cell r="B358" t="str">
            <v>KG0541</v>
          </cell>
          <cell r="C358" t="str">
            <v>KG</v>
          </cell>
          <cell r="D358" t="str">
            <v>M/BRAID</v>
          </cell>
          <cell r="F358" t="str">
            <v>14mm</v>
          </cell>
          <cell r="G358" t="str">
            <v>S/NAVY</v>
          </cell>
          <cell r="H358" t="str">
            <v>200mR</v>
          </cell>
          <cell r="P358">
            <v>5.1984451268406291</v>
          </cell>
          <cell r="R358">
            <v>2.0793780507362518</v>
          </cell>
        </row>
        <row r="359">
          <cell r="B359" t="str">
            <v>KG0577</v>
          </cell>
          <cell r="C359" t="str">
            <v>KG</v>
          </cell>
          <cell r="D359" t="str">
            <v>M/BRAID</v>
          </cell>
          <cell r="F359" t="str">
            <v>14mm</v>
          </cell>
          <cell r="G359" t="str">
            <v>NATURAL</v>
          </cell>
          <cell r="H359" t="str">
            <v>100mR</v>
          </cell>
          <cell r="P359">
            <v>5.1984461793578651</v>
          </cell>
          <cell r="R359">
            <v>2.0793784717431461</v>
          </cell>
        </row>
        <row r="360">
          <cell r="B360" t="str">
            <v>KG0578</v>
          </cell>
          <cell r="C360" t="str">
            <v>KG</v>
          </cell>
          <cell r="D360" t="str">
            <v>M/BRAID</v>
          </cell>
          <cell r="F360" t="str">
            <v>14mm</v>
          </cell>
          <cell r="G360" t="str">
            <v>NATURAL</v>
          </cell>
          <cell r="H360" t="str">
            <v>200mR</v>
          </cell>
          <cell r="P360">
            <v>5.1984451268406291</v>
          </cell>
          <cell r="R360">
            <v>2.0793780507362518</v>
          </cell>
        </row>
        <row r="361">
          <cell r="B361" t="str">
            <v>KG0327</v>
          </cell>
          <cell r="C361" t="str">
            <v>KG</v>
          </cell>
          <cell r="D361" t="str">
            <v>M/BRAID</v>
          </cell>
          <cell r="F361" t="str">
            <v>16mm</v>
          </cell>
          <cell r="G361" t="str">
            <v>S/WHITE</v>
          </cell>
          <cell r="H361" t="str">
            <v>100mR</v>
          </cell>
          <cell r="P361">
            <v>5.3888763409253624</v>
          </cell>
          <cell r="R361">
            <v>2.155550536370145</v>
          </cell>
        </row>
        <row r="362">
          <cell r="B362" t="str">
            <v>KG0328</v>
          </cell>
          <cell r="C362" t="str">
            <v>KG</v>
          </cell>
          <cell r="D362" t="str">
            <v>M/BRAID</v>
          </cell>
          <cell r="F362" t="str">
            <v>16mm</v>
          </cell>
          <cell r="G362" t="str">
            <v>S/WHITE</v>
          </cell>
          <cell r="H362" t="str">
            <v>200mR</v>
          </cell>
          <cell r="P362">
            <v>5.3888763409253624</v>
          </cell>
          <cell r="R362">
            <v>2.155550536370145</v>
          </cell>
        </row>
        <row r="363">
          <cell r="B363" t="str">
            <v>KG0378</v>
          </cell>
          <cell r="C363" t="str">
            <v>KG</v>
          </cell>
          <cell r="D363" t="str">
            <v>M/BRAID</v>
          </cell>
          <cell r="F363" t="str">
            <v>16mm</v>
          </cell>
          <cell r="G363" t="str">
            <v>S/BLUE</v>
          </cell>
          <cell r="H363" t="str">
            <v>100mR</v>
          </cell>
          <cell r="P363">
            <v>6.4666031932353425</v>
          </cell>
          <cell r="R363">
            <v>2.5866412772941372</v>
          </cell>
        </row>
        <row r="364">
          <cell r="B364" t="str">
            <v>KG0379</v>
          </cell>
          <cell r="C364" t="str">
            <v>KG</v>
          </cell>
          <cell r="D364" t="str">
            <v>M/BRAID</v>
          </cell>
          <cell r="F364" t="str">
            <v>16mm</v>
          </cell>
          <cell r="G364" t="str">
            <v>S/BLUE</v>
          </cell>
          <cell r="H364" t="str">
            <v>200mR</v>
          </cell>
          <cell r="P364">
            <v>6.4666021407181073</v>
          </cell>
          <cell r="R364">
            <v>2.5866408562872429</v>
          </cell>
        </row>
        <row r="365">
          <cell r="B365" t="str">
            <v>KG0380</v>
          </cell>
          <cell r="C365" t="str">
            <v>KG</v>
          </cell>
          <cell r="D365" t="str">
            <v>M/BRAID</v>
          </cell>
          <cell r="F365" t="str">
            <v>16mm</v>
          </cell>
          <cell r="G365" t="str">
            <v>S/GREEN</v>
          </cell>
          <cell r="H365" t="str">
            <v>100mR</v>
          </cell>
          <cell r="P365">
            <v>6.4666031932353425</v>
          </cell>
          <cell r="R365">
            <v>2.5866412772941372</v>
          </cell>
        </row>
        <row r="366">
          <cell r="B366" t="str">
            <v>KG0381</v>
          </cell>
          <cell r="C366" t="str">
            <v>KG</v>
          </cell>
          <cell r="D366" t="str">
            <v>M/BRAID</v>
          </cell>
          <cell r="F366" t="str">
            <v>16mm</v>
          </cell>
          <cell r="G366" t="str">
            <v>S/GREEN</v>
          </cell>
          <cell r="H366" t="str">
            <v>200mR</v>
          </cell>
          <cell r="P366">
            <v>6.4666021407181073</v>
          </cell>
          <cell r="R366">
            <v>2.5866408562872429</v>
          </cell>
        </row>
        <row r="367">
          <cell r="B367" t="str">
            <v>KG0360</v>
          </cell>
          <cell r="C367" t="str">
            <v>KG</v>
          </cell>
          <cell r="D367" t="str">
            <v>M/BRAID</v>
          </cell>
          <cell r="F367" t="str">
            <v>16mm</v>
          </cell>
          <cell r="G367" t="str">
            <v>S/RED</v>
          </cell>
          <cell r="H367" t="str">
            <v>100mR</v>
          </cell>
          <cell r="P367">
            <v>6.4666031932353425</v>
          </cell>
          <cell r="R367">
            <v>2.5866412772941372</v>
          </cell>
        </row>
        <row r="368">
          <cell r="B368" t="str">
            <v>KG0336</v>
          </cell>
          <cell r="C368" t="str">
            <v>KG</v>
          </cell>
          <cell r="D368" t="str">
            <v>M/BRAID</v>
          </cell>
          <cell r="F368" t="str">
            <v>16mm</v>
          </cell>
          <cell r="G368" t="str">
            <v>S/RED</v>
          </cell>
          <cell r="H368" t="str">
            <v>200mR</v>
          </cell>
          <cell r="P368">
            <v>6.4666021407181073</v>
          </cell>
          <cell r="R368">
            <v>2.5866408562872429</v>
          </cell>
        </row>
        <row r="369">
          <cell r="B369" t="str">
            <v>KG0382</v>
          </cell>
          <cell r="C369" t="str">
            <v>KG</v>
          </cell>
          <cell r="D369" t="str">
            <v>M/BRAID</v>
          </cell>
          <cell r="F369" t="str">
            <v>16mm</v>
          </cell>
          <cell r="G369" t="str">
            <v>S/NAVY</v>
          </cell>
          <cell r="H369" t="str">
            <v>100mR</v>
          </cell>
          <cell r="P369">
            <v>6.4666031932353425</v>
          </cell>
          <cell r="R369">
            <v>2.5866412772941372</v>
          </cell>
        </row>
        <row r="370">
          <cell r="B370" t="str">
            <v>KG0383</v>
          </cell>
          <cell r="C370" t="str">
            <v>KG</v>
          </cell>
          <cell r="D370" t="str">
            <v>M/BRAID</v>
          </cell>
          <cell r="F370" t="str">
            <v>16mm</v>
          </cell>
          <cell r="G370" t="str">
            <v>S/NAVY</v>
          </cell>
          <cell r="H370" t="str">
            <v>200mR</v>
          </cell>
          <cell r="P370">
            <v>6.4666021407181073</v>
          </cell>
          <cell r="R370">
            <v>2.5866408562872429</v>
          </cell>
        </row>
        <row r="371">
          <cell r="B371" t="str">
            <v>KG0579</v>
          </cell>
          <cell r="C371" t="str">
            <v>KG</v>
          </cell>
          <cell r="D371" t="str">
            <v>M/BRAID</v>
          </cell>
          <cell r="F371" t="str">
            <v>16mm</v>
          </cell>
          <cell r="G371" t="str">
            <v>NATURAL</v>
          </cell>
          <cell r="H371" t="str">
            <v>100mR</v>
          </cell>
          <cell r="P371">
            <v>6.4666031932353425</v>
          </cell>
          <cell r="R371">
            <v>2.5866412772941372</v>
          </cell>
        </row>
        <row r="372">
          <cell r="B372" t="str">
            <v>KG0580</v>
          </cell>
          <cell r="C372" t="str">
            <v>KG</v>
          </cell>
          <cell r="D372" t="str">
            <v>M/BRAID</v>
          </cell>
          <cell r="F372" t="str">
            <v>16mm</v>
          </cell>
          <cell r="G372" t="str">
            <v>NATURAL</v>
          </cell>
          <cell r="H372" t="str">
            <v>200mR</v>
          </cell>
          <cell r="P372">
            <v>6.4666021407181073</v>
          </cell>
          <cell r="R372">
            <v>2.5866408562872429</v>
          </cell>
        </row>
        <row r="373">
          <cell r="B373" t="str">
            <v>KG0334</v>
          </cell>
          <cell r="C373" t="str">
            <v>KG</v>
          </cell>
          <cell r="D373" t="str">
            <v>M/BRAID</v>
          </cell>
          <cell r="F373" t="str">
            <v>18mm</v>
          </cell>
          <cell r="G373" t="str">
            <v>S/WHITE</v>
          </cell>
          <cell r="H373" t="str">
            <v>100mR</v>
          </cell>
          <cell r="P373">
            <v>6.7416432539197482</v>
          </cell>
          <cell r="R373">
            <v>2.6966573015678996</v>
          </cell>
        </row>
        <row r="374">
          <cell r="B374" t="str">
            <v>KG0384</v>
          </cell>
          <cell r="C374" t="str">
            <v>KG</v>
          </cell>
          <cell r="D374" t="str">
            <v>M/BRAID</v>
          </cell>
          <cell r="F374" t="str">
            <v>18mm</v>
          </cell>
          <cell r="G374" t="str">
            <v>S/RED</v>
          </cell>
          <cell r="H374" t="str">
            <v>100mR</v>
          </cell>
          <cell r="P374">
            <v>8.0899453812262756</v>
          </cell>
          <cell r="R374">
            <v>3.2359781524905102</v>
          </cell>
        </row>
        <row r="375">
          <cell r="B375" t="str">
            <v>KG0386</v>
          </cell>
          <cell r="C375" t="str">
            <v>KG</v>
          </cell>
          <cell r="D375" t="str">
            <v>M/BRAID</v>
          </cell>
          <cell r="F375" t="str">
            <v>18mm</v>
          </cell>
          <cell r="G375" t="str">
            <v>S/BLUE</v>
          </cell>
          <cell r="H375" t="str">
            <v>100mR</v>
          </cell>
          <cell r="P375">
            <v>8.0899453812262756</v>
          </cell>
          <cell r="R375">
            <v>3.2359781524905102</v>
          </cell>
        </row>
        <row r="376">
          <cell r="B376" t="str">
            <v>KG0388</v>
          </cell>
          <cell r="C376" t="str">
            <v>KG</v>
          </cell>
          <cell r="D376" t="str">
            <v>M/BRAID</v>
          </cell>
          <cell r="F376" t="str">
            <v>18mm</v>
          </cell>
          <cell r="G376" t="str">
            <v>S/GREEN</v>
          </cell>
          <cell r="H376" t="str">
            <v>100mR</v>
          </cell>
          <cell r="P376">
            <v>8.0899453812262756</v>
          </cell>
          <cell r="R376">
            <v>3.2359781524905102</v>
          </cell>
        </row>
        <row r="377">
          <cell r="B377" t="str">
            <v>KG0390</v>
          </cell>
          <cell r="C377" t="str">
            <v>KG</v>
          </cell>
          <cell r="D377" t="str">
            <v>M/BRAID</v>
          </cell>
          <cell r="F377" t="str">
            <v>18mm</v>
          </cell>
          <cell r="G377" t="str">
            <v>S/NAVY</v>
          </cell>
          <cell r="H377" t="str">
            <v>100mR</v>
          </cell>
          <cell r="P377">
            <v>8.0899453812262756</v>
          </cell>
          <cell r="R377">
            <v>3.2359781524905102</v>
          </cell>
        </row>
        <row r="378">
          <cell r="B378" t="str">
            <v>KG0581</v>
          </cell>
          <cell r="C378" t="str">
            <v>KG</v>
          </cell>
          <cell r="D378" t="str">
            <v>M/BRAID</v>
          </cell>
          <cell r="F378" t="str">
            <v>18mm</v>
          </cell>
          <cell r="G378" t="str">
            <v>NATURAL</v>
          </cell>
          <cell r="H378" t="str">
            <v>100mR</v>
          </cell>
          <cell r="P378">
            <v>8.0899453812262756</v>
          </cell>
          <cell r="R378">
            <v>3.2359781524905102</v>
          </cell>
        </row>
        <row r="379">
          <cell r="B379" t="str">
            <v>KG0343</v>
          </cell>
          <cell r="C379" t="str">
            <v>KG</v>
          </cell>
          <cell r="D379" t="str">
            <v>M/BRAID</v>
          </cell>
          <cell r="F379" t="str">
            <v>20mm</v>
          </cell>
          <cell r="G379" t="str">
            <v>S/WHITE</v>
          </cell>
          <cell r="H379" t="str">
            <v>100mR</v>
          </cell>
          <cell r="P379">
            <v>7.8205889232596535</v>
          </cell>
          <cell r="R379">
            <v>3.1282355693038615</v>
          </cell>
        </row>
        <row r="380">
          <cell r="B380" t="str">
            <v>KG0392</v>
          </cell>
          <cell r="C380" t="str">
            <v>KG</v>
          </cell>
          <cell r="D380" t="str">
            <v>M/BRAID</v>
          </cell>
          <cell r="F380" t="str">
            <v>20mm</v>
          </cell>
          <cell r="G380" t="str">
            <v>S/RED</v>
          </cell>
          <cell r="H380" t="str">
            <v>100mR</v>
          </cell>
          <cell r="P380">
            <v>9.3847605968782553</v>
          </cell>
          <cell r="R380">
            <v>3.7539042387513022</v>
          </cell>
        </row>
        <row r="381">
          <cell r="B381" t="str">
            <v>KG0394</v>
          </cell>
          <cell r="C381" t="str">
            <v>KG</v>
          </cell>
          <cell r="D381" t="str">
            <v>M/BRAID</v>
          </cell>
          <cell r="F381" t="str">
            <v>20mm</v>
          </cell>
          <cell r="G381" t="str">
            <v>S/BLUE</v>
          </cell>
          <cell r="H381" t="str">
            <v>100mR</v>
          </cell>
          <cell r="P381">
            <v>9.3847605968782553</v>
          </cell>
          <cell r="R381">
            <v>3.7539042387513022</v>
          </cell>
        </row>
        <row r="382">
          <cell r="B382" t="str">
            <v>KG0396</v>
          </cell>
          <cell r="C382" t="str">
            <v>KG</v>
          </cell>
          <cell r="D382" t="str">
            <v>M/BRAID</v>
          </cell>
          <cell r="F382" t="str">
            <v>20mm</v>
          </cell>
          <cell r="G382" t="str">
            <v>S/GREEN</v>
          </cell>
          <cell r="H382" t="str">
            <v>100mR</v>
          </cell>
          <cell r="P382">
            <v>9.3847605968782553</v>
          </cell>
          <cell r="R382">
            <v>3.7539042387513022</v>
          </cell>
        </row>
        <row r="383">
          <cell r="B383" t="str">
            <v>KG0398</v>
          </cell>
          <cell r="C383" t="str">
            <v>KG</v>
          </cell>
          <cell r="D383" t="str">
            <v>M/BRAID</v>
          </cell>
          <cell r="F383" t="str">
            <v>20mm</v>
          </cell>
          <cell r="G383" t="str">
            <v>S/NAVY</v>
          </cell>
          <cell r="H383" t="str">
            <v>100mR</v>
          </cell>
          <cell r="P383">
            <v>9.3847605968782553</v>
          </cell>
          <cell r="R383">
            <v>3.7539042387513022</v>
          </cell>
        </row>
        <row r="384">
          <cell r="B384" t="str">
            <v>KG0583</v>
          </cell>
          <cell r="C384" t="str">
            <v>KG</v>
          </cell>
          <cell r="D384" t="str">
            <v>M/BRAID</v>
          </cell>
          <cell r="F384" t="str">
            <v>20mm</v>
          </cell>
          <cell r="G384" t="str">
            <v>NATURAL</v>
          </cell>
          <cell r="H384" t="str">
            <v>100mR</v>
          </cell>
          <cell r="P384">
            <v>9.3847605968782553</v>
          </cell>
          <cell r="R384">
            <v>3.7539042387513022</v>
          </cell>
        </row>
        <row r="385">
          <cell r="B385" t="str">
            <v>KJ0006</v>
          </cell>
          <cell r="C385" t="str">
            <v>KJ</v>
          </cell>
          <cell r="D385" t="str">
            <v>16PLT</v>
          </cell>
          <cell r="F385" t="str">
            <v>MATT</v>
          </cell>
          <cell r="G385" t="str">
            <v>WHITE</v>
          </cell>
          <cell r="H385" t="str">
            <v>8mm</v>
          </cell>
          <cell r="I385" t="str">
            <v>100M</v>
          </cell>
          <cell r="J385" t="str">
            <v>R</v>
          </cell>
          <cell r="P385">
            <v>1.5380776220371413</v>
          </cell>
          <cell r="R385">
            <v>0.61523104881485657</v>
          </cell>
        </row>
        <row r="386">
          <cell r="B386" t="str">
            <v>KJ0007</v>
          </cell>
          <cell r="C386" t="str">
            <v>KJ</v>
          </cell>
          <cell r="D386" t="str">
            <v>16PLT</v>
          </cell>
          <cell r="F386" t="str">
            <v>MATT</v>
          </cell>
          <cell r="G386" t="str">
            <v>WHITE</v>
          </cell>
          <cell r="H386" t="str">
            <v>8mm</v>
          </cell>
          <cell r="I386" t="str">
            <v>200M</v>
          </cell>
          <cell r="J386" t="str">
            <v>R</v>
          </cell>
          <cell r="P386">
            <v>1.5380765695199077</v>
          </cell>
          <cell r="R386">
            <v>0.61523062780796312</v>
          </cell>
        </row>
        <row r="387">
          <cell r="B387" t="str">
            <v>KJ0015</v>
          </cell>
          <cell r="C387" t="str">
            <v>KJ</v>
          </cell>
          <cell r="D387" t="str">
            <v>16PLT</v>
          </cell>
          <cell r="F387" t="str">
            <v>MATT</v>
          </cell>
          <cell r="G387" t="str">
            <v>BLUE</v>
          </cell>
          <cell r="H387" t="str">
            <v>8mm</v>
          </cell>
          <cell r="I387" t="str">
            <v>100M</v>
          </cell>
          <cell r="J387" t="str">
            <v>R</v>
          </cell>
          <cell r="P387">
            <v>1.7133894003738668</v>
          </cell>
          <cell r="R387">
            <v>0.6853557601495468</v>
          </cell>
        </row>
        <row r="388">
          <cell r="B388" t="str">
            <v>KJ0016</v>
          </cell>
          <cell r="C388" t="str">
            <v>KJ</v>
          </cell>
          <cell r="D388" t="str">
            <v>16PLT</v>
          </cell>
          <cell r="F388" t="str">
            <v>MATT</v>
          </cell>
          <cell r="G388" t="str">
            <v>BLUE</v>
          </cell>
          <cell r="H388" t="str">
            <v>8mm</v>
          </cell>
          <cell r="I388" t="str">
            <v>200M</v>
          </cell>
          <cell r="J388" t="str">
            <v>R</v>
          </cell>
          <cell r="P388">
            <v>1.7135114925812862</v>
          </cell>
          <cell r="R388">
            <v>0.68540459703251455</v>
          </cell>
        </row>
        <row r="389">
          <cell r="B389" t="str">
            <v>KJ0024</v>
          </cell>
          <cell r="C389" t="str">
            <v>KJ</v>
          </cell>
          <cell r="D389" t="str">
            <v>16PLT</v>
          </cell>
          <cell r="F389" t="str">
            <v>MATT</v>
          </cell>
          <cell r="G389" t="str">
            <v>BLACK</v>
          </cell>
          <cell r="H389" t="str">
            <v>8mm</v>
          </cell>
          <cell r="I389" t="str">
            <v>100M</v>
          </cell>
          <cell r="J389" t="str">
            <v>R</v>
          </cell>
          <cell r="P389">
            <v>1.7133894003738668</v>
          </cell>
          <cell r="R389">
            <v>0.6853557601495468</v>
          </cell>
        </row>
        <row r="390">
          <cell r="B390" t="str">
            <v>KJ0025</v>
          </cell>
          <cell r="C390" t="str">
            <v>KJ</v>
          </cell>
          <cell r="D390" t="str">
            <v>16PLT</v>
          </cell>
          <cell r="F390" t="str">
            <v>MATT</v>
          </cell>
          <cell r="G390" t="str">
            <v>BLACK</v>
          </cell>
          <cell r="H390" t="str">
            <v>8mm</v>
          </cell>
          <cell r="I390" t="str">
            <v>200M</v>
          </cell>
          <cell r="J390" t="str">
            <v>R</v>
          </cell>
          <cell r="P390">
            <v>1.7135114925812862</v>
          </cell>
          <cell r="R390">
            <v>0.68540459703251455</v>
          </cell>
        </row>
        <row r="391">
          <cell r="B391" t="str">
            <v>KJ0051</v>
          </cell>
          <cell r="C391" t="str">
            <v>KJ</v>
          </cell>
          <cell r="D391" t="str">
            <v>16PLT</v>
          </cell>
          <cell r="F391" t="str">
            <v>MATT</v>
          </cell>
          <cell r="G391" t="str">
            <v>RED</v>
          </cell>
          <cell r="H391" t="str">
            <v>8mm</v>
          </cell>
          <cell r="I391" t="str">
            <v>100M</v>
          </cell>
          <cell r="J391" t="str">
            <v>R</v>
          </cell>
          <cell r="P391">
            <v>1.7133894003738668</v>
          </cell>
          <cell r="R391">
            <v>0.6853557601495468</v>
          </cell>
        </row>
        <row r="392">
          <cell r="B392" t="str">
            <v>KJ0052</v>
          </cell>
          <cell r="C392" t="str">
            <v>KJ</v>
          </cell>
          <cell r="D392" t="str">
            <v>16PLT</v>
          </cell>
          <cell r="F392" t="str">
            <v>MATT</v>
          </cell>
          <cell r="G392" t="str">
            <v>RED</v>
          </cell>
          <cell r="H392" t="str">
            <v>8mm</v>
          </cell>
          <cell r="I392" t="str">
            <v>200M</v>
          </cell>
          <cell r="J392" t="str">
            <v>R</v>
          </cell>
          <cell r="P392">
            <v>1.7135114925812862</v>
          </cell>
          <cell r="R392">
            <v>0.68540459703251455</v>
          </cell>
        </row>
        <row r="393">
          <cell r="B393" t="str">
            <v>KJ0114</v>
          </cell>
          <cell r="C393" t="str">
            <v>KJ</v>
          </cell>
          <cell r="D393" t="str">
            <v>16PLT</v>
          </cell>
          <cell r="F393" t="str">
            <v>MATT</v>
          </cell>
          <cell r="G393" t="str">
            <v>WHITE</v>
          </cell>
          <cell r="H393" t="str">
            <v>10mm</v>
          </cell>
          <cell r="I393" t="str">
            <v>100M</v>
          </cell>
          <cell r="J393" t="str">
            <v>R</v>
          </cell>
          <cell r="P393">
            <v>2.253961064903244</v>
          </cell>
          <cell r="R393">
            <v>0.90158442596129762</v>
          </cell>
        </row>
        <row r="394">
          <cell r="B394" t="str">
            <v>KJ0115</v>
          </cell>
          <cell r="C394" t="str">
            <v>KJ</v>
          </cell>
          <cell r="D394" t="str">
            <v>16PLT</v>
          </cell>
          <cell r="F394" t="str">
            <v>MATT</v>
          </cell>
          <cell r="G394" t="str">
            <v>WHITE</v>
          </cell>
          <cell r="H394" t="str">
            <v>10mm</v>
          </cell>
          <cell r="I394" t="str">
            <v>200M</v>
          </cell>
          <cell r="J394" t="str">
            <v>R</v>
          </cell>
          <cell r="P394">
            <v>2.2539600123835597</v>
          </cell>
          <cell r="R394">
            <v>0.90158400495342395</v>
          </cell>
        </row>
        <row r="395">
          <cell r="B395" t="str">
            <v>KJ0123</v>
          </cell>
          <cell r="C395" t="str">
            <v>KJ</v>
          </cell>
          <cell r="D395" t="str">
            <v>16PLT</v>
          </cell>
          <cell r="F395" t="str">
            <v>MATT</v>
          </cell>
          <cell r="G395" t="str">
            <v>BLUE</v>
          </cell>
          <cell r="H395" t="str">
            <v>10mm</v>
          </cell>
          <cell r="I395" t="str">
            <v>100M</v>
          </cell>
          <cell r="J395" t="str">
            <v>R</v>
          </cell>
          <cell r="P395">
            <v>2.4848668979670734</v>
          </cell>
          <cell r="R395">
            <v>0.9939467591868294</v>
          </cell>
        </row>
        <row r="396">
          <cell r="B396" t="str">
            <v>KJ0124</v>
          </cell>
          <cell r="C396" t="str">
            <v>KJ</v>
          </cell>
          <cell r="D396" t="str">
            <v>16PLT</v>
          </cell>
          <cell r="F396" t="str">
            <v>MATT</v>
          </cell>
          <cell r="G396" t="str">
            <v>BLUE</v>
          </cell>
          <cell r="H396" t="str">
            <v>10mm</v>
          </cell>
          <cell r="I396" t="str">
            <v>200M</v>
          </cell>
          <cell r="J396" t="str">
            <v>R</v>
          </cell>
          <cell r="P396">
            <v>2.484988990174493</v>
          </cell>
          <cell r="R396">
            <v>0.99399559606979726</v>
          </cell>
        </row>
        <row r="397">
          <cell r="B397" t="str">
            <v>KJ0132</v>
          </cell>
          <cell r="C397" t="str">
            <v>KJ</v>
          </cell>
          <cell r="D397" t="str">
            <v>16PLT</v>
          </cell>
          <cell r="F397" t="str">
            <v>MATT</v>
          </cell>
          <cell r="G397" t="str">
            <v>BLACK</v>
          </cell>
          <cell r="H397" t="str">
            <v>10mm</v>
          </cell>
          <cell r="I397" t="str">
            <v>100M</v>
          </cell>
          <cell r="J397" t="str">
            <v>R</v>
          </cell>
          <cell r="P397">
            <v>2.4849974103270669</v>
          </cell>
          <cell r="R397">
            <v>0.99399896413082678</v>
          </cell>
        </row>
        <row r="398">
          <cell r="B398" t="str">
            <v>KJ0133</v>
          </cell>
          <cell r="C398" t="str">
            <v>KJ</v>
          </cell>
          <cell r="D398" t="str">
            <v>16PLT</v>
          </cell>
          <cell r="F398" t="str">
            <v>MATT</v>
          </cell>
          <cell r="G398" t="str">
            <v>BLACK</v>
          </cell>
          <cell r="H398" t="str">
            <v>10mm</v>
          </cell>
          <cell r="I398" t="str">
            <v>200M</v>
          </cell>
          <cell r="J398" t="str">
            <v>R</v>
          </cell>
          <cell r="P398">
            <v>2.4849974103270669</v>
          </cell>
          <cell r="R398">
            <v>0.99399896413082678</v>
          </cell>
        </row>
        <row r="399">
          <cell r="B399" t="str">
            <v>KJ0159</v>
          </cell>
          <cell r="C399" t="str">
            <v>KJ</v>
          </cell>
          <cell r="D399" t="str">
            <v>16PLT</v>
          </cell>
          <cell r="F399" t="str">
            <v>MATT</v>
          </cell>
          <cell r="G399" t="str">
            <v>RED</v>
          </cell>
          <cell r="H399" t="str">
            <v>10mm</v>
          </cell>
          <cell r="I399" t="str">
            <v>100M</v>
          </cell>
          <cell r="J399" t="str">
            <v>R</v>
          </cell>
          <cell r="P399">
            <v>2.4848668979670734</v>
          </cell>
          <cell r="R399">
            <v>0.9939467591868294</v>
          </cell>
        </row>
        <row r="400">
          <cell r="B400" t="str">
            <v>KJ0160</v>
          </cell>
          <cell r="C400" t="str">
            <v>KJ</v>
          </cell>
          <cell r="D400" t="str">
            <v>16PLT</v>
          </cell>
          <cell r="F400" t="str">
            <v>MATT</v>
          </cell>
          <cell r="G400" t="str">
            <v>RED</v>
          </cell>
          <cell r="H400" t="str">
            <v>10mm</v>
          </cell>
          <cell r="I400" t="str">
            <v>200M</v>
          </cell>
          <cell r="J400" t="str">
            <v>R</v>
          </cell>
          <cell r="P400">
            <v>2.484988990174493</v>
          </cell>
          <cell r="R400">
            <v>0.99399559606979726</v>
          </cell>
        </row>
        <row r="401">
          <cell r="B401" t="str">
            <v>KJ0168</v>
          </cell>
          <cell r="C401" t="str">
            <v>KJ</v>
          </cell>
          <cell r="D401" t="str">
            <v>16PLT</v>
          </cell>
          <cell r="F401" t="str">
            <v>MATT</v>
          </cell>
          <cell r="G401" t="str">
            <v>WHITE</v>
          </cell>
          <cell r="H401" t="str">
            <v>12mm</v>
          </cell>
          <cell r="I401" t="str">
            <v>100M</v>
          </cell>
          <cell r="J401" t="str">
            <v>R</v>
          </cell>
          <cell r="P401">
            <v>3.247322202503804</v>
          </cell>
          <cell r="R401">
            <v>1.2989288810015216</v>
          </cell>
        </row>
        <row r="402">
          <cell r="B402" t="str">
            <v>KJ0169</v>
          </cell>
          <cell r="C402" t="str">
            <v>KJ</v>
          </cell>
          <cell r="D402" t="str">
            <v>16PLT</v>
          </cell>
          <cell r="F402" t="str">
            <v>MATT</v>
          </cell>
          <cell r="G402" t="str">
            <v>WHITE</v>
          </cell>
          <cell r="H402" t="str">
            <v>12mm</v>
          </cell>
          <cell r="I402" t="str">
            <v>200M</v>
          </cell>
          <cell r="J402" t="str">
            <v>R</v>
          </cell>
          <cell r="P402">
            <v>3.2473211499865697</v>
          </cell>
          <cell r="R402">
            <v>1.298928459994628</v>
          </cell>
        </row>
        <row r="403">
          <cell r="B403" t="str">
            <v>KJ0177</v>
          </cell>
          <cell r="C403" t="str">
            <v>KJ</v>
          </cell>
          <cell r="D403" t="str">
            <v>16PLT</v>
          </cell>
          <cell r="F403" t="str">
            <v>MATT</v>
          </cell>
          <cell r="G403" t="str">
            <v>BLUE</v>
          </cell>
          <cell r="H403" t="str">
            <v>12mm</v>
          </cell>
          <cell r="I403" t="str">
            <v>100M</v>
          </cell>
          <cell r="J403" t="str">
            <v>R</v>
          </cell>
          <cell r="P403">
            <v>3.4787164043973111</v>
          </cell>
          <cell r="R403">
            <v>1.3914865617589245</v>
          </cell>
        </row>
        <row r="404">
          <cell r="B404" t="str">
            <v>KJ0178</v>
          </cell>
          <cell r="C404" t="str">
            <v>KJ</v>
          </cell>
          <cell r="D404" t="str">
            <v>16PLT</v>
          </cell>
          <cell r="F404" t="str">
            <v>MATT</v>
          </cell>
          <cell r="G404" t="str">
            <v>BLUE</v>
          </cell>
          <cell r="H404" t="str">
            <v>12mm</v>
          </cell>
          <cell r="I404" t="str">
            <v>200M</v>
          </cell>
          <cell r="J404" t="str">
            <v>R</v>
          </cell>
          <cell r="P404">
            <v>3.4788374440850469</v>
          </cell>
          <cell r="R404">
            <v>1.3915349776340189</v>
          </cell>
        </row>
        <row r="405">
          <cell r="B405" t="str">
            <v>KJ0186</v>
          </cell>
          <cell r="C405" t="str">
            <v>KJ</v>
          </cell>
          <cell r="D405" t="str">
            <v>16PLT</v>
          </cell>
          <cell r="F405" t="str">
            <v>MATT</v>
          </cell>
          <cell r="G405" t="str">
            <v>BLACK</v>
          </cell>
          <cell r="H405" t="str">
            <v>12mm</v>
          </cell>
          <cell r="I405" t="str">
            <v>100M</v>
          </cell>
          <cell r="J405" t="str">
            <v>R</v>
          </cell>
          <cell r="P405">
            <v>3.4787164043973111</v>
          </cell>
          <cell r="R405">
            <v>1.3914865617589245</v>
          </cell>
        </row>
        <row r="406">
          <cell r="B406" t="str">
            <v>KJ0187</v>
          </cell>
          <cell r="C406" t="str">
            <v>KJ</v>
          </cell>
          <cell r="D406" t="str">
            <v>16PLT</v>
          </cell>
          <cell r="F406" t="str">
            <v>MATT</v>
          </cell>
          <cell r="G406" t="str">
            <v>BLK</v>
          </cell>
          <cell r="H406" t="str">
            <v>12mm</v>
          </cell>
          <cell r="I406" t="str">
            <v>200mR</v>
          </cell>
          <cell r="P406">
            <v>3.4788374440850469</v>
          </cell>
          <cell r="R406">
            <v>1.3915349776340189</v>
          </cell>
        </row>
        <row r="407">
          <cell r="B407" t="str">
            <v>KJ0213</v>
          </cell>
          <cell r="C407" t="str">
            <v>KJ</v>
          </cell>
          <cell r="D407" t="str">
            <v>16PLT</v>
          </cell>
          <cell r="F407" t="str">
            <v>MATT</v>
          </cell>
          <cell r="G407" t="str">
            <v>RED</v>
          </cell>
          <cell r="H407" t="str">
            <v>12mm</v>
          </cell>
          <cell r="I407" t="str">
            <v>100M</v>
          </cell>
          <cell r="J407" t="str">
            <v>R</v>
          </cell>
          <cell r="P407">
            <v>3.4787164043973111</v>
          </cell>
          <cell r="R407">
            <v>1.3914865617589245</v>
          </cell>
        </row>
        <row r="408">
          <cell r="B408" t="str">
            <v>KJ0214</v>
          </cell>
          <cell r="C408" t="str">
            <v>KJ</v>
          </cell>
          <cell r="D408" t="str">
            <v>16PLT</v>
          </cell>
          <cell r="F408" t="str">
            <v>MATT</v>
          </cell>
          <cell r="G408" t="str">
            <v>RED</v>
          </cell>
          <cell r="H408" t="str">
            <v>12mm</v>
          </cell>
          <cell r="I408" t="str">
            <v>200M</v>
          </cell>
          <cell r="J408" t="str">
            <v>R</v>
          </cell>
          <cell r="P408">
            <v>3.4788374440850469</v>
          </cell>
          <cell r="R408">
            <v>1.3915349776340189</v>
          </cell>
        </row>
        <row r="409">
          <cell r="B409" t="str">
            <v>KJ0222</v>
          </cell>
          <cell r="C409" t="str">
            <v>KJ</v>
          </cell>
          <cell r="D409" t="str">
            <v>16PLT</v>
          </cell>
          <cell r="F409" t="str">
            <v>MATT</v>
          </cell>
          <cell r="G409" t="str">
            <v>WHITE</v>
          </cell>
          <cell r="H409" t="str">
            <v>14mm</v>
          </cell>
          <cell r="I409" t="str">
            <v>100M</v>
          </cell>
          <cell r="J409" t="str">
            <v>R</v>
          </cell>
          <cell r="P409">
            <v>4.4355025059939059</v>
          </cell>
          <cell r="R409">
            <v>1.7742010023975625</v>
          </cell>
        </row>
        <row r="410">
          <cell r="B410" t="str">
            <v>KJ0223</v>
          </cell>
          <cell r="C410" t="str">
            <v>KJ</v>
          </cell>
          <cell r="D410" t="str">
            <v>16PLT</v>
          </cell>
          <cell r="F410" t="str">
            <v>MATT</v>
          </cell>
          <cell r="G410" t="str">
            <v>WHITE</v>
          </cell>
          <cell r="H410" t="str">
            <v>14mm</v>
          </cell>
          <cell r="I410" t="str">
            <v>200M</v>
          </cell>
          <cell r="J410" t="str">
            <v>R</v>
          </cell>
          <cell r="P410">
            <v>4.4355025059939059</v>
          </cell>
          <cell r="R410">
            <v>1.7742010023975625</v>
          </cell>
        </row>
        <row r="411">
          <cell r="B411" t="str">
            <v>KJ0230</v>
          </cell>
          <cell r="C411" t="str">
            <v>KJ</v>
          </cell>
          <cell r="D411" t="str">
            <v>16PLT</v>
          </cell>
          <cell r="F411" t="str">
            <v>MATT</v>
          </cell>
          <cell r="G411" t="str">
            <v>BLUE</v>
          </cell>
          <cell r="H411" t="str">
            <v>14mm</v>
          </cell>
          <cell r="I411" t="str">
            <v>100M</v>
          </cell>
          <cell r="J411" t="str">
            <v>R</v>
          </cell>
          <cell r="P411">
            <v>4.6773819023813044</v>
          </cell>
          <cell r="R411">
            <v>1.8709527609525218</v>
          </cell>
        </row>
        <row r="412">
          <cell r="B412" t="str">
            <v>KJ0231</v>
          </cell>
          <cell r="C412" t="str">
            <v>KJ</v>
          </cell>
          <cell r="D412" t="str">
            <v>16PLT</v>
          </cell>
          <cell r="F412" t="str">
            <v>MATT</v>
          </cell>
          <cell r="G412" t="str">
            <v>BLUE</v>
          </cell>
          <cell r="H412" t="str">
            <v>14mm</v>
          </cell>
          <cell r="I412" t="str">
            <v>200M</v>
          </cell>
          <cell r="J412" t="str">
            <v>R</v>
          </cell>
          <cell r="P412">
            <v>4.6775039945862735</v>
          </cell>
          <cell r="R412">
            <v>1.8710015978345096</v>
          </cell>
        </row>
        <row r="413">
          <cell r="B413" t="str">
            <v>KJ0238</v>
          </cell>
          <cell r="C413" t="str">
            <v>KJ</v>
          </cell>
          <cell r="D413" t="str">
            <v>16PLT</v>
          </cell>
          <cell r="F413" t="str">
            <v>MATT</v>
          </cell>
          <cell r="G413" t="str">
            <v>BLACK</v>
          </cell>
          <cell r="H413" t="str">
            <v>14mm</v>
          </cell>
          <cell r="I413" t="str">
            <v>100M</v>
          </cell>
          <cell r="J413" t="str">
            <v>R</v>
          </cell>
          <cell r="P413">
            <v>4.6773819023813044</v>
          </cell>
          <cell r="R413">
            <v>1.8709527609525218</v>
          </cell>
        </row>
        <row r="414">
          <cell r="B414" t="str">
            <v>KJ0239</v>
          </cell>
          <cell r="C414" t="str">
            <v>KJ</v>
          </cell>
          <cell r="D414" t="str">
            <v>16PLT</v>
          </cell>
          <cell r="F414" t="str">
            <v>MATT</v>
          </cell>
          <cell r="G414" t="str">
            <v>BLACK</v>
          </cell>
          <cell r="H414" t="str">
            <v>14mm</v>
          </cell>
          <cell r="I414" t="str">
            <v>200M</v>
          </cell>
          <cell r="J414" t="str">
            <v>R</v>
          </cell>
          <cell r="P414">
            <v>4.6775039945862735</v>
          </cell>
          <cell r="R414">
            <v>1.8710015978345096</v>
          </cell>
        </row>
        <row r="415">
          <cell r="B415" t="str">
            <v>KJ0262</v>
          </cell>
          <cell r="C415" t="str">
            <v>KJ</v>
          </cell>
          <cell r="D415" t="str">
            <v>16PLT</v>
          </cell>
          <cell r="F415" t="str">
            <v>MATT</v>
          </cell>
          <cell r="G415" t="str">
            <v>RED</v>
          </cell>
          <cell r="H415" t="str">
            <v>14mm</v>
          </cell>
          <cell r="I415" t="str">
            <v>100M</v>
          </cell>
          <cell r="J415" t="str">
            <v>R</v>
          </cell>
          <cell r="P415">
            <v>4.6773819023813044</v>
          </cell>
          <cell r="R415">
            <v>1.8709527609525218</v>
          </cell>
        </row>
        <row r="416">
          <cell r="B416" t="str">
            <v>KJ0263</v>
          </cell>
          <cell r="C416" t="str">
            <v>KJ</v>
          </cell>
          <cell r="D416" t="str">
            <v>16PLT</v>
          </cell>
          <cell r="F416" t="str">
            <v>MATT</v>
          </cell>
          <cell r="G416" t="str">
            <v>RED</v>
          </cell>
          <cell r="H416" t="str">
            <v>14mm</v>
          </cell>
          <cell r="I416" t="str">
            <v>200M</v>
          </cell>
          <cell r="J416" t="str">
            <v>R</v>
          </cell>
          <cell r="P416">
            <v>4.6775039945862735</v>
          </cell>
          <cell r="R416">
            <v>1.8710015978345096</v>
          </cell>
        </row>
        <row r="417">
          <cell r="B417" t="str">
            <v>KJ0270</v>
          </cell>
          <cell r="C417" t="str">
            <v>KJ</v>
          </cell>
          <cell r="D417" t="str">
            <v>16PLT</v>
          </cell>
          <cell r="F417" t="str">
            <v>MATT</v>
          </cell>
          <cell r="G417" t="str">
            <v>WHITE</v>
          </cell>
          <cell r="H417" t="str">
            <v>16mm</v>
          </cell>
          <cell r="I417" t="str">
            <v>100M</v>
          </cell>
          <cell r="J417" t="str">
            <v>R</v>
          </cell>
          <cell r="P417">
            <v>5.3513266723038608</v>
          </cell>
          <cell r="R417">
            <v>2.1405306689215444</v>
          </cell>
        </row>
        <row r="418">
          <cell r="B418" t="str">
            <v>KJ0271</v>
          </cell>
          <cell r="C418" t="str">
            <v>KJ</v>
          </cell>
          <cell r="D418" t="str">
            <v>16PLT</v>
          </cell>
          <cell r="F418" t="str">
            <v>MATT</v>
          </cell>
          <cell r="G418" t="str">
            <v>WHITE</v>
          </cell>
          <cell r="H418" t="str">
            <v>16mm</v>
          </cell>
          <cell r="I418" t="str">
            <v>200M</v>
          </cell>
          <cell r="J418" t="str">
            <v>R</v>
          </cell>
          <cell r="P418">
            <v>5.3513266723038608</v>
          </cell>
          <cell r="R418">
            <v>2.1405306689215444</v>
          </cell>
        </row>
        <row r="419">
          <cell r="B419" t="str">
            <v>KJ0278</v>
          </cell>
          <cell r="C419" t="str">
            <v>KJ</v>
          </cell>
          <cell r="D419" t="str">
            <v>16PLT</v>
          </cell>
          <cell r="F419" t="str">
            <v>MATT</v>
          </cell>
          <cell r="G419" t="str">
            <v>BLUE</v>
          </cell>
          <cell r="H419" t="str">
            <v>16mm</v>
          </cell>
          <cell r="I419" t="str">
            <v>100M</v>
          </cell>
          <cell r="J419" t="str">
            <v>R</v>
          </cell>
          <cell r="P419">
            <v>5.7119512647251627</v>
          </cell>
          <cell r="R419">
            <v>2.284780505890065</v>
          </cell>
        </row>
        <row r="420">
          <cell r="B420" t="str">
            <v>KJ0279</v>
          </cell>
          <cell r="C420" t="str">
            <v>KJ</v>
          </cell>
          <cell r="D420" t="str">
            <v>16PLT</v>
          </cell>
          <cell r="F420" t="str">
            <v>MATT</v>
          </cell>
          <cell r="G420" t="str">
            <v>BLUE</v>
          </cell>
          <cell r="H420" t="str">
            <v>16mm</v>
          </cell>
          <cell r="I420" t="str">
            <v>200M</v>
          </cell>
          <cell r="J420" t="str">
            <v>R</v>
          </cell>
          <cell r="P420">
            <v>5.7120723044128994</v>
          </cell>
          <cell r="R420">
            <v>2.2848289217651598</v>
          </cell>
        </row>
        <row r="421">
          <cell r="B421" t="str">
            <v>KJ0286</v>
          </cell>
          <cell r="C421" t="str">
            <v>KJ</v>
          </cell>
          <cell r="D421" t="str">
            <v>16PLT</v>
          </cell>
          <cell r="F421" t="str">
            <v>MATT</v>
          </cell>
          <cell r="G421" t="str">
            <v>BLACK</v>
          </cell>
          <cell r="H421" t="str">
            <v>16mm</v>
          </cell>
          <cell r="I421" t="str">
            <v>100M</v>
          </cell>
          <cell r="J421" t="str">
            <v>R</v>
          </cell>
          <cell r="P421">
            <v>5.7119512647251627</v>
          </cell>
          <cell r="R421">
            <v>2.284780505890065</v>
          </cell>
        </row>
        <row r="422">
          <cell r="B422" t="str">
            <v>KJ0287</v>
          </cell>
          <cell r="C422" t="str">
            <v>KJ</v>
          </cell>
          <cell r="D422" t="str">
            <v>16PLT</v>
          </cell>
          <cell r="F422" t="str">
            <v>MATT</v>
          </cell>
          <cell r="G422" t="str">
            <v>BLACK</v>
          </cell>
          <cell r="H422" t="str">
            <v>16mm</v>
          </cell>
          <cell r="I422" t="str">
            <v>200M</v>
          </cell>
          <cell r="J422" t="str">
            <v>R</v>
          </cell>
          <cell r="P422">
            <v>5.7120723044128994</v>
          </cell>
          <cell r="R422">
            <v>2.2848289217651598</v>
          </cell>
        </row>
        <row r="423">
          <cell r="B423" t="str">
            <v>KJ0310</v>
          </cell>
          <cell r="C423" t="str">
            <v>KJ</v>
          </cell>
          <cell r="D423" t="str">
            <v>16PLT</v>
          </cell>
          <cell r="F423" t="str">
            <v>MATT</v>
          </cell>
          <cell r="G423" t="str">
            <v>RED</v>
          </cell>
          <cell r="H423" t="str">
            <v>16mm</v>
          </cell>
          <cell r="I423" t="str">
            <v>100M</v>
          </cell>
          <cell r="J423" t="str">
            <v>R</v>
          </cell>
          <cell r="P423">
            <v>5.7119512647251627</v>
          </cell>
          <cell r="R423">
            <v>2.284780505890065</v>
          </cell>
        </row>
        <row r="424">
          <cell r="B424" t="str">
            <v>KJ0311</v>
          </cell>
          <cell r="C424" t="str">
            <v>KJ</v>
          </cell>
          <cell r="D424" t="str">
            <v>16PLT</v>
          </cell>
          <cell r="F424" t="str">
            <v>MATT</v>
          </cell>
          <cell r="G424" t="str">
            <v>RED</v>
          </cell>
          <cell r="H424" t="str">
            <v>16mm</v>
          </cell>
          <cell r="I424" t="str">
            <v>200M</v>
          </cell>
          <cell r="J424" t="str">
            <v>R</v>
          </cell>
          <cell r="P424">
            <v>5.7120723044128994</v>
          </cell>
          <cell r="R424">
            <v>2.2848289217651598</v>
          </cell>
        </row>
        <row r="425">
          <cell r="B425" t="str">
            <v>KJ0318</v>
          </cell>
          <cell r="C425" t="str">
            <v>KJ</v>
          </cell>
          <cell r="D425" t="str">
            <v>16PLT</v>
          </cell>
          <cell r="F425" t="str">
            <v>MATT</v>
          </cell>
          <cell r="G425" t="str">
            <v>WHITE</v>
          </cell>
          <cell r="H425" t="str">
            <v>18mm</v>
          </cell>
          <cell r="I425" t="str">
            <v>100M</v>
          </cell>
          <cell r="J425" t="str">
            <v>R</v>
          </cell>
          <cell r="P425">
            <v>6.791871566670352</v>
          </cell>
          <cell r="R425">
            <v>2.7167486266681409</v>
          </cell>
        </row>
        <row r="426">
          <cell r="B426" t="str">
            <v>KJ0319</v>
          </cell>
          <cell r="C426" t="str">
            <v>KJ</v>
          </cell>
          <cell r="D426" t="str">
            <v>16PLT</v>
          </cell>
          <cell r="F426" t="str">
            <v>MATT</v>
          </cell>
          <cell r="G426" t="str">
            <v>WHITE</v>
          </cell>
          <cell r="H426" t="str">
            <v>18mm</v>
          </cell>
          <cell r="I426" t="str">
            <v>200M</v>
          </cell>
          <cell r="J426" t="str">
            <v>R</v>
          </cell>
          <cell r="P426">
            <v>6.791871566670352</v>
          </cell>
          <cell r="R426">
            <v>2.7167486266681409</v>
          </cell>
        </row>
        <row r="427">
          <cell r="B427" t="str">
            <v>KJ0326</v>
          </cell>
          <cell r="C427" t="str">
            <v>KJ</v>
          </cell>
          <cell r="D427" t="str">
            <v>16PLT</v>
          </cell>
          <cell r="F427" t="str">
            <v>MATT</v>
          </cell>
          <cell r="G427" t="str">
            <v>BLUE</v>
          </cell>
          <cell r="H427" t="str">
            <v>18mm</v>
          </cell>
          <cell r="I427" t="str">
            <v>100M</v>
          </cell>
          <cell r="J427" t="str">
            <v>R</v>
          </cell>
          <cell r="P427">
            <v>6.7918947220887045</v>
          </cell>
          <cell r="R427">
            <v>2.716757888835482</v>
          </cell>
        </row>
        <row r="428">
          <cell r="B428" t="str">
            <v>KJ0334</v>
          </cell>
          <cell r="C428" t="str">
            <v>KJ</v>
          </cell>
          <cell r="D428" t="str">
            <v>16PLT</v>
          </cell>
          <cell r="F428" t="str">
            <v>MATT</v>
          </cell>
          <cell r="G428" t="str">
            <v>BLACK</v>
          </cell>
          <cell r="H428" t="str">
            <v>18mm</v>
          </cell>
          <cell r="I428" t="str">
            <v>100M</v>
          </cell>
          <cell r="J428" t="str">
            <v>R</v>
          </cell>
          <cell r="P428">
            <v>6.7918947220887045</v>
          </cell>
          <cell r="R428">
            <v>2.716757888835482</v>
          </cell>
        </row>
        <row r="429">
          <cell r="B429" t="str">
            <v>KJ0335</v>
          </cell>
          <cell r="C429" t="str">
            <v>KJ</v>
          </cell>
          <cell r="D429" t="str">
            <v>16PLT</v>
          </cell>
          <cell r="F429" t="str">
            <v>MATT</v>
          </cell>
          <cell r="G429" t="str">
            <v>BLACK</v>
          </cell>
          <cell r="H429" t="str">
            <v>18mm</v>
          </cell>
          <cell r="I429" t="str">
            <v>200M</v>
          </cell>
          <cell r="J429" t="str">
            <v>R</v>
          </cell>
          <cell r="P429">
            <v>6.7918947220887045</v>
          </cell>
          <cell r="R429">
            <v>2.716757888835482</v>
          </cell>
        </row>
        <row r="430">
          <cell r="B430" t="str">
            <v>KJ0358</v>
          </cell>
          <cell r="C430" t="str">
            <v>KJ</v>
          </cell>
          <cell r="D430" t="str">
            <v>16PLT</v>
          </cell>
          <cell r="F430" t="str">
            <v>MATT</v>
          </cell>
          <cell r="G430" t="str">
            <v>RED</v>
          </cell>
          <cell r="H430" t="str">
            <v>18mm</v>
          </cell>
          <cell r="I430" t="str">
            <v>100M</v>
          </cell>
          <cell r="J430" t="str">
            <v>R</v>
          </cell>
          <cell r="P430">
            <v>6.7918947220887045</v>
          </cell>
          <cell r="R430">
            <v>2.716757888835482</v>
          </cell>
        </row>
        <row r="431">
          <cell r="B431" t="str">
            <v>KJ0359</v>
          </cell>
          <cell r="C431" t="str">
            <v>KJ</v>
          </cell>
          <cell r="D431" t="str">
            <v>16PLT</v>
          </cell>
          <cell r="F431" t="str">
            <v>MATT</v>
          </cell>
          <cell r="G431" t="str">
            <v>RED</v>
          </cell>
          <cell r="H431" t="str">
            <v>18mm</v>
          </cell>
          <cell r="I431" t="str">
            <v>200M</v>
          </cell>
          <cell r="J431" t="str">
            <v>R</v>
          </cell>
          <cell r="P431">
            <v>6.7918947220887045</v>
          </cell>
          <cell r="R431">
            <v>2.716757888835482</v>
          </cell>
        </row>
        <row r="432">
          <cell r="B432" t="str">
            <v>KJ0366</v>
          </cell>
          <cell r="C432" t="str">
            <v>KJ</v>
          </cell>
          <cell r="D432" t="str">
            <v>16PLT</v>
          </cell>
          <cell r="F432" t="str">
            <v>MATT</v>
          </cell>
          <cell r="G432" t="str">
            <v>WHITE</v>
          </cell>
          <cell r="H432" t="str">
            <v>20mm</v>
          </cell>
          <cell r="I432" t="str">
            <v>100M</v>
          </cell>
          <cell r="J432" t="str">
            <v>R</v>
          </cell>
          <cell r="P432">
            <v>9.1077649558504685</v>
          </cell>
          <cell r="R432">
            <v>3.6431059823401877</v>
          </cell>
        </row>
        <row r="433">
          <cell r="B433" t="str">
            <v>KJ0374</v>
          </cell>
          <cell r="C433" t="str">
            <v>KJ</v>
          </cell>
          <cell r="D433" t="str">
            <v>16PLT</v>
          </cell>
          <cell r="F433" t="str">
            <v>MATT</v>
          </cell>
          <cell r="G433" t="str">
            <v>BLUE</v>
          </cell>
          <cell r="H433" t="str">
            <v>20mm</v>
          </cell>
          <cell r="I433" t="str">
            <v>100M</v>
          </cell>
          <cell r="J433" t="str">
            <v>R</v>
          </cell>
          <cell r="P433">
            <v>9.1079312538576751</v>
          </cell>
          <cell r="R433">
            <v>3.64317250154307</v>
          </cell>
        </row>
        <row r="434">
          <cell r="B434" t="str">
            <v>KJ0382</v>
          </cell>
          <cell r="C434" t="str">
            <v>KJ</v>
          </cell>
          <cell r="D434" t="str">
            <v>16PLT</v>
          </cell>
          <cell r="F434" t="str">
            <v>MATT</v>
          </cell>
          <cell r="G434" t="str">
            <v>BLACK</v>
          </cell>
          <cell r="H434" t="str">
            <v>20mm</v>
          </cell>
          <cell r="I434" t="str">
            <v>100M</v>
          </cell>
          <cell r="J434" t="str">
            <v>R</v>
          </cell>
          <cell r="P434">
            <v>9.1079312538576751</v>
          </cell>
          <cell r="R434">
            <v>3.64317250154307</v>
          </cell>
        </row>
        <row r="435">
          <cell r="B435" t="str">
            <v>KJ0406</v>
          </cell>
          <cell r="C435" t="str">
            <v>KJ</v>
          </cell>
          <cell r="D435" t="str">
            <v>16PLT</v>
          </cell>
          <cell r="F435" t="str">
            <v>MATT</v>
          </cell>
          <cell r="G435" t="str">
            <v>RED</v>
          </cell>
          <cell r="H435" t="str">
            <v>20mm</v>
          </cell>
          <cell r="I435" t="str">
            <v>100M</v>
          </cell>
          <cell r="J435" t="str">
            <v>R</v>
          </cell>
          <cell r="P435">
            <v>9.1079312538576751</v>
          </cell>
          <cell r="R435">
            <v>3.64317250154307</v>
          </cell>
        </row>
        <row r="436">
          <cell r="B436" t="str">
            <v>EL0001</v>
          </cell>
          <cell r="C436" t="str">
            <v>EL</v>
          </cell>
          <cell r="D436" t="str">
            <v>EXCEL</v>
          </cell>
          <cell r="F436" t="str">
            <v>ELITE</v>
          </cell>
          <cell r="G436" t="str">
            <v>4mm</v>
          </cell>
          <cell r="H436" t="str">
            <v>BLACK</v>
          </cell>
          <cell r="I436" t="str">
            <v>200M</v>
          </cell>
          <cell r="P436">
            <v>2.4151460869565216</v>
          </cell>
          <cell r="R436">
            <v>0.96605843478260867</v>
          </cell>
        </row>
        <row r="437">
          <cell r="B437" t="str">
            <v>EL0002</v>
          </cell>
          <cell r="C437" t="str">
            <v>EL</v>
          </cell>
          <cell r="D437" t="str">
            <v>EXCEL</v>
          </cell>
          <cell r="F437" t="str">
            <v>ELITE</v>
          </cell>
          <cell r="G437" t="str">
            <v>4mm</v>
          </cell>
          <cell r="H437" t="str">
            <v>PINK</v>
          </cell>
          <cell r="I437" t="str">
            <v>200M</v>
          </cell>
          <cell r="P437">
            <v>50</v>
          </cell>
          <cell r="R437">
            <v>20</v>
          </cell>
        </row>
        <row r="438">
          <cell r="B438" t="str">
            <v>EL0010</v>
          </cell>
          <cell r="C438" t="str">
            <v>EL</v>
          </cell>
          <cell r="D438" t="str">
            <v>EXCEL</v>
          </cell>
          <cell r="F438" t="str">
            <v>ELITE</v>
          </cell>
          <cell r="G438" t="str">
            <v>5mm</v>
          </cell>
          <cell r="H438" t="str">
            <v>BLACK</v>
          </cell>
          <cell r="I438" t="str">
            <v>200M</v>
          </cell>
          <cell r="P438">
            <v>3.3984555652173913</v>
          </cell>
          <cell r="R438">
            <v>1.3593822260869566</v>
          </cell>
        </row>
        <row r="439">
          <cell r="B439" t="str">
            <v>EL0011</v>
          </cell>
          <cell r="C439" t="str">
            <v>EL</v>
          </cell>
          <cell r="D439" t="str">
            <v>EXCEL</v>
          </cell>
          <cell r="F439" t="str">
            <v>ELITE</v>
          </cell>
          <cell r="G439" t="str">
            <v>5mm</v>
          </cell>
          <cell r="H439" t="str">
            <v>PINK</v>
          </cell>
          <cell r="I439" t="str">
            <v>200M</v>
          </cell>
          <cell r="P439">
            <v>3.3984555652173913</v>
          </cell>
          <cell r="R439">
            <v>1.3593822260869566</v>
          </cell>
        </row>
        <row r="440">
          <cell r="B440" t="str">
            <v>EL0020</v>
          </cell>
          <cell r="C440" t="str">
            <v>EL</v>
          </cell>
          <cell r="D440" t="str">
            <v>EXCEL</v>
          </cell>
          <cell r="F440" t="str">
            <v>ELITE</v>
          </cell>
          <cell r="G440" t="str">
            <v>6mm</v>
          </cell>
          <cell r="H440" t="str">
            <v>BLACK</v>
          </cell>
          <cell r="I440" t="str">
            <v>200M</v>
          </cell>
          <cell r="P440">
            <v>4.1511350217391305</v>
          </cell>
          <cell r="R440">
            <v>1.6604540086956523</v>
          </cell>
        </row>
        <row r="441">
          <cell r="B441" t="str">
            <v>EL0021</v>
          </cell>
          <cell r="C441" t="str">
            <v>EL</v>
          </cell>
          <cell r="D441" t="str">
            <v>EXCEL</v>
          </cell>
          <cell r="F441" t="str">
            <v>ELITE</v>
          </cell>
          <cell r="G441" t="str">
            <v>6mm</v>
          </cell>
          <cell r="H441" t="str">
            <v>PINK</v>
          </cell>
          <cell r="I441" t="str">
            <v>200M</v>
          </cell>
          <cell r="P441">
            <v>4.1511350217391305</v>
          </cell>
          <cell r="R441">
            <v>1.6604540086956523</v>
          </cell>
        </row>
        <row r="442">
          <cell r="B442" t="str">
            <v>KP2523</v>
          </cell>
          <cell r="C442" t="str">
            <v>KP</v>
          </cell>
          <cell r="D442" t="str">
            <v>EXCEL</v>
          </cell>
          <cell r="F442" t="str">
            <v>RACING</v>
          </cell>
          <cell r="G442" t="str">
            <v>1.5mm</v>
          </cell>
          <cell r="H442" t="str">
            <v>BLUE</v>
          </cell>
          <cell r="I442" t="str">
            <v>100mR</v>
          </cell>
          <cell r="P442">
            <v>0.49787728292908706</v>
          </cell>
          <cell r="R442">
            <v>0.19915091317163483</v>
          </cell>
        </row>
        <row r="443">
          <cell r="B443" t="str">
            <v>KP2524</v>
          </cell>
          <cell r="C443" t="str">
            <v>KP</v>
          </cell>
          <cell r="D443" t="str">
            <v>EXCEL</v>
          </cell>
          <cell r="F443" t="str">
            <v>RAC</v>
          </cell>
          <cell r="G443" t="str">
            <v>1.5mm</v>
          </cell>
          <cell r="H443" t="str">
            <v>BLU</v>
          </cell>
          <cell r="I443" t="str">
            <v>200m</v>
          </cell>
          <cell r="P443">
            <v>0.49799306002146365</v>
          </cell>
          <cell r="R443">
            <v>0.19919722400858547</v>
          </cell>
        </row>
        <row r="444">
          <cell r="B444" t="str">
            <v>KP2525</v>
          </cell>
          <cell r="C444" t="str">
            <v>KP</v>
          </cell>
          <cell r="D444" t="str">
            <v>EXCEL</v>
          </cell>
          <cell r="F444" t="str">
            <v>RAC</v>
          </cell>
          <cell r="G444" t="str">
            <v>1.5MM</v>
          </cell>
          <cell r="H444" t="str">
            <v>PURP</v>
          </cell>
          <cell r="I444" t="str">
            <v>100m</v>
          </cell>
          <cell r="P444">
            <v>0.49787728292908706</v>
          </cell>
          <cell r="R444">
            <v>0.19915091317163483</v>
          </cell>
        </row>
        <row r="445">
          <cell r="B445" t="str">
            <v>KP2526</v>
          </cell>
          <cell r="C445" t="str">
            <v>KP</v>
          </cell>
          <cell r="D445" t="str">
            <v>EXCEL</v>
          </cell>
          <cell r="F445" t="str">
            <v>RAC</v>
          </cell>
          <cell r="G445" t="str">
            <v>1.5mm</v>
          </cell>
          <cell r="H445" t="str">
            <v>PURP</v>
          </cell>
          <cell r="I445" t="str">
            <v>200m</v>
          </cell>
          <cell r="P445">
            <v>0.49799306002146365</v>
          </cell>
          <cell r="R445">
            <v>0.19919722400858547</v>
          </cell>
        </row>
        <row r="446">
          <cell r="B446" t="str">
            <v>KP2527</v>
          </cell>
          <cell r="C446" t="str">
            <v>KP</v>
          </cell>
          <cell r="D446" t="str">
            <v>EXCEL</v>
          </cell>
          <cell r="F446" t="str">
            <v>RACING</v>
          </cell>
          <cell r="G446" t="str">
            <v>2mm</v>
          </cell>
          <cell r="H446" t="str">
            <v>BLUE</v>
          </cell>
          <cell r="I446" t="str">
            <v>100mR</v>
          </cell>
          <cell r="P446">
            <v>0.65717814190754587</v>
          </cell>
          <cell r="R446">
            <v>0.26287125676301837</v>
          </cell>
        </row>
        <row r="447">
          <cell r="B447" t="str">
            <v>KP0061</v>
          </cell>
          <cell r="C447" t="str">
            <v>KP</v>
          </cell>
          <cell r="D447" t="str">
            <v>EXCEL</v>
          </cell>
          <cell r="F447" t="str">
            <v>RAC</v>
          </cell>
          <cell r="G447" t="str">
            <v>2mm</v>
          </cell>
          <cell r="H447" t="str">
            <v>LM</v>
          </cell>
          <cell r="I447" t="str">
            <v>100mR</v>
          </cell>
          <cell r="P447">
            <v>0.65717814190754587</v>
          </cell>
          <cell r="R447">
            <v>0.26287125676301837</v>
          </cell>
        </row>
        <row r="448">
          <cell r="B448" t="str">
            <v>KP0062</v>
          </cell>
          <cell r="C448" t="str">
            <v>KP</v>
          </cell>
          <cell r="D448" t="str">
            <v>EXCEL</v>
          </cell>
          <cell r="F448" t="str">
            <v>RAC</v>
          </cell>
          <cell r="G448" t="str">
            <v>2mm</v>
          </cell>
          <cell r="H448" t="str">
            <v>LM</v>
          </cell>
          <cell r="I448" t="str">
            <v>200mR</v>
          </cell>
          <cell r="P448">
            <v>0.6572949715189943</v>
          </cell>
          <cell r="R448">
            <v>0.26291798860759774</v>
          </cell>
        </row>
        <row r="449">
          <cell r="B449" t="str">
            <v>KP2528</v>
          </cell>
          <cell r="C449" t="str">
            <v>KP</v>
          </cell>
          <cell r="D449" t="str">
            <v>EXCEL</v>
          </cell>
          <cell r="F449" t="str">
            <v>RAC</v>
          </cell>
          <cell r="G449" t="str">
            <v>2mm</v>
          </cell>
          <cell r="H449" t="str">
            <v>BLUE</v>
          </cell>
          <cell r="I449" t="str">
            <v>200m</v>
          </cell>
          <cell r="P449">
            <v>0.6572949715189943</v>
          </cell>
          <cell r="R449">
            <v>0.26291798860759774</v>
          </cell>
        </row>
        <row r="450">
          <cell r="B450" t="str">
            <v>KP2529</v>
          </cell>
          <cell r="C450" t="str">
            <v>KP</v>
          </cell>
          <cell r="D450" t="str">
            <v>EXCEL</v>
          </cell>
          <cell r="F450" t="str">
            <v>RAC</v>
          </cell>
          <cell r="G450" t="str">
            <v>2mm</v>
          </cell>
          <cell r="H450" t="str">
            <v>PURP</v>
          </cell>
          <cell r="I450" t="str">
            <v>100m</v>
          </cell>
          <cell r="P450">
            <v>0.65717814190754587</v>
          </cell>
          <cell r="R450">
            <v>0.26287125676301837</v>
          </cell>
        </row>
        <row r="451">
          <cell r="B451" t="str">
            <v>KP2530</v>
          </cell>
          <cell r="C451" t="str">
            <v>KP</v>
          </cell>
          <cell r="D451" t="str">
            <v>EXCEL</v>
          </cell>
          <cell r="F451" t="str">
            <v>RAC</v>
          </cell>
          <cell r="G451" t="str">
            <v>2mm</v>
          </cell>
          <cell r="H451" t="str">
            <v>PURP</v>
          </cell>
          <cell r="I451" t="str">
            <v>200m</v>
          </cell>
          <cell r="P451">
            <v>0.6572949715189943</v>
          </cell>
          <cell r="R451">
            <v>0.26291798860759774</v>
          </cell>
        </row>
        <row r="452">
          <cell r="B452" t="str">
            <v>KP0117</v>
          </cell>
          <cell r="C452" t="str">
            <v>KP</v>
          </cell>
          <cell r="D452" t="str">
            <v>EXCEL</v>
          </cell>
          <cell r="F452" t="str">
            <v>RAC</v>
          </cell>
          <cell r="G452" t="str">
            <v>3mm</v>
          </cell>
          <cell r="H452" t="str">
            <v>LM</v>
          </cell>
          <cell r="I452" t="str">
            <v>100mR</v>
          </cell>
          <cell r="P452">
            <v>1.0041136719288675</v>
          </cell>
          <cell r="R452">
            <v>0.401645468771547</v>
          </cell>
        </row>
        <row r="453">
          <cell r="B453" t="str">
            <v>KP0118</v>
          </cell>
          <cell r="C453" t="str">
            <v>KP</v>
          </cell>
          <cell r="D453" t="str">
            <v>EXCEL</v>
          </cell>
          <cell r="F453" t="str">
            <v>RACING</v>
          </cell>
          <cell r="G453" t="str">
            <v>3mm</v>
          </cell>
          <cell r="H453" t="str">
            <v>LIME</v>
          </cell>
          <cell r="I453" t="str">
            <v>200M</v>
          </cell>
          <cell r="J453" t="str">
            <v>R</v>
          </cell>
          <cell r="P453">
            <v>1.0041136719288675</v>
          </cell>
          <cell r="R453">
            <v>0.401645468771547</v>
          </cell>
        </row>
        <row r="454">
          <cell r="B454" t="str">
            <v>KP2531</v>
          </cell>
          <cell r="C454" t="str">
            <v>KP</v>
          </cell>
          <cell r="D454" t="str">
            <v>EXCEL</v>
          </cell>
          <cell r="F454" t="str">
            <v>RAC</v>
          </cell>
          <cell r="G454" t="str">
            <v>3mm</v>
          </cell>
          <cell r="H454" t="str">
            <v>BLU</v>
          </cell>
          <cell r="I454" t="str">
            <v>100m</v>
          </cell>
          <cell r="P454">
            <v>1.0041136719288675</v>
          </cell>
          <cell r="R454">
            <v>0.401645468771547</v>
          </cell>
        </row>
        <row r="455">
          <cell r="B455" t="str">
            <v>KP2532</v>
          </cell>
          <cell r="C455" t="str">
            <v>KP</v>
          </cell>
          <cell r="D455" t="str">
            <v>EXCEL</v>
          </cell>
          <cell r="F455" t="str">
            <v>RACING</v>
          </cell>
          <cell r="G455" t="str">
            <v>3mm</v>
          </cell>
          <cell r="H455" t="str">
            <v>BLUE</v>
          </cell>
          <cell r="I455" t="str">
            <v>200mR</v>
          </cell>
          <cell r="P455">
            <v>1.0041136719288675</v>
          </cell>
          <cell r="R455">
            <v>0.401645468771547</v>
          </cell>
        </row>
        <row r="456">
          <cell r="B456" t="str">
            <v>KP2533</v>
          </cell>
          <cell r="C456" t="str">
            <v>KP</v>
          </cell>
          <cell r="D456" t="str">
            <v>EXCEL</v>
          </cell>
          <cell r="F456" t="str">
            <v>RAC</v>
          </cell>
          <cell r="G456" t="str">
            <v>3mm</v>
          </cell>
          <cell r="H456" t="str">
            <v>PURP</v>
          </cell>
          <cell r="I456" t="str">
            <v>100m</v>
          </cell>
          <cell r="P456">
            <v>1.0041136719288675</v>
          </cell>
          <cell r="R456">
            <v>0.401645468771547</v>
          </cell>
        </row>
        <row r="457">
          <cell r="B457" t="str">
            <v>KP2534</v>
          </cell>
          <cell r="C457" t="str">
            <v>KP</v>
          </cell>
          <cell r="D457" t="str">
            <v>EXCEL</v>
          </cell>
          <cell r="F457" t="str">
            <v>RACING</v>
          </cell>
          <cell r="G457" t="str">
            <v>3mm</v>
          </cell>
          <cell r="H457" t="str">
            <v>PURP</v>
          </cell>
          <cell r="I457" t="str">
            <v>200mR</v>
          </cell>
          <cell r="P457">
            <v>1.0041136719288675</v>
          </cell>
          <cell r="R457">
            <v>0.401645468771547</v>
          </cell>
        </row>
        <row r="458">
          <cell r="B458" t="str">
            <v>KP2468</v>
          </cell>
          <cell r="C458" t="str">
            <v>KP</v>
          </cell>
          <cell r="D458" t="str">
            <v>EXCEL</v>
          </cell>
          <cell r="F458" t="str">
            <v>RACING</v>
          </cell>
          <cell r="G458" t="str">
            <v>4mm</v>
          </cell>
          <cell r="H458" t="str">
            <v>BLUE</v>
          </cell>
          <cell r="I458" t="str">
            <v>100m</v>
          </cell>
          <cell r="J458" t="str">
            <v>R</v>
          </cell>
          <cell r="P458">
            <v>1.7007696973054298</v>
          </cell>
          <cell r="R458">
            <v>0.68030787892217193</v>
          </cell>
        </row>
        <row r="459">
          <cell r="B459" t="str">
            <v>KP2469</v>
          </cell>
          <cell r="C459" t="str">
            <v>KP</v>
          </cell>
          <cell r="D459" t="str">
            <v>EXCEL</v>
          </cell>
          <cell r="F459" t="str">
            <v>RACING</v>
          </cell>
          <cell r="G459" t="str">
            <v>4mm</v>
          </cell>
          <cell r="H459" t="str">
            <v>BLUE</v>
          </cell>
          <cell r="I459" t="str">
            <v>200m</v>
          </cell>
          <cell r="J459" t="str">
            <v>R</v>
          </cell>
          <cell r="P459">
            <v>1.7007686447857453</v>
          </cell>
          <cell r="R459">
            <v>0.68030745791429814</v>
          </cell>
        </row>
        <row r="460">
          <cell r="B460" t="str">
            <v>KP2470</v>
          </cell>
          <cell r="C460" t="str">
            <v>KP</v>
          </cell>
          <cell r="D460" t="str">
            <v>EXCEL</v>
          </cell>
          <cell r="F460" t="str">
            <v>RACING</v>
          </cell>
          <cell r="G460" t="str">
            <v>4mm</v>
          </cell>
          <cell r="H460" t="str">
            <v>BLACK</v>
          </cell>
          <cell r="I460" t="str">
            <v>100m</v>
          </cell>
          <cell r="J460" t="str">
            <v>R</v>
          </cell>
          <cell r="P460">
            <v>1.7007696973054298</v>
          </cell>
          <cell r="R460">
            <v>0.68030787892217193</v>
          </cell>
        </row>
        <row r="461">
          <cell r="B461" t="str">
            <v>KP2471</v>
          </cell>
          <cell r="C461" t="str">
            <v>KP</v>
          </cell>
          <cell r="D461" t="str">
            <v>EXCEL</v>
          </cell>
          <cell r="F461" t="str">
            <v>RACING</v>
          </cell>
          <cell r="G461" t="str">
            <v>4mm</v>
          </cell>
          <cell r="H461" t="str">
            <v>BLACK</v>
          </cell>
          <cell r="I461" t="str">
            <v>200m</v>
          </cell>
          <cell r="J461" t="str">
            <v>R</v>
          </cell>
          <cell r="P461">
            <v>1.7007686447857453</v>
          </cell>
          <cell r="R461">
            <v>0.68030745791429814</v>
          </cell>
        </row>
        <row r="462">
          <cell r="B462" t="str">
            <v>KP2474</v>
          </cell>
          <cell r="C462" t="str">
            <v>KP</v>
          </cell>
          <cell r="D462" t="str">
            <v>EXCEL</v>
          </cell>
          <cell r="F462" t="str">
            <v>RAC</v>
          </cell>
          <cell r="G462" t="str">
            <v>4mm</v>
          </cell>
          <cell r="H462" t="str">
            <v>LM</v>
          </cell>
          <cell r="I462" t="str">
            <v>100m</v>
          </cell>
          <cell r="P462">
            <v>1.7007696973054298</v>
          </cell>
          <cell r="R462">
            <v>0.68030787892217193</v>
          </cell>
        </row>
        <row r="463">
          <cell r="B463" t="str">
            <v>KP2475</v>
          </cell>
          <cell r="C463" t="str">
            <v>KP</v>
          </cell>
          <cell r="D463" t="str">
            <v>EXCEL</v>
          </cell>
          <cell r="F463" t="str">
            <v>RACING</v>
          </cell>
          <cell r="G463" t="str">
            <v>4mm</v>
          </cell>
          <cell r="H463" t="str">
            <v>LIME</v>
          </cell>
          <cell r="I463" t="str">
            <v>200m</v>
          </cell>
          <cell r="J463" t="str">
            <v>R</v>
          </cell>
          <cell r="P463">
            <v>1.7007686447857453</v>
          </cell>
          <cell r="R463">
            <v>0.68030745791429814</v>
          </cell>
        </row>
        <row r="464">
          <cell r="B464" t="str">
            <v>KP2476</v>
          </cell>
          <cell r="C464" t="str">
            <v>KP</v>
          </cell>
          <cell r="D464" t="str">
            <v>EXCEL</v>
          </cell>
          <cell r="F464" t="str">
            <v>RACING</v>
          </cell>
          <cell r="G464" t="str">
            <v>4mm</v>
          </cell>
          <cell r="H464" t="str">
            <v>PURPLE</v>
          </cell>
          <cell r="I464" t="str">
            <v>100m</v>
          </cell>
          <cell r="J464" t="str">
            <v>R</v>
          </cell>
          <cell r="P464">
            <v>1.7007696973054298</v>
          </cell>
          <cell r="R464">
            <v>0.68030787892217193</v>
          </cell>
        </row>
        <row r="465">
          <cell r="B465" t="str">
            <v>KP2477</v>
          </cell>
          <cell r="C465" t="str">
            <v>KP</v>
          </cell>
          <cell r="D465" t="str">
            <v>EXCEL</v>
          </cell>
          <cell r="F465" t="str">
            <v>RACING</v>
          </cell>
          <cell r="G465" t="str">
            <v>4mm</v>
          </cell>
          <cell r="H465" t="str">
            <v>PURPLE</v>
          </cell>
          <cell r="I465" t="str">
            <v>200m</v>
          </cell>
          <cell r="J465" t="str">
            <v>R</v>
          </cell>
          <cell r="P465">
            <v>1.7007686447857453</v>
          </cell>
          <cell r="R465">
            <v>0.68030745791429814</v>
          </cell>
        </row>
        <row r="466">
          <cell r="B466" t="str">
            <v>KP2478</v>
          </cell>
          <cell r="C466" t="str">
            <v>KP</v>
          </cell>
          <cell r="D466" t="str">
            <v>EXCEL</v>
          </cell>
          <cell r="F466" t="str">
            <v>RACING</v>
          </cell>
          <cell r="G466" t="str">
            <v>4mm</v>
          </cell>
          <cell r="H466" t="str">
            <v>WHITE</v>
          </cell>
          <cell r="I466" t="str">
            <v>100m</v>
          </cell>
          <cell r="J466" t="str">
            <v>R</v>
          </cell>
          <cell r="P466">
            <v>1.7007696973054298</v>
          </cell>
          <cell r="R466">
            <v>0.68030787892217193</v>
          </cell>
        </row>
        <row r="467">
          <cell r="B467" t="str">
            <v>KP2479</v>
          </cell>
          <cell r="C467" t="str">
            <v>KP</v>
          </cell>
          <cell r="D467" t="str">
            <v>EXCEL</v>
          </cell>
          <cell r="F467" t="str">
            <v>RACING</v>
          </cell>
          <cell r="G467" t="str">
            <v>4mm</v>
          </cell>
          <cell r="H467" t="str">
            <v>WHITE</v>
          </cell>
          <cell r="I467" t="str">
            <v>200m</v>
          </cell>
          <cell r="J467" t="str">
            <v>R</v>
          </cell>
          <cell r="P467">
            <v>1.7007686447857453</v>
          </cell>
          <cell r="R467">
            <v>0.68030745791429814</v>
          </cell>
        </row>
        <row r="468">
          <cell r="B468" t="str">
            <v>KP2696</v>
          </cell>
          <cell r="C468" t="str">
            <v>KP</v>
          </cell>
          <cell r="D468" t="str">
            <v>EXCEL</v>
          </cell>
          <cell r="F468" t="str">
            <v>RACING</v>
          </cell>
          <cell r="G468" t="str">
            <v>4mm</v>
          </cell>
          <cell r="H468" t="str">
            <v>RED</v>
          </cell>
          <cell r="I468" t="str">
            <v>100mR</v>
          </cell>
          <cell r="P468">
            <v>1.7007696973054298</v>
          </cell>
          <cell r="R468">
            <v>0.68030787892217193</v>
          </cell>
        </row>
        <row r="469">
          <cell r="B469" t="str">
            <v>KP2697</v>
          </cell>
          <cell r="C469" t="str">
            <v>KP</v>
          </cell>
          <cell r="D469" t="str">
            <v>EXCEL</v>
          </cell>
          <cell r="F469" t="str">
            <v>RACING</v>
          </cell>
          <cell r="G469" t="str">
            <v>4mm</v>
          </cell>
          <cell r="H469" t="str">
            <v>RED</v>
          </cell>
          <cell r="I469" t="str">
            <v>200mR</v>
          </cell>
          <cell r="P469">
            <v>1.7007686447857453</v>
          </cell>
          <cell r="R469">
            <v>0.68030745791429814</v>
          </cell>
        </row>
        <row r="470">
          <cell r="B470" t="str">
            <v>KP2480</v>
          </cell>
          <cell r="C470" t="str">
            <v>KP</v>
          </cell>
          <cell r="D470" t="str">
            <v>EXCEL</v>
          </cell>
          <cell r="F470" t="str">
            <v>RAC</v>
          </cell>
          <cell r="G470" t="str">
            <v>5mm</v>
          </cell>
          <cell r="H470" t="str">
            <v>BLU</v>
          </cell>
          <cell r="I470" t="str">
            <v>100m</v>
          </cell>
          <cell r="P470">
            <v>2.393245117123898</v>
          </cell>
          <cell r="R470">
            <v>0.95729804684955921</v>
          </cell>
        </row>
        <row r="471">
          <cell r="B471" t="str">
            <v>KP2481</v>
          </cell>
          <cell r="C471" t="str">
            <v>KP</v>
          </cell>
          <cell r="D471" t="str">
            <v>EXCEL</v>
          </cell>
          <cell r="F471" t="str">
            <v>RACING</v>
          </cell>
          <cell r="G471" t="str">
            <v>5mm</v>
          </cell>
          <cell r="H471" t="str">
            <v>BLUE</v>
          </cell>
          <cell r="I471" t="str">
            <v>200m</v>
          </cell>
          <cell r="J471" t="str">
            <v>R</v>
          </cell>
          <cell r="P471">
            <v>2.3930125104206854</v>
          </cell>
          <cell r="R471">
            <v>0.95720500416827425</v>
          </cell>
        </row>
        <row r="472">
          <cell r="B472" t="str">
            <v>KP2482</v>
          </cell>
          <cell r="C472" t="str">
            <v>KP</v>
          </cell>
          <cell r="D472" t="str">
            <v>EXCEL</v>
          </cell>
          <cell r="F472" t="str">
            <v>RACING</v>
          </cell>
          <cell r="G472" t="str">
            <v>5mm</v>
          </cell>
          <cell r="H472" t="str">
            <v>BLACK</v>
          </cell>
          <cell r="I472" t="str">
            <v>100m</v>
          </cell>
          <cell r="J472" t="str">
            <v>R</v>
          </cell>
          <cell r="P472">
            <v>2.393245117123898</v>
          </cell>
          <cell r="R472">
            <v>0.95729804684955921</v>
          </cell>
        </row>
        <row r="473">
          <cell r="B473" t="str">
            <v>KP2483</v>
          </cell>
          <cell r="C473" t="str">
            <v>KP</v>
          </cell>
          <cell r="D473" t="str">
            <v>EXCEL</v>
          </cell>
          <cell r="F473" t="str">
            <v>RACING</v>
          </cell>
          <cell r="G473" t="str">
            <v>5mm</v>
          </cell>
          <cell r="H473" t="str">
            <v>BLACK</v>
          </cell>
          <cell r="I473" t="str">
            <v>200m</v>
          </cell>
          <cell r="J473" t="str">
            <v>R</v>
          </cell>
          <cell r="P473">
            <v>2.3930125104206854</v>
          </cell>
          <cell r="R473">
            <v>0.95720500416827425</v>
          </cell>
        </row>
        <row r="474">
          <cell r="B474" t="str">
            <v>KP2486</v>
          </cell>
          <cell r="C474" t="str">
            <v>KP</v>
          </cell>
          <cell r="D474" t="str">
            <v>EXCEL</v>
          </cell>
          <cell r="F474" t="str">
            <v>RAC</v>
          </cell>
          <cell r="G474" t="str">
            <v>5mm</v>
          </cell>
          <cell r="H474" t="str">
            <v>LM</v>
          </cell>
          <cell r="I474" t="str">
            <v>100mR</v>
          </cell>
          <cell r="P474">
            <v>2.393245117123898</v>
          </cell>
          <cell r="R474">
            <v>0.95729804684955921</v>
          </cell>
        </row>
        <row r="475">
          <cell r="B475" t="str">
            <v>KP2487</v>
          </cell>
          <cell r="C475" t="str">
            <v>KP</v>
          </cell>
          <cell r="D475" t="str">
            <v>EXCEL</v>
          </cell>
          <cell r="F475" t="str">
            <v>RACING</v>
          </cell>
          <cell r="G475" t="str">
            <v>5mm</v>
          </cell>
          <cell r="H475" t="str">
            <v>LIME</v>
          </cell>
          <cell r="I475" t="str">
            <v>200m</v>
          </cell>
          <cell r="J475" t="str">
            <v>R</v>
          </cell>
          <cell r="P475">
            <v>2.3930125104206854</v>
          </cell>
          <cell r="R475">
            <v>0.95720500416827425</v>
          </cell>
        </row>
        <row r="476">
          <cell r="B476" t="str">
            <v>KP2488</v>
          </cell>
          <cell r="C476" t="str">
            <v>KP</v>
          </cell>
          <cell r="D476" t="str">
            <v>EXCEL</v>
          </cell>
          <cell r="F476" t="str">
            <v>RAC</v>
          </cell>
          <cell r="G476" t="str">
            <v>5mm</v>
          </cell>
          <cell r="H476" t="str">
            <v>PURP</v>
          </cell>
          <cell r="I476" t="str">
            <v>100m</v>
          </cell>
          <cell r="P476">
            <v>2.393245117123898</v>
          </cell>
          <cell r="R476">
            <v>0.95729804684955921</v>
          </cell>
        </row>
        <row r="477">
          <cell r="B477" t="str">
            <v>KP2489</v>
          </cell>
          <cell r="C477" t="str">
            <v>KP</v>
          </cell>
          <cell r="D477" t="str">
            <v>EXCEL</v>
          </cell>
          <cell r="F477" t="str">
            <v>RACING</v>
          </cell>
          <cell r="G477" t="str">
            <v>5mm</v>
          </cell>
          <cell r="H477" t="str">
            <v>PURPLE</v>
          </cell>
          <cell r="I477" t="str">
            <v>200m</v>
          </cell>
          <cell r="J477" t="str">
            <v>R</v>
          </cell>
          <cell r="P477">
            <v>2.3930125104206854</v>
          </cell>
          <cell r="R477">
            <v>0.95720500416827425</v>
          </cell>
        </row>
        <row r="478">
          <cell r="B478" t="str">
            <v>KP2490</v>
          </cell>
          <cell r="C478" t="str">
            <v>KP</v>
          </cell>
          <cell r="D478" t="str">
            <v>EXCEL</v>
          </cell>
          <cell r="F478" t="str">
            <v>RACING</v>
          </cell>
          <cell r="G478" t="str">
            <v>5mm</v>
          </cell>
          <cell r="H478" t="str">
            <v>WHITE</v>
          </cell>
          <cell r="I478" t="str">
            <v>100m</v>
          </cell>
          <cell r="J478" t="str">
            <v>R</v>
          </cell>
          <cell r="P478">
            <v>2.393245117123898</v>
          </cell>
          <cell r="R478">
            <v>0.95729804684955921</v>
          </cell>
        </row>
        <row r="479">
          <cell r="B479" t="str">
            <v>KP2491</v>
          </cell>
          <cell r="C479" t="str">
            <v>KP</v>
          </cell>
          <cell r="D479" t="str">
            <v>EXCEL</v>
          </cell>
          <cell r="F479" t="str">
            <v>RACING</v>
          </cell>
          <cell r="G479" t="str">
            <v>5mm</v>
          </cell>
          <cell r="H479" t="str">
            <v>WHITE</v>
          </cell>
          <cell r="I479" t="str">
            <v>200m</v>
          </cell>
          <cell r="J479" t="str">
            <v>R</v>
          </cell>
          <cell r="P479">
            <v>2.3930125104206854</v>
          </cell>
          <cell r="R479">
            <v>0.95720500416827425</v>
          </cell>
        </row>
        <row r="480">
          <cell r="B480" t="str">
            <v>KP2698</v>
          </cell>
          <cell r="C480" t="str">
            <v>KP</v>
          </cell>
          <cell r="D480" t="str">
            <v>EXCEL</v>
          </cell>
          <cell r="F480" t="str">
            <v>RAC</v>
          </cell>
          <cell r="G480" t="str">
            <v>5mm</v>
          </cell>
          <cell r="H480" t="str">
            <v>RED</v>
          </cell>
          <cell r="I480" t="str">
            <v>100m</v>
          </cell>
          <cell r="P480">
            <v>2.393245117123898</v>
          </cell>
          <cell r="R480">
            <v>0.95729804684955921</v>
          </cell>
        </row>
        <row r="481">
          <cell r="B481" t="str">
            <v>KP2699</v>
          </cell>
          <cell r="C481" t="str">
            <v>KP</v>
          </cell>
          <cell r="D481" t="str">
            <v>EXCEL</v>
          </cell>
          <cell r="F481" t="str">
            <v>RACING</v>
          </cell>
          <cell r="G481" t="str">
            <v>5mm</v>
          </cell>
          <cell r="H481" t="str">
            <v>RED</v>
          </cell>
          <cell r="I481" t="str">
            <v>200mR</v>
          </cell>
          <cell r="P481">
            <v>2.3930125104206854</v>
          </cell>
          <cell r="R481">
            <v>0.95720500416827425</v>
          </cell>
        </row>
        <row r="482">
          <cell r="B482" t="str">
            <v>KP2492</v>
          </cell>
          <cell r="C482" t="str">
            <v>KP</v>
          </cell>
          <cell r="D482" t="str">
            <v>EXCEL</v>
          </cell>
          <cell r="F482" t="str">
            <v>RACING</v>
          </cell>
          <cell r="G482" t="str">
            <v>6mm</v>
          </cell>
          <cell r="H482" t="str">
            <v>BLUE</v>
          </cell>
          <cell r="I482" t="str">
            <v>100m</v>
          </cell>
          <cell r="J482" t="str">
            <v>R</v>
          </cell>
          <cell r="P482">
            <v>2.9231673941890959</v>
          </cell>
          <cell r="R482">
            <v>1.1692669576756385</v>
          </cell>
        </row>
        <row r="483">
          <cell r="B483" t="str">
            <v>KP2493</v>
          </cell>
          <cell r="C483" t="str">
            <v>KP</v>
          </cell>
          <cell r="D483" t="str">
            <v>EXCEL</v>
          </cell>
          <cell r="F483" t="str">
            <v>RACING</v>
          </cell>
          <cell r="G483" t="str">
            <v>6mm</v>
          </cell>
          <cell r="H483" t="str">
            <v>BLUE</v>
          </cell>
          <cell r="I483" t="str">
            <v>200m</v>
          </cell>
          <cell r="J483" t="str">
            <v>R</v>
          </cell>
          <cell r="P483">
            <v>2.9232831712808593</v>
          </cell>
          <cell r="R483">
            <v>1.1693132685123437</v>
          </cell>
        </row>
        <row r="484">
          <cell r="B484" t="str">
            <v>KP2494</v>
          </cell>
          <cell r="C484" t="str">
            <v>KP</v>
          </cell>
          <cell r="D484" t="str">
            <v>EXCEL</v>
          </cell>
          <cell r="F484" t="str">
            <v>RAC</v>
          </cell>
          <cell r="G484" t="str">
            <v>6mm</v>
          </cell>
          <cell r="H484" t="str">
            <v>BLK</v>
          </cell>
          <cell r="I484" t="str">
            <v>100m</v>
          </cell>
          <cell r="P484">
            <v>2.9231673941890959</v>
          </cell>
          <cell r="R484">
            <v>1.1692669576756385</v>
          </cell>
        </row>
        <row r="485">
          <cell r="B485" t="str">
            <v>KP2495</v>
          </cell>
          <cell r="C485" t="str">
            <v>KP</v>
          </cell>
          <cell r="D485" t="str">
            <v>EXCEL</v>
          </cell>
          <cell r="F485" t="str">
            <v>RACING</v>
          </cell>
          <cell r="G485" t="str">
            <v>6mm</v>
          </cell>
          <cell r="H485" t="str">
            <v>BLACK</v>
          </cell>
          <cell r="I485" t="str">
            <v>200m</v>
          </cell>
          <cell r="J485" t="str">
            <v>R</v>
          </cell>
          <cell r="P485">
            <v>2.9232663309806131</v>
          </cell>
          <cell r="R485">
            <v>1.1693065323922454</v>
          </cell>
        </row>
        <row r="486">
          <cell r="B486" t="str">
            <v>KP2498</v>
          </cell>
          <cell r="C486" t="str">
            <v>KP</v>
          </cell>
          <cell r="D486" t="str">
            <v>EXCEL</v>
          </cell>
          <cell r="F486" t="str">
            <v>RACING</v>
          </cell>
          <cell r="G486" t="str">
            <v>6mm</v>
          </cell>
          <cell r="H486" t="str">
            <v>LIME</v>
          </cell>
          <cell r="I486" t="str">
            <v>100m</v>
          </cell>
          <cell r="J486" t="str">
            <v>R</v>
          </cell>
          <cell r="P486">
            <v>2.9231673941890959</v>
          </cell>
          <cell r="R486">
            <v>1.1692669576756385</v>
          </cell>
        </row>
        <row r="487">
          <cell r="B487" t="str">
            <v>KP2499</v>
          </cell>
          <cell r="C487" t="str">
            <v>KP</v>
          </cell>
          <cell r="D487" t="str">
            <v>EXCEL</v>
          </cell>
          <cell r="F487" t="str">
            <v>RACING</v>
          </cell>
          <cell r="G487" t="str">
            <v>6mm</v>
          </cell>
          <cell r="H487" t="str">
            <v>LIME</v>
          </cell>
          <cell r="I487" t="str">
            <v>200m</v>
          </cell>
          <cell r="J487" t="str">
            <v>R</v>
          </cell>
          <cell r="P487">
            <v>2.9232831712808593</v>
          </cell>
          <cell r="R487">
            <v>1.1693132685123437</v>
          </cell>
        </row>
        <row r="488">
          <cell r="B488" t="str">
            <v>KP2500</v>
          </cell>
          <cell r="C488" t="str">
            <v>KP</v>
          </cell>
          <cell r="D488" t="str">
            <v>EXCEL</v>
          </cell>
          <cell r="F488" t="str">
            <v>RACING</v>
          </cell>
          <cell r="G488" t="str">
            <v>6mm</v>
          </cell>
          <cell r="H488" t="str">
            <v>PURPLE</v>
          </cell>
          <cell r="I488" t="str">
            <v>100m</v>
          </cell>
          <cell r="J488" t="str">
            <v>R</v>
          </cell>
          <cell r="P488">
            <v>2.9231673941890959</v>
          </cell>
          <cell r="R488">
            <v>1.1692669576756385</v>
          </cell>
        </row>
        <row r="489">
          <cell r="B489" t="str">
            <v>KP2501</v>
          </cell>
          <cell r="C489" t="str">
            <v>KP</v>
          </cell>
          <cell r="D489" t="str">
            <v>EXCEL</v>
          </cell>
          <cell r="F489" t="str">
            <v>RACING</v>
          </cell>
          <cell r="G489" t="str">
            <v>6mm</v>
          </cell>
          <cell r="H489" t="str">
            <v>PURPLE</v>
          </cell>
          <cell r="I489" t="str">
            <v>200m</v>
          </cell>
          <cell r="J489" t="str">
            <v>R</v>
          </cell>
          <cell r="P489">
            <v>2.9232831712808593</v>
          </cell>
          <cell r="R489">
            <v>1.1693132685123437</v>
          </cell>
        </row>
        <row r="490">
          <cell r="B490" t="str">
            <v>KP2502</v>
          </cell>
          <cell r="C490" t="str">
            <v>KP</v>
          </cell>
          <cell r="D490" t="str">
            <v>EXCEL</v>
          </cell>
          <cell r="F490" t="str">
            <v>RAC</v>
          </cell>
          <cell r="G490" t="str">
            <v>6mm</v>
          </cell>
          <cell r="H490" t="str">
            <v>WHT</v>
          </cell>
          <cell r="I490" t="str">
            <v>100m</v>
          </cell>
          <cell r="P490">
            <v>2.9231673941890959</v>
          </cell>
          <cell r="R490">
            <v>1.1692669576756385</v>
          </cell>
        </row>
        <row r="491">
          <cell r="B491" t="str">
            <v>KP2503</v>
          </cell>
          <cell r="C491" t="str">
            <v>KP</v>
          </cell>
          <cell r="D491" t="str">
            <v>EXCEL</v>
          </cell>
          <cell r="F491" t="str">
            <v>RACING</v>
          </cell>
          <cell r="G491" t="str">
            <v>6mm</v>
          </cell>
          <cell r="H491" t="str">
            <v>WHITE</v>
          </cell>
          <cell r="I491" t="str">
            <v>200m</v>
          </cell>
          <cell r="J491" t="str">
            <v>R</v>
          </cell>
          <cell r="P491">
            <v>2.9232831712808593</v>
          </cell>
          <cell r="R491">
            <v>1.1693132685123437</v>
          </cell>
        </row>
        <row r="492">
          <cell r="B492" t="str">
            <v>KP2700</v>
          </cell>
          <cell r="C492" t="str">
            <v>KP</v>
          </cell>
          <cell r="D492" t="str">
            <v>EXCEL</v>
          </cell>
          <cell r="F492" t="str">
            <v>RAC</v>
          </cell>
          <cell r="G492" t="str">
            <v>6mm</v>
          </cell>
          <cell r="H492" t="str">
            <v>RED</v>
          </cell>
          <cell r="I492" t="str">
            <v>100m</v>
          </cell>
          <cell r="P492">
            <v>2.9232663309806131</v>
          </cell>
          <cell r="R492">
            <v>1.1693065323922454</v>
          </cell>
        </row>
        <row r="493">
          <cell r="B493" t="str">
            <v>KP2701</v>
          </cell>
          <cell r="C493" t="str">
            <v>KP</v>
          </cell>
          <cell r="D493" t="str">
            <v>EXCEL</v>
          </cell>
          <cell r="F493" t="str">
            <v>RACING</v>
          </cell>
          <cell r="G493" t="str">
            <v>6mm</v>
          </cell>
          <cell r="H493" t="str">
            <v>RED</v>
          </cell>
          <cell r="I493" t="str">
            <v>200mR</v>
          </cell>
          <cell r="P493">
            <v>2.9232831712808593</v>
          </cell>
          <cell r="R493">
            <v>1.1693132685123437</v>
          </cell>
        </row>
        <row r="494">
          <cell r="B494" t="str">
            <v>KF0101</v>
          </cell>
          <cell r="C494" t="str">
            <v>KF</v>
          </cell>
          <cell r="D494" t="str">
            <v>EXCEL</v>
          </cell>
          <cell r="F494" t="str">
            <v>PRO</v>
          </cell>
          <cell r="G494" t="str">
            <v>2mm</v>
          </cell>
          <cell r="H494" t="str">
            <v>BLUE</v>
          </cell>
          <cell r="I494" t="str">
            <v>100m</v>
          </cell>
          <cell r="J494" t="str">
            <v>R</v>
          </cell>
          <cell r="P494">
            <v>0.35647977251103319</v>
          </cell>
          <cell r="R494">
            <v>0.14259190900441329</v>
          </cell>
        </row>
        <row r="495">
          <cell r="B495" t="str">
            <v>KF0102</v>
          </cell>
          <cell r="C495" t="str">
            <v>KF</v>
          </cell>
          <cell r="D495" t="str">
            <v>EXCEL</v>
          </cell>
          <cell r="F495" t="str">
            <v>PRO</v>
          </cell>
          <cell r="G495" t="str">
            <v>2mm</v>
          </cell>
          <cell r="H495" t="str">
            <v>BLUE</v>
          </cell>
          <cell r="I495" t="str">
            <v>200m</v>
          </cell>
          <cell r="J495" t="str">
            <v>R</v>
          </cell>
          <cell r="P495">
            <v>0.35635662778515448</v>
          </cell>
          <cell r="R495">
            <v>0.14254265111406181</v>
          </cell>
        </row>
        <row r="496">
          <cell r="B496" t="str">
            <v>KF0104</v>
          </cell>
          <cell r="C496" t="str">
            <v>KF</v>
          </cell>
          <cell r="D496" t="str">
            <v>EXCEL</v>
          </cell>
          <cell r="F496" t="str">
            <v>PRO</v>
          </cell>
          <cell r="G496" t="str">
            <v>2mm</v>
          </cell>
          <cell r="H496" t="str">
            <v>LIME</v>
          </cell>
          <cell r="I496" t="str">
            <v>100m</v>
          </cell>
          <cell r="J496" t="str">
            <v>R</v>
          </cell>
          <cell r="P496">
            <v>0.35647977251103319</v>
          </cell>
          <cell r="R496">
            <v>0.14259190900441329</v>
          </cell>
        </row>
        <row r="497">
          <cell r="B497" t="str">
            <v>KF0105</v>
          </cell>
          <cell r="C497" t="str">
            <v>KF</v>
          </cell>
          <cell r="D497" t="str">
            <v>EXCEL</v>
          </cell>
          <cell r="F497" t="str">
            <v>PRO</v>
          </cell>
          <cell r="G497" t="str">
            <v>2mm</v>
          </cell>
          <cell r="H497" t="str">
            <v>LIME</v>
          </cell>
          <cell r="I497" t="str">
            <v>200m</v>
          </cell>
          <cell r="J497" t="str">
            <v>R</v>
          </cell>
          <cell r="P497">
            <v>0.35635662778515448</v>
          </cell>
          <cell r="R497">
            <v>0.14254265111406181</v>
          </cell>
        </row>
        <row r="498">
          <cell r="B498" t="str">
            <v>KF0110</v>
          </cell>
          <cell r="C498" t="str">
            <v>KF</v>
          </cell>
          <cell r="D498" t="str">
            <v>EXCEL</v>
          </cell>
          <cell r="F498" t="str">
            <v>PRO</v>
          </cell>
          <cell r="G498" t="str">
            <v>2mm</v>
          </cell>
          <cell r="H498" t="str">
            <v>PURPLE</v>
          </cell>
          <cell r="I498" t="str">
            <v>100m</v>
          </cell>
          <cell r="J498" t="str">
            <v>R</v>
          </cell>
          <cell r="P498">
            <v>0.35647977251103319</v>
          </cell>
          <cell r="R498">
            <v>0.14259190900441329</v>
          </cell>
        </row>
        <row r="499">
          <cell r="B499" t="str">
            <v>KF0111</v>
          </cell>
          <cell r="C499" t="str">
            <v>KF</v>
          </cell>
          <cell r="D499" t="str">
            <v>EXCEL</v>
          </cell>
          <cell r="F499" t="str">
            <v>PRO</v>
          </cell>
          <cell r="G499" t="str">
            <v>2mm</v>
          </cell>
          <cell r="H499" t="str">
            <v>PURPLE</v>
          </cell>
          <cell r="I499" t="str">
            <v>200m</v>
          </cell>
          <cell r="J499" t="str">
            <v>R</v>
          </cell>
          <cell r="P499">
            <v>0.35635662778515448</v>
          </cell>
          <cell r="R499">
            <v>0.14254265111406181</v>
          </cell>
        </row>
        <row r="500">
          <cell r="B500" t="str">
            <v>KF0231</v>
          </cell>
          <cell r="C500" t="str">
            <v>KF</v>
          </cell>
          <cell r="D500" t="str">
            <v>EXCEL</v>
          </cell>
          <cell r="F500" t="str">
            <v>PRO</v>
          </cell>
          <cell r="G500" t="str">
            <v>2mm</v>
          </cell>
          <cell r="H500" t="str">
            <v>BLACK</v>
          </cell>
          <cell r="I500" t="str">
            <v>100m</v>
          </cell>
          <cell r="J500" t="str">
            <v>R</v>
          </cell>
          <cell r="P500">
            <v>0.35647977251103319</v>
          </cell>
          <cell r="R500">
            <v>0.14259190900441329</v>
          </cell>
        </row>
        <row r="501">
          <cell r="B501" t="str">
            <v>KF0232</v>
          </cell>
          <cell r="C501" t="str">
            <v>KF</v>
          </cell>
          <cell r="D501" t="str">
            <v>EXCEL</v>
          </cell>
          <cell r="F501" t="str">
            <v>PRO</v>
          </cell>
          <cell r="G501" t="str">
            <v>2mm</v>
          </cell>
          <cell r="H501" t="str">
            <v>BLACK</v>
          </cell>
          <cell r="I501" t="str">
            <v>200m</v>
          </cell>
          <cell r="J501" t="str">
            <v>R</v>
          </cell>
          <cell r="P501">
            <v>0.35644609190196314</v>
          </cell>
          <cell r="R501">
            <v>0.14257843676078527</v>
          </cell>
        </row>
        <row r="502">
          <cell r="B502" t="str">
            <v>KF0400</v>
          </cell>
          <cell r="C502" t="str">
            <v>KF</v>
          </cell>
          <cell r="D502" t="str">
            <v>EXCEL</v>
          </cell>
          <cell r="F502" t="str">
            <v>PRO</v>
          </cell>
          <cell r="G502" t="str">
            <v>2mm</v>
          </cell>
          <cell r="H502" t="str">
            <v>RED</v>
          </cell>
          <cell r="I502" t="str">
            <v>100mR</v>
          </cell>
          <cell r="P502">
            <v>0.35638294076072252</v>
          </cell>
          <cell r="R502">
            <v>0.14255317630428901</v>
          </cell>
        </row>
        <row r="503">
          <cell r="B503" t="str">
            <v>KF0401</v>
          </cell>
          <cell r="C503" t="str">
            <v>KF</v>
          </cell>
          <cell r="D503" t="str">
            <v>EXCEL</v>
          </cell>
          <cell r="F503" t="str">
            <v>PRO</v>
          </cell>
          <cell r="G503" t="str">
            <v>2mm</v>
          </cell>
          <cell r="H503" t="str">
            <v>RED</v>
          </cell>
          <cell r="I503" t="str">
            <v>200mR</v>
          </cell>
          <cell r="P503">
            <v>0.35635662778515448</v>
          </cell>
          <cell r="R503">
            <v>0.14254265111406181</v>
          </cell>
        </row>
        <row r="504">
          <cell r="B504" t="str">
            <v>KF0113</v>
          </cell>
          <cell r="C504" t="str">
            <v>KF</v>
          </cell>
          <cell r="D504" t="str">
            <v>EXCEL</v>
          </cell>
          <cell r="F504" t="str">
            <v>PRO</v>
          </cell>
          <cell r="G504" t="str">
            <v>3mm</v>
          </cell>
          <cell r="H504" t="str">
            <v>BLUE</v>
          </cell>
          <cell r="I504" t="str">
            <v>100m</v>
          </cell>
          <cell r="J504" t="str">
            <v>R</v>
          </cell>
          <cell r="P504">
            <v>0.51204208392375816</v>
          </cell>
          <cell r="R504">
            <v>0.20481683356950328</v>
          </cell>
        </row>
        <row r="505">
          <cell r="B505" t="str">
            <v>KF0114</v>
          </cell>
          <cell r="C505" t="str">
            <v>KF</v>
          </cell>
          <cell r="D505" t="str">
            <v>EXCEL</v>
          </cell>
          <cell r="F505" t="str">
            <v>PRO</v>
          </cell>
          <cell r="G505" t="str">
            <v>3mm</v>
          </cell>
          <cell r="H505" t="str">
            <v>BLUE</v>
          </cell>
          <cell r="I505" t="str">
            <v>200m</v>
          </cell>
          <cell r="J505" t="str">
            <v>R</v>
          </cell>
          <cell r="P505">
            <v>0.51204208392375816</v>
          </cell>
          <cell r="R505">
            <v>0.20481683356950328</v>
          </cell>
        </row>
        <row r="506">
          <cell r="B506" t="str">
            <v>KF0116</v>
          </cell>
          <cell r="C506" t="str">
            <v>KF</v>
          </cell>
          <cell r="D506" t="str">
            <v>EXCEL</v>
          </cell>
          <cell r="F506" t="str">
            <v>PRO</v>
          </cell>
          <cell r="G506" t="str">
            <v>3mm</v>
          </cell>
          <cell r="H506" t="str">
            <v>LIME</v>
          </cell>
          <cell r="I506" t="str">
            <v>100m</v>
          </cell>
          <cell r="J506" t="str">
            <v>R</v>
          </cell>
          <cell r="P506">
            <v>0.51204208392375816</v>
          </cell>
          <cell r="R506">
            <v>0.20481683356950328</v>
          </cell>
        </row>
        <row r="507">
          <cell r="B507" t="str">
            <v>KF0117</v>
          </cell>
          <cell r="C507" t="str">
            <v>KF</v>
          </cell>
          <cell r="D507" t="str">
            <v>EXCEL</v>
          </cell>
          <cell r="F507" t="str">
            <v>PRO</v>
          </cell>
          <cell r="G507" t="str">
            <v>3mm</v>
          </cell>
          <cell r="H507" t="str">
            <v>LIME</v>
          </cell>
          <cell r="I507" t="str">
            <v>200m</v>
          </cell>
          <cell r="J507" t="str">
            <v>R</v>
          </cell>
          <cell r="P507">
            <v>0.51204208392375816</v>
          </cell>
          <cell r="R507">
            <v>0.20481683356950328</v>
          </cell>
        </row>
        <row r="508">
          <cell r="B508" t="str">
            <v>KF0122</v>
          </cell>
          <cell r="C508" t="str">
            <v>KF</v>
          </cell>
          <cell r="D508" t="str">
            <v>EXCEL</v>
          </cell>
          <cell r="F508" t="str">
            <v>PRO</v>
          </cell>
          <cell r="G508" t="str">
            <v>3mm</v>
          </cell>
          <cell r="H508" t="str">
            <v>PURPLE</v>
          </cell>
          <cell r="I508" t="str">
            <v>100m</v>
          </cell>
          <cell r="J508" t="str">
            <v>R</v>
          </cell>
          <cell r="P508">
            <v>0.51204208392375816</v>
          </cell>
          <cell r="R508">
            <v>0.20481683356950328</v>
          </cell>
        </row>
        <row r="509">
          <cell r="B509" t="str">
            <v>KF0123</v>
          </cell>
          <cell r="C509" t="str">
            <v>KF</v>
          </cell>
          <cell r="D509" t="str">
            <v>EXCEL</v>
          </cell>
          <cell r="F509" t="str">
            <v>PRO</v>
          </cell>
          <cell r="G509" t="str">
            <v>3mm</v>
          </cell>
          <cell r="H509" t="str">
            <v>PURPLE</v>
          </cell>
          <cell r="I509" t="str">
            <v>200m</v>
          </cell>
          <cell r="J509" t="str">
            <v>R</v>
          </cell>
          <cell r="P509">
            <v>0.51204208392375816</v>
          </cell>
          <cell r="R509">
            <v>0.20481683356950328</v>
          </cell>
        </row>
        <row r="510">
          <cell r="B510" t="str">
            <v>KF0237</v>
          </cell>
          <cell r="C510" t="str">
            <v>KF</v>
          </cell>
          <cell r="D510" t="str">
            <v>EXCEL</v>
          </cell>
          <cell r="F510" t="str">
            <v>PRO</v>
          </cell>
          <cell r="G510" t="str">
            <v>3mm</v>
          </cell>
          <cell r="H510" t="str">
            <v>BLACK</v>
          </cell>
          <cell r="I510" t="str">
            <v>100m</v>
          </cell>
          <cell r="J510" t="str">
            <v>R</v>
          </cell>
          <cell r="P510">
            <v>0.51204208392375816</v>
          </cell>
          <cell r="R510">
            <v>0.20481683356950328</v>
          </cell>
        </row>
        <row r="511">
          <cell r="B511" t="str">
            <v>KF0238</v>
          </cell>
          <cell r="C511" t="str">
            <v>KF</v>
          </cell>
          <cell r="D511" t="str">
            <v>EXCEL</v>
          </cell>
          <cell r="F511" t="str">
            <v>PRO</v>
          </cell>
          <cell r="G511" t="str">
            <v>3mm</v>
          </cell>
          <cell r="H511" t="str">
            <v>BLACK</v>
          </cell>
          <cell r="I511" t="str">
            <v>200m</v>
          </cell>
          <cell r="J511" t="str">
            <v>R</v>
          </cell>
          <cell r="P511">
            <v>0.51204208392375816</v>
          </cell>
          <cell r="R511">
            <v>0.20481683356950328</v>
          </cell>
        </row>
        <row r="512">
          <cell r="B512" t="str">
            <v>KF0410</v>
          </cell>
          <cell r="C512" t="str">
            <v>KF</v>
          </cell>
          <cell r="D512" t="str">
            <v>EXCEL</v>
          </cell>
          <cell r="F512" t="str">
            <v>PRO</v>
          </cell>
          <cell r="G512" t="str">
            <v>3mm</v>
          </cell>
          <cell r="H512" t="str">
            <v>RED</v>
          </cell>
          <cell r="I512" t="str">
            <v>100mR</v>
          </cell>
          <cell r="P512">
            <v>0.51204208392375816</v>
          </cell>
          <cell r="R512">
            <v>0.20481683356950328</v>
          </cell>
        </row>
        <row r="513">
          <cell r="B513" t="str">
            <v>KF0411</v>
          </cell>
          <cell r="C513" t="str">
            <v>KF</v>
          </cell>
          <cell r="D513" t="str">
            <v>EXCEL</v>
          </cell>
          <cell r="F513" t="str">
            <v>PRO</v>
          </cell>
          <cell r="G513" t="str">
            <v>3mm</v>
          </cell>
          <cell r="H513" t="str">
            <v>RED</v>
          </cell>
          <cell r="I513" t="str">
            <v>200mR</v>
          </cell>
          <cell r="P513">
            <v>0.51204208392375816</v>
          </cell>
          <cell r="R513">
            <v>0.20481683356950328</v>
          </cell>
        </row>
        <row r="514">
          <cell r="B514" t="str">
            <v>KF0124</v>
          </cell>
          <cell r="C514" t="str">
            <v>KF</v>
          </cell>
          <cell r="D514" t="str">
            <v>EXCEL</v>
          </cell>
          <cell r="F514" t="str">
            <v>PRO</v>
          </cell>
          <cell r="G514" t="str">
            <v>4mm</v>
          </cell>
          <cell r="H514" t="str">
            <v>BLUE</v>
          </cell>
          <cell r="I514" t="str">
            <v>100m</v>
          </cell>
          <cell r="J514" t="str">
            <v>R</v>
          </cell>
          <cell r="P514">
            <v>0.72685490114662743</v>
          </cell>
          <cell r="R514">
            <v>0.29074196045865097</v>
          </cell>
        </row>
        <row r="515">
          <cell r="B515" t="str">
            <v>KF0125</v>
          </cell>
          <cell r="C515" t="str">
            <v>KF</v>
          </cell>
          <cell r="D515" t="str">
            <v>EXCEL</v>
          </cell>
          <cell r="F515" t="str">
            <v>PRO</v>
          </cell>
          <cell r="G515" t="str">
            <v>4mm</v>
          </cell>
          <cell r="H515" t="str">
            <v>BLUE</v>
          </cell>
          <cell r="I515" t="str">
            <v>200m</v>
          </cell>
          <cell r="J515" t="str">
            <v>R</v>
          </cell>
          <cell r="P515">
            <v>0.72685595366631162</v>
          </cell>
          <cell r="R515">
            <v>0.29074238146652465</v>
          </cell>
        </row>
        <row r="516">
          <cell r="B516" t="str">
            <v>KF0126</v>
          </cell>
          <cell r="C516" t="str">
            <v>KF</v>
          </cell>
          <cell r="D516" t="str">
            <v>EXCEL</v>
          </cell>
          <cell r="F516" t="str">
            <v>PRO</v>
          </cell>
          <cell r="G516" t="str">
            <v>4mm</v>
          </cell>
          <cell r="H516" t="str">
            <v>LIME</v>
          </cell>
          <cell r="I516" t="str">
            <v>100m</v>
          </cell>
          <cell r="J516" t="str">
            <v>R</v>
          </cell>
          <cell r="P516">
            <v>0.72685490114662743</v>
          </cell>
          <cell r="R516">
            <v>0.29074196045865097</v>
          </cell>
        </row>
        <row r="517">
          <cell r="B517" t="str">
            <v>KF0127</v>
          </cell>
          <cell r="C517" t="str">
            <v>KF</v>
          </cell>
          <cell r="D517" t="str">
            <v>EXCEL</v>
          </cell>
          <cell r="F517" t="str">
            <v>PRO</v>
          </cell>
          <cell r="G517" t="str">
            <v>4mm</v>
          </cell>
          <cell r="H517" t="str">
            <v>LIME</v>
          </cell>
          <cell r="I517" t="str">
            <v>200m</v>
          </cell>
          <cell r="J517" t="str">
            <v>R</v>
          </cell>
          <cell r="P517">
            <v>0.72685595366631162</v>
          </cell>
          <cell r="R517">
            <v>0.29074238146652465</v>
          </cell>
        </row>
        <row r="518">
          <cell r="B518" t="str">
            <v>KF0130</v>
          </cell>
          <cell r="C518" t="str">
            <v>KF</v>
          </cell>
          <cell r="D518" t="str">
            <v>EXCEL</v>
          </cell>
          <cell r="F518" t="str">
            <v>PRO</v>
          </cell>
          <cell r="G518" t="str">
            <v>4mm</v>
          </cell>
          <cell r="H518" t="str">
            <v>PURPLE</v>
          </cell>
          <cell r="I518" t="str">
            <v>100m</v>
          </cell>
          <cell r="J518" t="str">
            <v>R</v>
          </cell>
          <cell r="P518">
            <v>0.72685490114662743</v>
          </cell>
          <cell r="R518">
            <v>0.29074196045865097</v>
          </cell>
        </row>
        <row r="519">
          <cell r="B519" t="str">
            <v>KF0131</v>
          </cell>
          <cell r="C519" t="str">
            <v>KF</v>
          </cell>
          <cell r="D519" t="str">
            <v>EXCEL</v>
          </cell>
          <cell r="F519" t="str">
            <v>PRO</v>
          </cell>
          <cell r="G519" t="str">
            <v>4mm</v>
          </cell>
          <cell r="H519" t="str">
            <v>PURPLE</v>
          </cell>
          <cell r="I519" t="str">
            <v>200m</v>
          </cell>
          <cell r="J519" t="str">
            <v>R</v>
          </cell>
          <cell r="P519">
            <v>0.72685595366631162</v>
          </cell>
          <cell r="R519">
            <v>0.29074238146652465</v>
          </cell>
        </row>
        <row r="520">
          <cell r="B520" t="str">
            <v>KF0242</v>
          </cell>
          <cell r="C520" t="str">
            <v>KF</v>
          </cell>
          <cell r="D520" t="str">
            <v>EXCEL</v>
          </cell>
          <cell r="F520" t="str">
            <v>PRO</v>
          </cell>
          <cell r="G520" t="str">
            <v>4mm</v>
          </cell>
          <cell r="H520" t="str">
            <v>BLACK</v>
          </cell>
          <cell r="I520" t="str">
            <v>100m</v>
          </cell>
          <cell r="J520" t="str">
            <v>R</v>
          </cell>
          <cell r="P520">
            <v>0.72685490114662743</v>
          </cell>
          <cell r="R520">
            <v>0.29074196045865097</v>
          </cell>
        </row>
        <row r="521">
          <cell r="B521" t="str">
            <v>KF0243</v>
          </cell>
          <cell r="C521" t="str">
            <v>KF</v>
          </cell>
          <cell r="D521" t="str">
            <v>EXCEL</v>
          </cell>
          <cell r="F521" t="str">
            <v>PRO</v>
          </cell>
          <cell r="G521" t="str">
            <v>4mm</v>
          </cell>
          <cell r="H521" t="str">
            <v>BLACK</v>
          </cell>
          <cell r="I521" t="str">
            <v>200m</v>
          </cell>
          <cell r="J521" t="str">
            <v>R</v>
          </cell>
          <cell r="P521">
            <v>0.72685595366631162</v>
          </cell>
          <cell r="R521">
            <v>0.29074238146652465</v>
          </cell>
        </row>
        <row r="522">
          <cell r="B522" t="str">
            <v>KF0316</v>
          </cell>
          <cell r="C522" t="str">
            <v>KF</v>
          </cell>
          <cell r="D522" t="str">
            <v>EXCEL</v>
          </cell>
          <cell r="F522" t="str">
            <v>PRO</v>
          </cell>
          <cell r="G522" t="str">
            <v>4mm</v>
          </cell>
          <cell r="H522" t="str">
            <v>RED</v>
          </cell>
          <cell r="I522" t="str">
            <v>100m</v>
          </cell>
          <cell r="J522" t="str">
            <v>R</v>
          </cell>
          <cell r="P522">
            <v>0.72685490114662743</v>
          </cell>
          <cell r="R522">
            <v>0.29074196045865097</v>
          </cell>
        </row>
        <row r="523">
          <cell r="B523" t="str">
            <v>KF0317</v>
          </cell>
          <cell r="C523" t="str">
            <v>KF</v>
          </cell>
          <cell r="D523" t="str">
            <v>EXCEL</v>
          </cell>
          <cell r="F523" t="str">
            <v>PRO</v>
          </cell>
          <cell r="G523" t="str">
            <v>4mm</v>
          </cell>
          <cell r="H523" t="str">
            <v>RED</v>
          </cell>
          <cell r="I523" t="str">
            <v>200m</v>
          </cell>
          <cell r="J523" t="str">
            <v>R</v>
          </cell>
          <cell r="P523">
            <v>0.72685595366631162</v>
          </cell>
          <cell r="R523">
            <v>0.29074238146652465</v>
          </cell>
        </row>
        <row r="524">
          <cell r="B524" t="str">
            <v>KF0132</v>
          </cell>
          <cell r="C524" t="str">
            <v>KF</v>
          </cell>
          <cell r="D524" t="str">
            <v>EXCEL</v>
          </cell>
          <cell r="F524" t="str">
            <v>PRO</v>
          </cell>
          <cell r="G524" t="str">
            <v>5mm</v>
          </cell>
          <cell r="H524" t="str">
            <v>BLUE</v>
          </cell>
          <cell r="I524" t="str">
            <v>100m</v>
          </cell>
          <cell r="J524" t="str">
            <v>R</v>
          </cell>
          <cell r="P524">
            <v>0.97556093590734583</v>
          </cell>
          <cell r="R524">
            <v>0.39022437436293833</v>
          </cell>
        </row>
        <row r="525">
          <cell r="B525" t="str">
            <v>KF0133</v>
          </cell>
          <cell r="C525" t="str">
            <v>KF</v>
          </cell>
          <cell r="D525" t="str">
            <v>EXCEL</v>
          </cell>
          <cell r="F525" t="str">
            <v>PRO</v>
          </cell>
          <cell r="G525" t="str">
            <v>5mm</v>
          </cell>
          <cell r="H525" t="str">
            <v>BLUE</v>
          </cell>
          <cell r="I525" t="str">
            <v>200m</v>
          </cell>
          <cell r="J525" t="str">
            <v>R</v>
          </cell>
          <cell r="P525">
            <v>0.97556198842703035</v>
          </cell>
          <cell r="R525">
            <v>0.39022479537081217</v>
          </cell>
        </row>
        <row r="526">
          <cell r="B526" t="str">
            <v>KF0134</v>
          </cell>
          <cell r="C526" t="str">
            <v>KF</v>
          </cell>
          <cell r="D526" t="str">
            <v>EXCEL</v>
          </cell>
          <cell r="F526" t="str">
            <v>PRO</v>
          </cell>
          <cell r="G526" t="str">
            <v>5mm</v>
          </cell>
          <cell r="H526" t="str">
            <v>LIME</v>
          </cell>
          <cell r="I526" t="str">
            <v>100m</v>
          </cell>
          <cell r="J526" t="str">
            <v>R</v>
          </cell>
          <cell r="P526">
            <v>0.97556093590734583</v>
          </cell>
          <cell r="R526">
            <v>0.39022437436293833</v>
          </cell>
        </row>
        <row r="527">
          <cell r="B527" t="str">
            <v>KF0135</v>
          </cell>
          <cell r="C527" t="str">
            <v>KF</v>
          </cell>
          <cell r="D527" t="str">
            <v>EXCEL</v>
          </cell>
          <cell r="F527" t="str">
            <v>PRO</v>
          </cell>
          <cell r="G527" t="str">
            <v>5mm</v>
          </cell>
          <cell r="H527" t="str">
            <v>LIME</v>
          </cell>
          <cell r="I527" t="str">
            <v>200m</v>
          </cell>
          <cell r="J527" t="str">
            <v>R</v>
          </cell>
          <cell r="P527">
            <v>0.97556198842703035</v>
          </cell>
          <cell r="R527">
            <v>0.39022479537081217</v>
          </cell>
        </row>
        <row r="528">
          <cell r="B528" t="str">
            <v>KF0138</v>
          </cell>
          <cell r="C528" t="str">
            <v>KF</v>
          </cell>
          <cell r="D528" t="str">
            <v>EXCEL</v>
          </cell>
          <cell r="F528" t="str">
            <v>PRO</v>
          </cell>
          <cell r="G528" t="str">
            <v>5mm</v>
          </cell>
          <cell r="H528" t="str">
            <v>PURPLE</v>
          </cell>
          <cell r="I528" t="str">
            <v>100m</v>
          </cell>
          <cell r="J528" t="str">
            <v>R</v>
          </cell>
          <cell r="P528">
            <v>0.97556093590734583</v>
          </cell>
          <cell r="R528">
            <v>0.39022437436293833</v>
          </cell>
        </row>
        <row r="529">
          <cell r="B529" t="str">
            <v>KF0139</v>
          </cell>
          <cell r="C529" t="str">
            <v>KF</v>
          </cell>
          <cell r="D529" t="str">
            <v>EXCEL</v>
          </cell>
          <cell r="F529" t="str">
            <v>PRO</v>
          </cell>
          <cell r="G529" t="str">
            <v>5mm</v>
          </cell>
          <cell r="H529" t="str">
            <v>PURPLE</v>
          </cell>
          <cell r="I529" t="str">
            <v>200m</v>
          </cell>
          <cell r="J529" t="str">
            <v>R</v>
          </cell>
          <cell r="P529">
            <v>0.97556198842703035</v>
          </cell>
          <cell r="R529">
            <v>0.39022479537081217</v>
          </cell>
        </row>
        <row r="530">
          <cell r="B530" t="str">
            <v>KF0246</v>
          </cell>
          <cell r="C530" t="str">
            <v>KF</v>
          </cell>
          <cell r="D530" t="str">
            <v>EXCEL</v>
          </cell>
          <cell r="F530" t="str">
            <v>PRO</v>
          </cell>
          <cell r="G530" t="str">
            <v>5mm</v>
          </cell>
          <cell r="H530" t="str">
            <v>BLACK</v>
          </cell>
          <cell r="I530" t="str">
            <v>100m</v>
          </cell>
          <cell r="J530" t="str">
            <v>R</v>
          </cell>
          <cell r="P530">
            <v>0.97556093590734583</v>
          </cell>
          <cell r="R530">
            <v>0.39022437436293833</v>
          </cell>
        </row>
        <row r="531">
          <cell r="B531" t="str">
            <v>KF0247</v>
          </cell>
          <cell r="C531" t="str">
            <v>KF</v>
          </cell>
          <cell r="D531" t="str">
            <v>EXCEL</v>
          </cell>
          <cell r="F531" t="str">
            <v>PRO</v>
          </cell>
          <cell r="G531" t="str">
            <v>5mm</v>
          </cell>
          <cell r="H531" t="str">
            <v>BLACK</v>
          </cell>
          <cell r="I531" t="str">
            <v>200m</v>
          </cell>
          <cell r="J531" t="str">
            <v>R</v>
          </cell>
          <cell r="P531">
            <v>0.97556198842703035</v>
          </cell>
          <cell r="R531">
            <v>0.39022479537081217</v>
          </cell>
        </row>
        <row r="532">
          <cell r="B532" t="str">
            <v>KF0318</v>
          </cell>
          <cell r="C532" t="str">
            <v>KF</v>
          </cell>
          <cell r="D532" t="str">
            <v>EXCEL</v>
          </cell>
          <cell r="F532" t="str">
            <v>PRO</v>
          </cell>
          <cell r="G532" t="str">
            <v>5mm</v>
          </cell>
          <cell r="H532" t="str">
            <v>RED</v>
          </cell>
          <cell r="I532" t="str">
            <v>100m</v>
          </cell>
          <cell r="J532" t="str">
            <v>R</v>
          </cell>
          <cell r="P532">
            <v>0.97556093590734583</v>
          </cell>
          <cell r="R532">
            <v>0.39022437436293833</v>
          </cell>
        </row>
        <row r="533">
          <cell r="B533" t="str">
            <v>KF0319</v>
          </cell>
          <cell r="C533" t="str">
            <v>KF</v>
          </cell>
          <cell r="D533" t="str">
            <v>EXCEL</v>
          </cell>
          <cell r="F533" t="str">
            <v>PRO</v>
          </cell>
          <cell r="G533" t="str">
            <v>5mm</v>
          </cell>
          <cell r="H533" t="str">
            <v>RED</v>
          </cell>
          <cell r="I533" t="str">
            <v>200m</v>
          </cell>
          <cell r="J533" t="str">
            <v>R</v>
          </cell>
          <cell r="P533">
            <v>0.97556198842703035</v>
          </cell>
          <cell r="R533">
            <v>0.39022479537081217</v>
          </cell>
        </row>
        <row r="534">
          <cell r="B534" t="str">
            <v>KF0140</v>
          </cell>
          <cell r="C534" t="str">
            <v>KF</v>
          </cell>
          <cell r="D534" t="str">
            <v>EXCEL</v>
          </cell>
          <cell r="F534" t="str">
            <v>PRO</v>
          </cell>
          <cell r="G534" t="str">
            <v>6mm</v>
          </cell>
          <cell r="H534" t="str">
            <v>BLUE</v>
          </cell>
          <cell r="I534" t="str">
            <v>100m</v>
          </cell>
          <cell r="J534" t="str">
            <v>R</v>
          </cell>
          <cell r="P534">
            <v>1.171601023858833</v>
          </cell>
          <cell r="R534">
            <v>0.46864040954353325</v>
          </cell>
        </row>
        <row r="535">
          <cell r="B535" t="str">
            <v>KF0141</v>
          </cell>
          <cell r="C535" t="str">
            <v>KF</v>
          </cell>
          <cell r="D535" t="str">
            <v>EXCEL</v>
          </cell>
          <cell r="F535" t="str">
            <v>PRO</v>
          </cell>
          <cell r="G535" t="str">
            <v>6mm</v>
          </cell>
          <cell r="H535" t="str">
            <v>BLUE</v>
          </cell>
          <cell r="I535" t="str">
            <v>200m</v>
          </cell>
          <cell r="J535" t="str">
            <v>R</v>
          </cell>
          <cell r="P535">
            <v>1.171601023858833</v>
          </cell>
          <cell r="R535">
            <v>0.46864040954353325</v>
          </cell>
        </row>
        <row r="536">
          <cell r="B536" t="str">
            <v>KF0142</v>
          </cell>
          <cell r="C536" t="str">
            <v>KF</v>
          </cell>
          <cell r="D536" t="str">
            <v>EXCEL</v>
          </cell>
          <cell r="F536" t="str">
            <v>PRO</v>
          </cell>
          <cell r="G536" t="str">
            <v>6mm</v>
          </cell>
          <cell r="H536" t="str">
            <v>LIME</v>
          </cell>
          <cell r="I536" t="str">
            <v>100m</v>
          </cell>
          <cell r="J536" t="str">
            <v>R</v>
          </cell>
          <cell r="P536">
            <v>1.171601023858833</v>
          </cell>
          <cell r="R536">
            <v>0.46864040954353325</v>
          </cell>
        </row>
        <row r="537">
          <cell r="B537" t="str">
            <v>KF0143</v>
          </cell>
          <cell r="C537" t="str">
            <v>KF</v>
          </cell>
          <cell r="D537" t="str">
            <v>EXCEL</v>
          </cell>
          <cell r="F537" t="str">
            <v>PRO</v>
          </cell>
          <cell r="G537" t="str">
            <v>6mm</v>
          </cell>
          <cell r="H537" t="str">
            <v>LIME</v>
          </cell>
          <cell r="I537" t="str">
            <v>200m</v>
          </cell>
          <cell r="J537" t="str">
            <v>R</v>
          </cell>
          <cell r="P537">
            <v>1.171601023858833</v>
          </cell>
          <cell r="R537">
            <v>0.46864040954353325</v>
          </cell>
        </row>
        <row r="538">
          <cell r="B538" t="str">
            <v>KF0146</v>
          </cell>
          <cell r="C538" t="str">
            <v>KF</v>
          </cell>
          <cell r="D538" t="str">
            <v>EXCEL</v>
          </cell>
          <cell r="F538" t="str">
            <v>PRO</v>
          </cell>
          <cell r="G538" t="str">
            <v>6mm</v>
          </cell>
          <cell r="H538" t="str">
            <v>PURPLE</v>
          </cell>
          <cell r="I538" t="str">
            <v>100m</v>
          </cell>
          <cell r="J538" t="str">
            <v>R</v>
          </cell>
          <cell r="P538">
            <v>1.171601023858833</v>
          </cell>
          <cell r="R538">
            <v>0.46864040954353325</v>
          </cell>
        </row>
        <row r="539">
          <cell r="B539" t="str">
            <v>KF0147</v>
          </cell>
          <cell r="C539" t="str">
            <v>KF</v>
          </cell>
          <cell r="D539" t="str">
            <v>EXCEL</v>
          </cell>
          <cell r="F539" t="str">
            <v>PRO</v>
          </cell>
          <cell r="G539" t="str">
            <v>6mm</v>
          </cell>
          <cell r="H539" t="str">
            <v>PURPLE</v>
          </cell>
          <cell r="I539" t="str">
            <v>200m</v>
          </cell>
          <cell r="J539" t="str">
            <v>R</v>
          </cell>
          <cell r="P539">
            <v>1.171601023858833</v>
          </cell>
          <cell r="R539">
            <v>0.46864040954353325</v>
          </cell>
        </row>
        <row r="540">
          <cell r="B540" t="str">
            <v>KF0250</v>
          </cell>
          <cell r="C540" t="str">
            <v>KF</v>
          </cell>
          <cell r="D540" t="str">
            <v>EXCEL</v>
          </cell>
          <cell r="F540" t="str">
            <v>PRO</v>
          </cell>
          <cell r="G540" t="str">
            <v>6mm</v>
          </cell>
          <cell r="H540" t="str">
            <v>BLACK</v>
          </cell>
          <cell r="I540" t="str">
            <v>100m</v>
          </cell>
          <cell r="J540" t="str">
            <v>R</v>
          </cell>
          <cell r="P540">
            <v>1.171601023858833</v>
          </cell>
          <cell r="R540">
            <v>0.46864040954353325</v>
          </cell>
        </row>
        <row r="541">
          <cell r="B541" t="str">
            <v>KF0251</v>
          </cell>
          <cell r="C541" t="str">
            <v>KF</v>
          </cell>
          <cell r="D541" t="str">
            <v>EXCEL</v>
          </cell>
          <cell r="F541" t="str">
            <v>PRO</v>
          </cell>
          <cell r="G541" t="str">
            <v>6mm</v>
          </cell>
          <cell r="H541" t="str">
            <v>BLACK</v>
          </cell>
          <cell r="I541" t="str">
            <v>200m</v>
          </cell>
          <cell r="J541" t="str">
            <v>R</v>
          </cell>
          <cell r="P541">
            <v>1.171601023858833</v>
          </cell>
          <cell r="R541">
            <v>0.46864040954353325</v>
          </cell>
        </row>
        <row r="542">
          <cell r="B542" t="str">
            <v>KF0320</v>
          </cell>
          <cell r="C542" t="str">
            <v>KF</v>
          </cell>
          <cell r="D542" t="str">
            <v>EXCEL</v>
          </cell>
          <cell r="F542" t="str">
            <v>PRO</v>
          </cell>
          <cell r="G542" t="str">
            <v>6mm</v>
          </cell>
          <cell r="H542" t="str">
            <v>RED</v>
          </cell>
          <cell r="I542" t="str">
            <v>100m</v>
          </cell>
          <cell r="J542" t="str">
            <v>R</v>
          </cell>
          <cell r="P542">
            <v>1.171601023858833</v>
          </cell>
          <cell r="R542">
            <v>0.46864040954353325</v>
          </cell>
        </row>
        <row r="543">
          <cell r="B543" t="str">
            <v>KF0321</v>
          </cell>
          <cell r="C543" t="str">
            <v>KF</v>
          </cell>
          <cell r="D543" t="str">
            <v>EXCEL</v>
          </cell>
          <cell r="F543" t="str">
            <v>PRO</v>
          </cell>
          <cell r="G543" t="str">
            <v>6mm</v>
          </cell>
          <cell r="H543" t="str">
            <v>RED</v>
          </cell>
          <cell r="I543" t="str">
            <v>200m</v>
          </cell>
          <cell r="J543" t="str">
            <v>R</v>
          </cell>
          <cell r="P543">
            <v>1.171601023858833</v>
          </cell>
          <cell r="R543">
            <v>0.46864040954353325</v>
          </cell>
        </row>
        <row r="544">
          <cell r="B544" t="str">
            <v>KF0254</v>
          </cell>
          <cell r="C544" t="str">
            <v>KF</v>
          </cell>
          <cell r="D544" t="str">
            <v>EXCEL</v>
          </cell>
          <cell r="F544" t="str">
            <v>PRO</v>
          </cell>
          <cell r="G544" t="str">
            <v>8mm</v>
          </cell>
          <cell r="H544" t="str">
            <v>BLUE</v>
          </cell>
          <cell r="I544" t="str">
            <v>100m</v>
          </cell>
          <cell r="J544" t="str">
            <v>R</v>
          </cell>
          <cell r="P544">
            <v>1.4817510140704206</v>
          </cell>
          <cell r="R544">
            <v>0.59270040562816828</v>
          </cell>
        </row>
        <row r="545">
          <cell r="B545" t="str">
            <v>KF0255</v>
          </cell>
          <cell r="C545" t="str">
            <v>KF</v>
          </cell>
          <cell r="D545" t="str">
            <v>EXCEL</v>
          </cell>
          <cell r="F545" t="str">
            <v>PRO</v>
          </cell>
          <cell r="G545" t="str">
            <v>8mm</v>
          </cell>
          <cell r="H545" t="str">
            <v>BLUE</v>
          </cell>
          <cell r="I545" t="str">
            <v>200m</v>
          </cell>
          <cell r="J545" t="str">
            <v>R</v>
          </cell>
          <cell r="P545">
            <v>1.4818741587950741</v>
          </cell>
          <cell r="R545">
            <v>0.59274966351802971</v>
          </cell>
        </row>
        <row r="546">
          <cell r="B546" t="str">
            <v>KF0256</v>
          </cell>
          <cell r="C546" t="str">
            <v>KF</v>
          </cell>
          <cell r="D546" t="str">
            <v>EXCEL</v>
          </cell>
          <cell r="F546" t="str">
            <v>PRO</v>
          </cell>
          <cell r="G546" t="str">
            <v>8mm</v>
          </cell>
          <cell r="H546" t="str">
            <v>BLACK</v>
          </cell>
          <cell r="I546" t="str">
            <v>100m</v>
          </cell>
          <cell r="J546" t="str">
            <v>R</v>
          </cell>
          <cell r="P546">
            <v>1.4817510140704206</v>
          </cell>
          <cell r="R546">
            <v>0.59270040562816828</v>
          </cell>
        </row>
        <row r="547">
          <cell r="B547" t="str">
            <v>KF0257</v>
          </cell>
          <cell r="C547" t="str">
            <v>KF</v>
          </cell>
          <cell r="D547" t="str">
            <v>EXCEL</v>
          </cell>
          <cell r="F547" t="str">
            <v>PRO</v>
          </cell>
          <cell r="G547" t="str">
            <v>8mm</v>
          </cell>
          <cell r="H547" t="str">
            <v>BLACK</v>
          </cell>
          <cell r="I547" t="str">
            <v>200m</v>
          </cell>
          <cell r="J547" t="str">
            <v>R</v>
          </cell>
          <cell r="P547">
            <v>1.4818741587950741</v>
          </cell>
          <cell r="R547">
            <v>0.59274966351802971</v>
          </cell>
        </row>
        <row r="548">
          <cell r="B548" t="str">
            <v>KF0260</v>
          </cell>
          <cell r="C548" t="str">
            <v>KF</v>
          </cell>
          <cell r="D548" t="str">
            <v>EXCEL</v>
          </cell>
          <cell r="F548" t="str">
            <v>PRO</v>
          </cell>
          <cell r="G548" t="str">
            <v>8mm</v>
          </cell>
          <cell r="H548" t="str">
            <v>LIME</v>
          </cell>
          <cell r="I548" t="str">
            <v>100m</v>
          </cell>
          <cell r="J548" t="str">
            <v>R</v>
          </cell>
          <cell r="P548">
            <v>1.4817510140704206</v>
          </cell>
          <cell r="R548">
            <v>0.59270040562816828</v>
          </cell>
        </row>
        <row r="549">
          <cell r="B549" t="str">
            <v>KF0261</v>
          </cell>
          <cell r="C549" t="str">
            <v>KF</v>
          </cell>
          <cell r="D549" t="str">
            <v>EXCEL</v>
          </cell>
          <cell r="F549" t="str">
            <v>PRO</v>
          </cell>
          <cell r="G549" t="str">
            <v>8mm</v>
          </cell>
          <cell r="H549" t="str">
            <v>LIME</v>
          </cell>
          <cell r="I549" t="str">
            <v>200m</v>
          </cell>
          <cell r="J549" t="str">
            <v>R</v>
          </cell>
          <cell r="P549">
            <v>1.4818741587950741</v>
          </cell>
          <cell r="R549">
            <v>0.59274966351802971</v>
          </cell>
        </row>
        <row r="550">
          <cell r="B550" t="str">
            <v>KF0262</v>
          </cell>
          <cell r="C550" t="str">
            <v>KF</v>
          </cell>
          <cell r="D550" t="str">
            <v>EXCEL</v>
          </cell>
          <cell r="F550" t="str">
            <v>PRO</v>
          </cell>
          <cell r="G550" t="str">
            <v>8mm</v>
          </cell>
          <cell r="H550" t="str">
            <v>PURPLE</v>
          </cell>
          <cell r="I550" t="str">
            <v>100m</v>
          </cell>
          <cell r="J550" t="str">
            <v>R</v>
          </cell>
          <cell r="P550">
            <v>1.4817510140704206</v>
          </cell>
          <cell r="R550">
            <v>0.59270040562816828</v>
          </cell>
        </row>
        <row r="551">
          <cell r="B551" t="str">
            <v>KF0263</v>
          </cell>
          <cell r="C551" t="str">
            <v>KF</v>
          </cell>
          <cell r="D551" t="str">
            <v>EXCEL</v>
          </cell>
          <cell r="F551" t="str">
            <v>PRO</v>
          </cell>
          <cell r="G551" t="str">
            <v>8mm</v>
          </cell>
          <cell r="H551" t="str">
            <v>PURPLE</v>
          </cell>
          <cell r="I551" t="str">
            <v>200m</v>
          </cell>
          <cell r="J551" t="str">
            <v>R</v>
          </cell>
          <cell r="P551">
            <v>1.4818741587950741</v>
          </cell>
          <cell r="R551">
            <v>0.59274966351802971</v>
          </cell>
        </row>
        <row r="552">
          <cell r="B552" t="str">
            <v>KF0322</v>
          </cell>
          <cell r="C552" t="str">
            <v>KF</v>
          </cell>
          <cell r="D552" t="str">
            <v>EXCEL</v>
          </cell>
          <cell r="F552" t="str">
            <v>PRO</v>
          </cell>
          <cell r="G552" t="str">
            <v>8mm</v>
          </cell>
          <cell r="H552" t="str">
            <v>RED</v>
          </cell>
          <cell r="I552" t="str">
            <v>100m</v>
          </cell>
          <cell r="J552" t="str">
            <v>R</v>
          </cell>
          <cell r="P552">
            <v>1.4817510140704206</v>
          </cell>
          <cell r="R552">
            <v>0.59270040562816828</v>
          </cell>
        </row>
        <row r="553">
          <cell r="B553" t="str">
            <v>KF0323</v>
          </cell>
          <cell r="C553" t="str">
            <v>KF</v>
          </cell>
          <cell r="D553" t="str">
            <v>EXCEL</v>
          </cell>
          <cell r="F553" t="str">
            <v>PRO</v>
          </cell>
          <cell r="G553" t="str">
            <v>8mm</v>
          </cell>
          <cell r="H553" t="str">
            <v>RED</v>
          </cell>
          <cell r="I553" t="str">
            <v>200m</v>
          </cell>
          <cell r="J553" t="str">
            <v>R</v>
          </cell>
          <cell r="P553">
            <v>1.4818836314673325</v>
          </cell>
          <cell r="R553">
            <v>0.59275345258693302</v>
          </cell>
        </row>
        <row r="554">
          <cell r="B554" t="str">
            <v>KF0352</v>
          </cell>
          <cell r="C554" t="str">
            <v>KF</v>
          </cell>
          <cell r="D554" t="str">
            <v>EXCEL</v>
          </cell>
          <cell r="F554" t="str">
            <v>PRO</v>
          </cell>
          <cell r="G554" t="str">
            <v>2mm</v>
          </cell>
          <cell r="H554" t="str">
            <v>MIXED</v>
          </cell>
          <cell r="I554" t="str">
            <v>10xMS</v>
          </cell>
          <cell r="P554">
            <v>8.4899778260869585</v>
          </cell>
          <cell r="R554">
            <v>3.3959911304347834</v>
          </cell>
        </row>
        <row r="555">
          <cell r="B555" t="str">
            <v>KF0353</v>
          </cell>
          <cell r="C555" t="str">
            <v>KF</v>
          </cell>
          <cell r="D555" t="str">
            <v>EXCEL</v>
          </cell>
          <cell r="F555" t="str">
            <v>PRO</v>
          </cell>
          <cell r="G555" t="str">
            <v>3mm</v>
          </cell>
          <cell r="H555" t="str">
            <v>MIXED</v>
          </cell>
          <cell r="I555" t="str">
            <v>10xMS</v>
          </cell>
          <cell r="P555">
            <v>8.4899778260869585</v>
          </cell>
          <cell r="R555">
            <v>3.3959911304347834</v>
          </cell>
        </row>
        <row r="556">
          <cell r="B556" t="str">
            <v>EF0000</v>
          </cell>
          <cell r="C556" t="str">
            <v>EF</v>
          </cell>
          <cell r="D556" t="str">
            <v>EXCEL</v>
          </cell>
          <cell r="F556" t="str">
            <v>FUSION</v>
          </cell>
          <cell r="G556" t="str">
            <v>6mm</v>
          </cell>
          <cell r="H556" t="str">
            <v>BLACK</v>
          </cell>
          <cell r="I556" t="str">
            <v>100mR</v>
          </cell>
          <cell r="P556">
            <v>2.797544217390731</v>
          </cell>
          <cell r="R556">
            <v>1.1190176869562924</v>
          </cell>
        </row>
        <row r="557">
          <cell r="B557" t="str">
            <v>EF0001</v>
          </cell>
          <cell r="C557" t="str">
            <v>EF</v>
          </cell>
          <cell r="D557" t="str">
            <v>EXCEL</v>
          </cell>
          <cell r="F557" t="str">
            <v>FUSION</v>
          </cell>
          <cell r="G557" t="str">
            <v>6mm</v>
          </cell>
          <cell r="H557" t="str">
            <v>BLACK</v>
          </cell>
          <cell r="I557" t="str">
            <v>200mR</v>
          </cell>
          <cell r="P557">
            <v>2.797544217390731</v>
          </cell>
          <cell r="R557">
            <v>1.1190176869562924</v>
          </cell>
        </row>
        <row r="558">
          <cell r="B558" t="str">
            <v>EF0002</v>
          </cell>
          <cell r="C558" t="str">
            <v>EF</v>
          </cell>
          <cell r="D558" t="str">
            <v>EXCEL</v>
          </cell>
          <cell r="F558" t="str">
            <v>FUSION</v>
          </cell>
          <cell r="G558" t="str">
            <v>6mm</v>
          </cell>
          <cell r="H558" t="str">
            <v>RED</v>
          </cell>
          <cell r="I558" t="str">
            <v>100mR</v>
          </cell>
          <cell r="P558">
            <v>2.797544217390731</v>
          </cell>
          <cell r="R558">
            <v>1.1190176869562924</v>
          </cell>
        </row>
        <row r="559">
          <cell r="B559" t="str">
            <v>EF0003</v>
          </cell>
          <cell r="C559" t="str">
            <v>EF</v>
          </cell>
          <cell r="D559" t="str">
            <v>EXCEL</v>
          </cell>
          <cell r="F559" t="str">
            <v>FUSION</v>
          </cell>
          <cell r="G559" t="str">
            <v>6mm</v>
          </cell>
          <cell r="H559" t="str">
            <v>RED</v>
          </cell>
          <cell r="I559" t="str">
            <v>200mR</v>
          </cell>
          <cell r="P559">
            <v>2.797544217390731</v>
          </cell>
          <cell r="R559">
            <v>1.1190176869562924</v>
          </cell>
        </row>
        <row r="560">
          <cell r="B560" t="str">
            <v>EF0004</v>
          </cell>
          <cell r="C560" t="str">
            <v>EF</v>
          </cell>
          <cell r="D560" t="str">
            <v>EXCEL</v>
          </cell>
          <cell r="F560" t="str">
            <v>FUSION</v>
          </cell>
          <cell r="G560" t="str">
            <v>6mm</v>
          </cell>
          <cell r="H560" t="str">
            <v>GREY</v>
          </cell>
          <cell r="I560" t="str">
            <v>100mR</v>
          </cell>
          <cell r="P560">
            <v>2.797544217390731</v>
          </cell>
          <cell r="R560">
            <v>1.1190176869562924</v>
          </cell>
        </row>
        <row r="561">
          <cell r="B561" t="str">
            <v>EF0005</v>
          </cell>
          <cell r="C561" t="str">
            <v>EF</v>
          </cell>
          <cell r="D561" t="str">
            <v>EXCEL</v>
          </cell>
          <cell r="F561" t="str">
            <v>FUSION</v>
          </cell>
          <cell r="G561" t="str">
            <v>6mm</v>
          </cell>
          <cell r="H561" t="str">
            <v>GREY</v>
          </cell>
          <cell r="I561" t="str">
            <v>200mR</v>
          </cell>
          <cell r="P561">
            <v>2.797544217390731</v>
          </cell>
          <cell r="R561">
            <v>1.1190176869562924</v>
          </cell>
        </row>
        <row r="562">
          <cell r="B562" t="str">
            <v>EF0006</v>
          </cell>
          <cell r="C562" t="str">
            <v>EF</v>
          </cell>
          <cell r="D562" t="str">
            <v>EXCEL</v>
          </cell>
          <cell r="F562" t="str">
            <v>FUSION</v>
          </cell>
          <cell r="G562" t="str">
            <v>6mm</v>
          </cell>
          <cell r="H562" t="str">
            <v>BLUE</v>
          </cell>
          <cell r="I562" t="str">
            <v>100mR</v>
          </cell>
          <cell r="P562">
            <v>2.797544217390731</v>
          </cell>
          <cell r="R562">
            <v>1.1190176869562924</v>
          </cell>
        </row>
        <row r="563">
          <cell r="B563" t="str">
            <v>EF0007</v>
          </cell>
          <cell r="C563" t="str">
            <v>EF</v>
          </cell>
          <cell r="D563" t="str">
            <v>EXCEL</v>
          </cell>
          <cell r="F563" t="str">
            <v>FUSION</v>
          </cell>
          <cell r="G563" t="str">
            <v>6mm</v>
          </cell>
          <cell r="H563" t="str">
            <v>BLUE</v>
          </cell>
          <cell r="I563" t="str">
            <v>200mR</v>
          </cell>
          <cell r="P563">
            <v>2.797544217390731</v>
          </cell>
          <cell r="R563">
            <v>1.1190176869562924</v>
          </cell>
        </row>
        <row r="564">
          <cell r="B564" t="str">
            <v>EF0008</v>
          </cell>
          <cell r="C564" t="str">
            <v>EF</v>
          </cell>
          <cell r="D564" t="str">
            <v>EXCEL</v>
          </cell>
          <cell r="F564" t="str">
            <v>FUSION</v>
          </cell>
          <cell r="G564" t="str">
            <v>7mm</v>
          </cell>
          <cell r="H564" t="str">
            <v>BLACK</v>
          </cell>
          <cell r="I564" t="str">
            <v>100mR</v>
          </cell>
          <cell r="P564">
            <v>3.636068152174869</v>
          </cell>
          <cell r="R564">
            <v>1.4544272608699478</v>
          </cell>
        </row>
        <row r="565">
          <cell r="B565" t="str">
            <v>EF0009</v>
          </cell>
          <cell r="C565" t="str">
            <v>EF</v>
          </cell>
          <cell r="D565" t="str">
            <v>EXCEL</v>
          </cell>
          <cell r="F565" t="str">
            <v>FUSION</v>
          </cell>
          <cell r="G565" t="str">
            <v>7mm</v>
          </cell>
          <cell r="H565" t="str">
            <v>BLACK</v>
          </cell>
          <cell r="I565" t="str">
            <v>200mR</v>
          </cell>
          <cell r="P565">
            <v>3.636068152174869</v>
          </cell>
          <cell r="R565">
            <v>1.4544272608699478</v>
          </cell>
        </row>
        <row r="566">
          <cell r="B566" t="str">
            <v>EF0010</v>
          </cell>
          <cell r="C566" t="str">
            <v>EF</v>
          </cell>
          <cell r="D566" t="str">
            <v>EXCEL</v>
          </cell>
          <cell r="F566" t="str">
            <v>FUSION</v>
          </cell>
          <cell r="G566" t="str">
            <v>7mm</v>
          </cell>
          <cell r="H566" t="str">
            <v>RED</v>
          </cell>
          <cell r="I566" t="str">
            <v>100mR</v>
          </cell>
          <cell r="P566">
            <v>3.636068152174869</v>
          </cell>
          <cell r="R566">
            <v>1.4544272608699478</v>
          </cell>
        </row>
        <row r="567">
          <cell r="B567" t="str">
            <v>EF0011</v>
          </cell>
          <cell r="C567" t="str">
            <v>EF</v>
          </cell>
          <cell r="D567" t="str">
            <v>EXCEL</v>
          </cell>
          <cell r="F567" t="str">
            <v>FUSION</v>
          </cell>
          <cell r="G567" t="str">
            <v>7mm</v>
          </cell>
          <cell r="H567" t="str">
            <v>RED</v>
          </cell>
          <cell r="I567" t="str">
            <v>200mR</v>
          </cell>
          <cell r="P567">
            <v>3.636068152174869</v>
          </cell>
          <cell r="R567">
            <v>1.4544272608699478</v>
          </cell>
        </row>
        <row r="568">
          <cell r="B568" t="str">
            <v>EF0012</v>
          </cell>
          <cell r="C568" t="str">
            <v>EF</v>
          </cell>
          <cell r="D568" t="str">
            <v>EXCEL</v>
          </cell>
          <cell r="F568" t="str">
            <v>FUSION</v>
          </cell>
          <cell r="G568" t="str">
            <v>7mm</v>
          </cell>
          <cell r="H568" t="str">
            <v>GREY</v>
          </cell>
          <cell r="I568" t="str">
            <v>100mR</v>
          </cell>
          <cell r="P568">
            <v>3.636068152174869</v>
          </cell>
          <cell r="R568">
            <v>1.4544272608699478</v>
          </cell>
        </row>
        <row r="569">
          <cell r="B569" t="str">
            <v>EF0013</v>
          </cell>
          <cell r="C569" t="str">
            <v>EF</v>
          </cell>
          <cell r="D569" t="str">
            <v>EXCEL</v>
          </cell>
          <cell r="F569" t="str">
            <v>FUSION</v>
          </cell>
          <cell r="G569" t="str">
            <v>7mm</v>
          </cell>
          <cell r="H569" t="str">
            <v>GREY</v>
          </cell>
          <cell r="I569" t="str">
            <v>200mR</v>
          </cell>
          <cell r="P569">
            <v>3.636068152174869</v>
          </cell>
          <cell r="R569">
            <v>1.4544272608699478</v>
          </cell>
        </row>
        <row r="570">
          <cell r="B570" t="str">
            <v>EF0014</v>
          </cell>
          <cell r="C570" t="str">
            <v>EF</v>
          </cell>
          <cell r="D570" t="str">
            <v>EXCEL</v>
          </cell>
          <cell r="F570" t="str">
            <v>FUSION</v>
          </cell>
          <cell r="G570" t="str">
            <v>7mm</v>
          </cell>
          <cell r="H570" t="str">
            <v>BLUE</v>
          </cell>
          <cell r="I570" t="str">
            <v>100mR</v>
          </cell>
          <cell r="P570">
            <v>3.636068152174869</v>
          </cell>
          <cell r="R570">
            <v>1.4544272608699478</v>
          </cell>
        </row>
        <row r="571">
          <cell r="B571" t="str">
            <v>EF0015</v>
          </cell>
          <cell r="C571" t="str">
            <v>EF</v>
          </cell>
          <cell r="D571" t="str">
            <v>EXCEL</v>
          </cell>
          <cell r="F571" t="str">
            <v>FUSION</v>
          </cell>
          <cell r="G571" t="str">
            <v>7mm</v>
          </cell>
          <cell r="H571" t="str">
            <v>BLUE</v>
          </cell>
          <cell r="I571" t="str">
            <v>200mR</v>
          </cell>
          <cell r="P571">
            <v>3.636068152174869</v>
          </cell>
          <cell r="R571">
            <v>1.4544272608699478</v>
          </cell>
        </row>
        <row r="572">
          <cell r="B572" t="str">
            <v>EF0016</v>
          </cell>
          <cell r="C572" t="str">
            <v>EF</v>
          </cell>
          <cell r="D572" t="str">
            <v>EXCEL</v>
          </cell>
          <cell r="F572" t="str">
            <v>FUSION</v>
          </cell>
          <cell r="G572" t="str">
            <v>8mm</v>
          </cell>
          <cell r="H572" t="str">
            <v>BLACK</v>
          </cell>
          <cell r="I572" t="str">
            <v>100mR</v>
          </cell>
          <cell r="P572">
            <v>4.4747974565196351</v>
          </cell>
          <cell r="R572">
            <v>1.7899189826078541</v>
          </cell>
        </row>
        <row r="573">
          <cell r="B573" t="str">
            <v>EF0017</v>
          </cell>
          <cell r="C573" t="str">
            <v>EF</v>
          </cell>
          <cell r="D573" t="str">
            <v>EXCEL</v>
          </cell>
          <cell r="F573" t="str">
            <v>FUSION</v>
          </cell>
          <cell r="G573" t="str">
            <v>8mm</v>
          </cell>
          <cell r="H573" t="str">
            <v>BLACK</v>
          </cell>
          <cell r="I573" t="str">
            <v>200mR</v>
          </cell>
          <cell r="P573">
            <v>4.4747974565196351</v>
          </cell>
          <cell r="R573">
            <v>1.7899189826078541</v>
          </cell>
        </row>
        <row r="574">
          <cell r="B574" t="str">
            <v>EF0018</v>
          </cell>
          <cell r="C574" t="str">
            <v>EF</v>
          </cell>
          <cell r="D574" t="str">
            <v>EXCEL</v>
          </cell>
          <cell r="F574" t="str">
            <v>FUSION</v>
          </cell>
          <cell r="G574" t="str">
            <v>8mm</v>
          </cell>
          <cell r="H574" t="str">
            <v>RED</v>
          </cell>
          <cell r="I574" t="str">
            <v>100mR</v>
          </cell>
          <cell r="P574">
            <v>4.4747974565196351</v>
          </cell>
          <cell r="R574">
            <v>1.7899189826078541</v>
          </cell>
        </row>
        <row r="575">
          <cell r="B575" t="str">
            <v>EF0019</v>
          </cell>
          <cell r="C575" t="str">
            <v>EF</v>
          </cell>
          <cell r="D575" t="str">
            <v>EXCEL</v>
          </cell>
          <cell r="F575" t="str">
            <v>FUSION</v>
          </cell>
          <cell r="G575" t="str">
            <v>8mm</v>
          </cell>
          <cell r="H575" t="str">
            <v>RED</v>
          </cell>
          <cell r="I575" t="str">
            <v>200mR</v>
          </cell>
          <cell r="P575">
            <v>4.4747974565196351</v>
          </cell>
          <cell r="R575">
            <v>1.7899189826078541</v>
          </cell>
        </row>
        <row r="576">
          <cell r="B576" t="str">
            <v>EF0020</v>
          </cell>
          <cell r="C576" t="str">
            <v>EF</v>
          </cell>
          <cell r="D576" t="str">
            <v>EXCEL</v>
          </cell>
          <cell r="F576" t="str">
            <v>FUSION</v>
          </cell>
          <cell r="G576" t="str">
            <v>8mm</v>
          </cell>
          <cell r="H576" t="str">
            <v>GREY</v>
          </cell>
          <cell r="I576" t="str">
            <v>100mR</v>
          </cell>
          <cell r="P576">
            <v>4.4747974565196351</v>
          </cell>
          <cell r="R576">
            <v>1.7899189826078541</v>
          </cell>
        </row>
        <row r="577">
          <cell r="B577" t="str">
            <v>EF0021</v>
          </cell>
          <cell r="C577" t="str">
            <v>EF</v>
          </cell>
          <cell r="D577" t="str">
            <v>EXCEL</v>
          </cell>
          <cell r="F577" t="str">
            <v>FUSION</v>
          </cell>
          <cell r="G577" t="str">
            <v>8mm</v>
          </cell>
          <cell r="H577" t="str">
            <v>GREY</v>
          </cell>
          <cell r="I577" t="str">
            <v>200mR</v>
          </cell>
          <cell r="P577">
            <v>4.4747974565196351</v>
          </cell>
          <cell r="R577">
            <v>1.7899189826078541</v>
          </cell>
        </row>
        <row r="578">
          <cell r="B578" t="str">
            <v>EF0022</v>
          </cell>
          <cell r="C578" t="str">
            <v>EF</v>
          </cell>
          <cell r="D578" t="str">
            <v>EXCEL</v>
          </cell>
          <cell r="F578" t="str">
            <v>FUSION</v>
          </cell>
          <cell r="G578" t="str">
            <v>8mm</v>
          </cell>
          <cell r="H578" t="str">
            <v>BLUE</v>
          </cell>
          <cell r="I578" t="str">
            <v>100mR</v>
          </cell>
          <cell r="P578">
            <v>4.4747974565196351</v>
          </cell>
          <cell r="R578">
            <v>1.7899189826078541</v>
          </cell>
        </row>
        <row r="579">
          <cell r="B579" t="str">
            <v>EF0023</v>
          </cell>
          <cell r="C579" t="str">
            <v>EF</v>
          </cell>
          <cell r="D579" t="str">
            <v>EXCEL</v>
          </cell>
          <cell r="F579" t="str">
            <v>FUSION</v>
          </cell>
          <cell r="G579" t="str">
            <v>8mm</v>
          </cell>
          <cell r="H579" t="str">
            <v>BLUE</v>
          </cell>
          <cell r="I579" t="str">
            <v>200mR</v>
          </cell>
          <cell r="P579">
            <v>4.4747974565196351</v>
          </cell>
          <cell r="R579">
            <v>1.7899189826078541</v>
          </cell>
        </row>
        <row r="580">
          <cell r="B580" t="str">
            <v>EF0024</v>
          </cell>
          <cell r="C580" t="str">
            <v>EF</v>
          </cell>
          <cell r="D580" t="str">
            <v>EXCEL</v>
          </cell>
          <cell r="F580" t="str">
            <v>FUSION</v>
          </cell>
          <cell r="G580" t="str">
            <v>10mm</v>
          </cell>
          <cell r="H580" t="str">
            <v>BLACK</v>
          </cell>
          <cell r="I580" t="str">
            <v>100mR</v>
          </cell>
          <cell r="P580">
            <v>7.0491049565263291</v>
          </cell>
          <cell r="R580">
            <v>2.8196419826105319</v>
          </cell>
        </row>
        <row r="581">
          <cell r="B581" t="str">
            <v>EF0025</v>
          </cell>
          <cell r="C581" t="str">
            <v>EF</v>
          </cell>
          <cell r="D581" t="str">
            <v>EXCEL</v>
          </cell>
          <cell r="F581" t="str">
            <v>FUSION</v>
          </cell>
          <cell r="G581" t="str">
            <v>10mm</v>
          </cell>
          <cell r="H581" t="str">
            <v>BLACK</v>
          </cell>
          <cell r="I581" t="str">
            <v>200mR</v>
          </cell>
          <cell r="P581">
            <v>7.0491049565263291</v>
          </cell>
          <cell r="R581">
            <v>2.8196419826105319</v>
          </cell>
        </row>
        <row r="582">
          <cell r="B582" t="str">
            <v>EF0026</v>
          </cell>
          <cell r="C582" t="str">
            <v>EF</v>
          </cell>
          <cell r="D582" t="str">
            <v>EXCEL</v>
          </cell>
          <cell r="F582" t="str">
            <v>FUSION</v>
          </cell>
          <cell r="G582" t="str">
            <v>10mm</v>
          </cell>
          <cell r="H582" t="str">
            <v>RED</v>
          </cell>
          <cell r="I582" t="str">
            <v>100mR</v>
          </cell>
          <cell r="P582">
            <v>7.0491049565263291</v>
          </cell>
          <cell r="R582">
            <v>2.8196419826105319</v>
          </cell>
        </row>
        <row r="583">
          <cell r="B583" t="str">
            <v>EF0027</v>
          </cell>
          <cell r="C583" t="str">
            <v>EF</v>
          </cell>
          <cell r="D583" t="str">
            <v>EXCEL</v>
          </cell>
          <cell r="F583" t="str">
            <v>FUSION</v>
          </cell>
          <cell r="G583" t="str">
            <v>10mm</v>
          </cell>
          <cell r="H583" t="str">
            <v>RED</v>
          </cell>
          <cell r="I583" t="str">
            <v>200mR</v>
          </cell>
          <cell r="P583">
            <v>7.0491049565263291</v>
          </cell>
          <cell r="R583">
            <v>2.8196419826105319</v>
          </cell>
        </row>
        <row r="584">
          <cell r="B584" t="str">
            <v>EF0028</v>
          </cell>
          <cell r="C584" t="str">
            <v>EF</v>
          </cell>
          <cell r="D584" t="str">
            <v>EXCEL</v>
          </cell>
          <cell r="F584" t="str">
            <v>FUSION</v>
          </cell>
          <cell r="G584" t="str">
            <v>10mm</v>
          </cell>
          <cell r="H584" t="str">
            <v>GREY</v>
          </cell>
          <cell r="I584" t="str">
            <v>100mR</v>
          </cell>
          <cell r="P584">
            <v>7.0491049565263291</v>
          </cell>
          <cell r="R584">
            <v>2.8196419826105319</v>
          </cell>
        </row>
        <row r="585">
          <cell r="B585" t="str">
            <v>EF0029</v>
          </cell>
          <cell r="C585" t="str">
            <v>EF</v>
          </cell>
          <cell r="D585" t="str">
            <v>EXCEL</v>
          </cell>
          <cell r="F585" t="str">
            <v>FUSION</v>
          </cell>
          <cell r="G585" t="str">
            <v>10mm</v>
          </cell>
          <cell r="H585" t="str">
            <v>GREY</v>
          </cell>
          <cell r="I585" t="str">
            <v>200mR</v>
          </cell>
          <cell r="P585">
            <v>7.0491049565263291</v>
          </cell>
          <cell r="R585">
            <v>2.8196419826105319</v>
          </cell>
        </row>
        <row r="586">
          <cell r="B586" t="str">
            <v>EF0030</v>
          </cell>
          <cell r="C586" t="str">
            <v>EF</v>
          </cell>
          <cell r="D586" t="str">
            <v>EXCEL</v>
          </cell>
          <cell r="F586" t="str">
            <v>FUSION</v>
          </cell>
          <cell r="G586" t="str">
            <v>10mm</v>
          </cell>
          <cell r="H586" t="str">
            <v>BLUE</v>
          </cell>
          <cell r="I586" t="str">
            <v>100mR</v>
          </cell>
          <cell r="P586">
            <v>7.0491049565263291</v>
          </cell>
          <cell r="R586">
            <v>2.8196419826105319</v>
          </cell>
        </row>
        <row r="587">
          <cell r="B587" t="str">
            <v>EF0031</v>
          </cell>
          <cell r="C587" t="str">
            <v>EF</v>
          </cell>
          <cell r="D587" t="str">
            <v>EXCEL</v>
          </cell>
          <cell r="F587" t="str">
            <v>FUSION</v>
          </cell>
          <cell r="G587" t="str">
            <v>10mm</v>
          </cell>
          <cell r="H587" t="str">
            <v>BLUE</v>
          </cell>
          <cell r="I587" t="str">
            <v>200mR</v>
          </cell>
          <cell r="P587">
            <v>7.0491049565263291</v>
          </cell>
          <cell r="R587">
            <v>2.8196419826105319</v>
          </cell>
        </row>
        <row r="588">
          <cell r="B588" t="str">
            <v>EG0001</v>
          </cell>
          <cell r="C588" t="str">
            <v>EG</v>
          </cell>
          <cell r="D588" t="str">
            <v>EXCEL</v>
          </cell>
          <cell r="F588" t="str">
            <v>GEMINI</v>
          </cell>
          <cell r="G588" t="str">
            <v>7mm</v>
          </cell>
          <cell r="H588" t="str">
            <v>BLUE</v>
          </cell>
          <cell r="I588" t="str">
            <v>100mR</v>
          </cell>
          <cell r="P588">
            <v>4.7257590652173915</v>
          </cell>
          <cell r="R588">
            <v>1.8903036260869568</v>
          </cell>
        </row>
        <row r="589">
          <cell r="B589" t="str">
            <v>EG0002</v>
          </cell>
          <cell r="C589" t="str">
            <v>EG</v>
          </cell>
          <cell r="D589" t="str">
            <v>EXCEL</v>
          </cell>
          <cell r="F589" t="str">
            <v>GEMINI</v>
          </cell>
          <cell r="G589" t="str">
            <v>7mm</v>
          </cell>
          <cell r="H589" t="str">
            <v>BLUE</v>
          </cell>
          <cell r="I589" t="str">
            <v>200mR</v>
          </cell>
          <cell r="P589">
            <v>4.7257590652173915</v>
          </cell>
          <cell r="R589">
            <v>1.8903036260869568</v>
          </cell>
        </row>
        <row r="590">
          <cell r="B590" t="str">
            <v>TY0044</v>
          </cell>
          <cell r="C590" t="str">
            <v>TY</v>
          </cell>
          <cell r="D590" t="str">
            <v>EXCEL</v>
          </cell>
          <cell r="F590" t="str">
            <v>D12</v>
          </cell>
          <cell r="G590" t="str">
            <v>2.5mm</v>
          </cell>
          <cell r="H590" t="str">
            <v>WHITE</v>
          </cell>
          <cell r="I590" t="str">
            <v>100m</v>
          </cell>
          <cell r="J590" t="str">
            <v>R</v>
          </cell>
          <cell r="P590">
            <v>1.2922954851192339</v>
          </cell>
          <cell r="R590">
            <v>0.51691819404769357</v>
          </cell>
        </row>
        <row r="591">
          <cell r="B591" t="str">
            <v>TY0014</v>
          </cell>
          <cell r="C591" t="str">
            <v>TY</v>
          </cell>
          <cell r="D591" t="str">
            <v>EXCEL</v>
          </cell>
          <cell r="F591" t="str">
            <v>D12</v>
          </cell>
          <cell r="G591" t="str">
            <v>2.5m</v>
          </cell>
          <cell r="H591" t="str">
            <v>WHITE</v>
          </cell>
          <cell r="I591" t="str">
            <v>200m</v>
          </cell>
          <cell r="J591" t="str">
            <v>R</v>
          </cell>
          <cell r="P591">
            <v>1.2922965376389182</v>
          </cell>
          <cell r="R591">
            <v>0.51691861505556724</v>
          </cell>
        </row>
        <row r="592">
          <cell r="B592" t="str">
            <v>TY0040</v>
          </cell>
          <cell r="C592" t="str">
            <v>TY</v>
          </cell>
          <cell r="D592" t="str">
            <v>EXCEL</v>
          </cell>
          <cell r="F592" t="str">
            <v>D12</v>
          </cell>
          <cell r="G592" t="str">
            <v>2.5mm</v>
          </cell>
          <cell r="H592" t="str">
            <v>BLACK</v>
          </cell>
          <cell r="I592" t="str">
            <v>100m</v>
          </cell>
          <cell r="J592" t="str">
            <v>R</v>
          </cell>
          <cell r="P592">
            <v>1.2922954851192339</v>
          </cell>
          <cell r="R592">
            <v>0.51691819404769357</v>
          </cell>
        </row>
        <row r="593">
          <cell r="B593" t="str">
            <v>TY0010</v>
          </cell>
          <cell r="C593" t="str">
            <v>TY</v>
          </cell>
          <cell r="D593" t="str">
            <v>EXCEL</v>
          </cell>
          <cell r="F593" t="str">
            <v>D12</v>
          </cell>
          <cell r="G593" t="str">
            <v>2.5mm</v>
          </cell>
          <cell r="H593" t="str">
            <v>BLACK</v>
          </cell>
          <cell r="I593" t="str">
            <v>200m</v>
          </cell>
          <cell r="J593" t="str">
            <v>R</v>
          </cell>
          <cell r="P593">
            <v>1.2922965376389182</v>
          </cell>
          <cell r="R593">
            <v>0.51691861505556724</v>
          </cell>
        </row>
        <row r="594">
          <cell r="B594" t="str">
            <v>TY0042</v>
          </cell>
          <cell r="C594" t="str">
            <v>TY</v>
          </cell>
          <cell r="D594" t="str">
            <v>EXCEL</v>
          </cell>
          <cell r="F594" t="str">
            <v>D12</v>
          </cell>
          <cell r="G594" t="str">
            <v>2.5mm</v>
          </cell>
          <cell r="H594" t="str">
            <v>BLUE</v>
          </cell>
          <cell r="I594" t="str">
            <v>100m</v>
          </cell>
          <cell r="J594" t="str">
            <v>R</v>
          </cell>
          <cell r="P594">
            <v>1.2922954851192339</v>
          </cell>
          <cell r="R594">
            <v>0.51691819404769357</v>
          </cell>
        </row>
        <row r="595">
          <cell r="B595" t="str">
            <v>TY0012</v>
          </cell>
          <cell r="C595" t="str">
            <v>TY</v>
          </cell>
          <cell r="D595" t="str">
            <v>EXCEL</v>
          </cell>
          <cell r="F595" t="str">
            <v>D12</v>
          </cell>
          <cell r="G595" t="str">
            <v>2.5mm</v>
          </cell>
          <cell r="H595" t="str">
            <v>BLUE</v>
          </cell>
          <cell r="I595" t="str">
            <v>200m</v>
          </cell>
          <cell r="J595" t="str">
            <v>R</v>
          </cell>
          <cell r="P595">
            <v>1.2922965376389182</v>
          </cell>
          <cell r="R595">
            <v>0.51691861505556724</v>
          </cell>
        </row>
        <row r="596">
          <cell r="B596" t="str">
            <v>TY0043</v>
          </cell>
          <cell r="C596" t="str">
            <v>TY</v>
          </cell>
          <cell r="D596" t="str">
            <v>EXCEL</v>
          </cell>
          <cell r="F596" t="str">
            <v>D12</v>
          </cell>
          <cell r="G596" t="str">
            <v>2.5mm</v>
          </cell>
          <cell r="H596" t="str">
            <v>LIME</v>
          </cell>
          <cell r="I596" t="str">
            <v>100m</v>
          </cell>
          <cell r="J596" t="str">
            <v>R</v>
          </cell>
          <cell r="P596">
            <v>1.2922954851192339</v>
          </cell>
          <cell r="R596">
            <v>0.51691819404769357</v>
          </cell>
        </row>
        <row r="597">
          <cell r="B597" t="str">
            <v>TY0013</v>
          </cell>
          <cell r="C597" t="str">
            <v>TY</v>
          </cell>
          <cell r="D597" t="str">
            <v>EXCEL</v>
          </cell>
          <cell r="F597" t="str">
            <v>D12</v>
          </cell>
          <cell r="G597" t="str">
            <v>2.5mm</v>
          </cell>
          <cell r="H597" t="str">
            <v>LIME</v>
          </cell>
          <cell r="I597" t="str">
            <v>200m</v>
          </cell>
          <cell r="J597" t="str">
            <v>R</v>
          </cell>
          <cell r="P597">
            <v>1.2922965376389182</v>
          </cell>
          <cell r="R597">
            <v>0.51691861505556724</v>
          </cell>
        </row>
        <row r="598">
          <cell r="B598" t="str">
            <v>TY0041</v>
          </cell>
          <cell r="C598" t="str">
            <v>TY</v>
          </cell>
          <cell r="D598" t="str">
            <v>EXCEL</v>
          </cell>
          <cell r="F598" t="str">
            <v>D12</v>
          </cell>
          <cell r="G598" t="str">
            <v>2.5mm</v>
          </cell>
          <cell r="H598" t="str">
            <v>RED</v>
          </cell>
          <cell r="I598" t="str">
            <v>100m</v>
          </cell>
          <cell r="J598" t="str">
            <v>R</v>
          </cell>
          <cell r="P598">
            <v>1.2922954851192339</v>
          </cell>
          <cell r="R598">
            <v>0.51691819404769357</v>
          </cell>
        </row>
        <row r="599">
          <cell r="B599" t="str">
            <v>TY0011</v>
          </cell>
          <cell r="C599" t="str">
            <v>TY</v>
          </cell>
          <cell r="D599" t="str">
            <v>EXCEL</v>
          </cell>
          <cell r="F599" t="str">
            <v>D12</v>
          </cell>
          <cell r="G599" t="str">
            <v>2.5mm</v>
          </cell>
          <cell r="H599" t="str">
            <v>RED</v>
          </cell>
          <cell r="I599" t="str">
            <v>200m</v>
          </cell>
          <cell r="J599" t="str">
            <v>R</v>
          </cell>
          <cell r="P599">
            <v>1.2922965376389182</v>
          </cell>
          <cell r="R599">
            <v>0.51691861505556724</v>
          </cell>
        </row>
        <row r="600">
          <cell r="B600" t="str">
            <v>TY0049</v>
          </cell>
          <cell r="C600" t="str">
            <v>TY</v>
          </cell>
          <cell r="D600" t="str">
            <v>EXCEL</v>
          </cell>
          <cell r="F600" t="str">
            <v>D12</v>
          </cell>
          <cell r="G600" t="str">
            <v>3mm</v>
          </cell>
          <cell r="H600" t="str">
            <v>WHITE</v>
          </cell>
          <cell r="I600" t="str">
            <v>100m</v>
          </cell>
          <cell r="J600" t="str">
            <v>R</v>
          </cell>
          <cell r="P600">
            <v>2.0725509913528533</v>
          </cell>
          <cell r="R600">
            <v>0.82902039654114135</v>
          </cell>
        </row>
        <row r="601">
          <cell r="B601" t="str">
            <v>TY0019</v>
          </cell>
          <cell r="C601" t="str">
            <v>TY</v>
          </cell>
          <cell r="D601" t="str">
            <v>EXCEL</v>
          </cell>
          <cell r="F601" t="str">
            <v>D12</v>
          </cell>
          <cell r="G601" t="str">
            <v>3mm</v>
          </cell>
          <cell r="H601" t="str">
            <v>WHITE</v>
          </cell>
          <cell r="I601" t="str">
            <v>200m</v>
          </cell>
          <cell r="J601" t="str">
            <v>R</v>
          </cell>
          <cell r="P601">
            <v>2.0725509913528533</v>
          </cell>
          <cell r="R601">
            <v>0.82902039654114135</v>
          </cell>
        </row>
        <row r="602">
          <cell r="B602" t="str">
            <v>TY0045</v>
          </cell>
          <cell r="C602" t="str">
            <v>TY</v>
          </cell>
          <cell r="D602" t="str">
            <v>EXCEL</v>
          </cell>
          <cell r="F602" t="str">
            <v>D12</v>
          </cell>
          <cell r="G602" t="str">
            <v>3mm</v>
          </cell>
          <cell r="H602" t="str">
            <v>BLACK</v>
          </cell>
          <cell r="I602" t="str">
            <v>100m</v>
          </cell>
          <cell r="J602" t="str">
            <v>R</v>
          </cell>
          <cell r="P602">
            <v>2.0725509913528533</v>
          </cell>
          <cell r="R602">
            <v>0.82902039654114135</v>
          </cell>
        </row>
        <row r="603">
          <cell r="B603" t="str">
            <v>TY0015</v>
          </cell>
          <cell r="C603" t="str">
            <v>TY</v>
          </cell>
          <cell r="D603" t="str">
            <v>EXCEL</v>
          </cell>
          <cell r="F603" t="str">
            <v>D12</v>
          </cell>
          <cell r="G603" t="str">
            <v>3mm</v>
          </cell>
          <cell r="H603" t="str">
            <v>BLACK</v>
          </cell>
          <cell r="I603" t="str">
            <v>200m</v>
          </cell>
          <cell r="J603" t="str">
            <v>R</v>
          </cell>
          <cell r="P603">
            <v>2.0725509913528533</v>
          </cell>
          <cell r="R603">
            <v>0.82902039654114135</v>
          </cell>
        </row>
        <row r="604">
          <cell r="B604" t="str">
            <v>TY0047</v>
          </cell>
          <cell r="C604" t="str">
            <v>TY</v>
          </cell>
          <cell r="D604" t="str">
            <v>EXCEL</v>
          </cell>
          <cell r="F604" t="str">
            <v>D12</v>
          </cell>
          <cell r="G604" t="str">
            <v>3mm</v>
          </cell>
          <cell r="H604" t="str">
            <v>BLUE</v>
          </cell>
          <cell r="I604" t="str">
            <v>100m</v>
          </cell>
          <cell r="J604" t="str">
            <v>R</v>
          </cell>
          <cell r="P604">
            <v>2.0725509913528533</v>
          </cell>
          <cell r="R604">
            <v>0.82902039654114135</v>
          </cell>
        </row>
        <row r="605">
          <cell r="B605" t="str">
            <v>TY0017</v>
          </cell>
          <cell r="C605" t="str">
            <v>TY</v>
          </cell>
          <cell r="D605" t="str">
            <v>EXCEL</v>
          </cell>
          <cell r="F605" t="str">
            <v>D12</v>
          </cell>
          <cell r="G605" t="str">
            <v>3mm</v>
          </cell>
          <cell r="H605" t="str">
            <v>BLUE</v>
          </cell>
          <cell r="I605" t="str">
            <v>200m</v>
          </cell>
          <cell r="J605" t="str">
            <v>R</v>
          </cell>
          <cell r="P605">
            <v>2.0725509913528533</v>
          </cell>
          <cell r="R605">
            <v>0.82902039654114135</v>
          </cell>
        </row>
        <row r="606">
          <cell r="B606" t="str">
            <v>TY0048</v>
          </cell>
          <cell r="C606" t="str">
            <v>TY</v>
          </cell>
          <cell r="D606" t="str">
            <v>EXCEL</v>
          </cell>
          <cell r="F606" t="str">
            <v>D12</v>
          </cell>
          <cell r="G606" t="str">
            <v>3mm</v>
          </cell>
          <cell r="H606" t="str">
            <v>LIME</v>
          </cell>
          <cell r="I606" t="str">
            <v>100m</v>
          </cell>
          <cell r="J606" t="str">
            <v>R</v>
          </cell>
          <cell r="P606">
            <v>2.0725509913528533</v>
          </cell>
          <cell r="R606">
            <v>0.82902039654114135</v>
          </cell>
        </row>
        <row r="607">
          <cell r="B607" t="str">
            <v>TY0018</v>
          </cell>
          <cell r="C607" t="str">
            <v>TY</v>
          </cell>
          <cell r="D607" t="str">
            <v>EXCEL</v>
          </cell>
          <cell r="F607" t="str">
            <v>D12</v>
          </cell>
          <cell r="G607" t="str">
            <v>3mm</v>
          </cell>
          <cell r="H607" t="str">
            <v>LIME</v>
          </cell>
          <cell r="I607" t="str">
            <v>200m</v>
          </cell>
          <cell r="J607" t="str">
            <v>R</v>
          </cell>
          <cell r="P607">
            <v>2.0725509913528533</v>
          </cell>
          <cell r="R607">
            <v>0.82902039654114135</v>
          </cell>
        </row>
        <row r="608">
          <cell r="B608" t="str">
            <v>TY0046</v>
          </cell>
          <cell r="C608" t="str">
            <v>TY</v>
          </cell>
          <cell r="D608" t="str">
            <v>EXCEL</v>
          </cell>
          <cell r="F608" t="str">
            <v>D12</v>
          </cell>
          <cell r="G608" t="str">
            <v>3mm</v>
          </cell>
          <cell r="H608" t="str">
            <v>RED</v>
          </cell>
          <cell r="I608" t="str">
            <v>100m</v>
          </cell>
          <cell r="J608" t="str">
            <v>R</v>
          </cell>
          <cell r="P608">
            <v>2.0725509913528533</v>
          </cell>
          <cell r="R608">
            <v>0.82902039654114135</v>
          </cell>
        </row>
        <row r="609">
          <cell r="B609" t="str">
            <v>TY0016</v>
          </cell>
          <cell r="C609" t="str">
            <v>TY</v>
          </cell>
          <cell r="D609" t="str">
            <v>EXCEL</v>
          </cell>
          <cell r="F609" t="str">
            <v>D12</v>
          </cell>
          <cell r="G609" t="str">
            <v>3mm</v>
          </cell>
          <cell r="H609" t="str">
            <v>RED</v>
          </cell>
          <cell r="I609" t="str">
            <v>200m</v>
          </cell>
          <cell r="J609" t="str">
            <v>R</v>
          </cell>
          <cell r="P609">
            <v>2.0725509913528533</v>
          </cell>
          <cell r="R609">
            <v>0.82902039654114135</v>
          </cell>
        </row>
        <row r="610">
          <cell r="B610" t="str">
            <v>TY0059</v>
          </cell>
          <cell r="C610" t="str">
            <v>TY</v>
          </cell>
          <cell r="D610" t="str">
            <v>EXCEL</v>
          </cell>
          <cell r="F610" t="str">
            <v>D12</v>
          </cell>
          <cell r="G610" t="str">
            <v>4mm</v>
          </cell>
          <cell r="H610" t="str">
            <v>WHITE</v>
          </cell>
          <cell r="I610" t="str">
            <v>100m</v>
          </cell>
          <cell r="J610" t="str">
            <v>R</v>
          </cell>
          <cell r="P610">
            <v>2.6089757309356565</v>
          </cell>
          <cell r="R610">
            <v>1.0435902923742626</v>
          </cell>
        </row>
        <row r="611">
          <cell r="B611" t="str">
            <v>TY0029</v>
          </cell>
          <cell r="C611" t="str">
            <v>TY</v>
          </cell>
          <cell r="D611" t="str">
            <v>EXCEL</v>
          </cell>
          <cell r="F611" t="str">
            <v>D12</v>
          </cell>
          <cell r="G611" t="str">
            <v>4mm</v>
          </cell>
          <cell r="H611" t="str">
            <v>WHITE</v>
          </cell>
          <cell r="I611" t="str">
            <v>200m</v>
          </cell>
          <cell r="J611" t="str">
            <v>R</v>
          </cell>
          <cell r="P611">
            <v>2.6089757309356565</v>
          </cell>
          <cell r="R611">
            <v>1.0435902923742626</v>
          </cell>
        </row>
        <row r="612">
          <cell r="B612" t="str">
            <v>TY0055</v>
          </cell>
          <cell r="C612" t="str">
            <v>TY</v>
          </cell>
          <cell r="D612" t="str">
            <v>EXCEL</v>
          </cell>
          <cell r="F612" t="str">
            <v>D12</v>
          </cell>
          <cell r="G612" t="str">
            <v>4mm</v>
          </cell>
          <cell r="H612" t="str">
            <v>BLACK</v>
          </cell>
          <cell r="I612" t="str">
            <v>100m</v>
          </cell>
          <cell r="J612" t="str">
            <v>R</v>
          </cell>
          <cell r="P612">
            <v>2.6089757309356565</v>
          </cell>
          <cell r="R612">
            <v>1.0435902923742626</v>
          </cell>
        </row>
        <row r="613">
          <cell r="B613" t="str">
            <v>TY0025</v>
          </cell>
          <cell r="C613" t="str">
            <v>TY</v>
          </cell>
          <cell r="D613" t="str">
            <v>EXCEL</v>
          </cell>
          <cell r="F613" t="str">
            <v>D12</v>
          </cell>
          <cell r="G613" t="str">
            <v>4mm</v>
          </cell>
          <cell r="H613" t="str">
            <v>BLACK</v>
          </cell>
          <cell r="I613" t="str">
            <v>200m</v>
          </cell>
          <cell r="J613" t="str">
            <v>R</v>
          </cell>
          <cell r="P613">
            <v>2.6089757309356565</v>
          </cell>
          <cell r="R613">
            <v>1.0435902923742626</v>
          </cell>
        </row>
        <row r="614">
          <cell r="B614" t="str">
            <v>TY0057</v>
          </cell>
          <cell r="C614" t="str">
            <v>TY</v>
          </cell>
          <cell r="D614" t="str">
            <v>EXCEL</v>
          </cell>
          <cell r="F614" t="str">
            <v>D12</v>
          </cell>
          <cell r="G614" t="str">
            <v>4mm</v>
          </cell>
          <cell r="H614" t="str">
            <v>BLUE</v>
          </cell>
          <cell r="I614" t="str">
            <v>100m</v>
          </cell>
          <cell r="J614" t="str">
            <v>R</v>
          </cell>
          <cell r="P614">
            <v>2.6089757309356565</v>
          </cell>
          <cell r="R614">
            <v>1.0435902923742626</v>
          </cell>
        </row>
        <row r="615">
          <cell r="B615" t="str">
            <v>TY0027</v>
          </cell>
          <cell r="C615" t="str">
            <v>TY</v>
          </cell>
          <cell r="D615" t="str">
            <v>EXCEL</v>
          </cell>
          <cell r="F615" t="str">
            <v>D12</v>
          </cell>
          <cell r="G615" t="str">
            <v>4mm</v>
          </cell>
          <cell r="H615" t="str">
            <v>BLUE</v>
          </cell>
          <cell r="I615" t="str">
            <v>200m</v>
          </cell>
          <cell r="J615" t="str">
            <v>R</v>
          </cell>
          <cell r="P615">
            <v>2.6089757309356565</v>
          </cell>
          <cell r="R615">
            <v>1.0435902923742626</v>
          </cell>
        </row>
        <row r="616">
          <cell r="B616" t="str">
            <v>TY0058</v>
          </cell>
          <cell r="C616" t="str">
            <v>TY</v>
          </cell>
          <cell r="D616" t="str">
            <v>EXCEL</v>
          </cell>
          <cell r="F616" t="str">
            <v>D12</v>
          </cell>
          <cell r="G616" t="str">
            <v>4mm</v>
          </cell>
          <cell r="H616" t="str">
            <v>LIME</v>
          </cell>
          <cell r="I616" t="str">
            <v>100m</v>
          </cell>
          <cell r="J616" t="str">
            <v>R</v>
          </cell>
          <cell r="P616">
            <v>2.6089757309356565</v>
          </cell>
          <cell r="R616">
            <v>1.0435902923742626</v>
          </cell>
        </row>
        <row r="617">
          <cell r="B617" t="str">
            <v>TY0028</v>
          </cell>
          <cell r="C617" t="str">
            <v>TY</v>
          </cell>
          <cell r="D617" t="str">
            <v>EXCEL</v>
          </cell>
          <cell r="F617" t="str">
            <v>D12</v>
          </cell>
          <cell r="G617" t="str">
            <v>4mm</v>
          </cell>
          <cell r="H617" t="str">
            <v>LIME</v>
          </cell>
          <cell r="I617" t="str">
            <v>200m</v>
          </cell>
          <cell r="J617" t="str">
            <v>R</v>
          </cell>
          <cell r="P617">
            <v>2.6089757309356565</v>
          </cell>
          <cell r="R617">
            <v>1.0435902923742626</v>
          </cell>
        </row>
        <row r="618">
          <cell r="B618" t="str">
            <v>TY0056</v>
          </cell>
          <cell r="C618" t="str">
            <v>TY</v>
          </cell>
          <cell r="D618" t="str">
            <v>EXCEL</v>
          </cell>
          <cell r="F618" t="str">
            <v>D12</v>
          </cell>
          <cell r="G618" t="str">
            <v>4mm</v>
          </cell>
          <cell r="H618" t="str">
            <v>RED</v>
          </cell>
          <cell r="I618" t="str">
            <v>100m</v>
          </cell>
          <cell r="J618" t="str">
            <v>R</v>
          </cell>
          <cell r="P618">
            <v>2.6089757309356565</v>
          </cell>
          <cell r="R618">
            <v>1.0435902923742626</v>
          </cell>
        </row>
        <row r="619">
          <cell r="B619" t="str">
            <v>TY0026</v>
          </cell>
          <cell r="C619" t="str">
            <v>TY</v>
          </cell>
          <cell r="D619" t="str">
            <v>EXCEL</v>
          </cell>
          <cell r="F619" t="str">
            <v>D12</v>
          </cell>
          <cell r="G619" t="str">
            <v>4mm</v>
          </cell>
          <cell r="H619" t="str">
            <v>RED</v>
          </cell>
          <cell r="I619" t="str">
            <v>200m</v>
          </cell>
          <cell r="J619" t="str">
            <v>R</v>
          </cell>
          <cell r="P619">
            <v>2.6089757309356565</v>
          </cell>
          <cell r="R619">
            <v>1.0435902923742626</v>
          </cell>
        </row>
        <row r="620">
          <cell r="B620" t="str">
            <v>TY0064</v>
          </cell>
          <cell r="C620" t="str">
            <v>TY</v>
          </cell>
          <cell r="D620" t="str">
            <v>EXCEL</v>
          </cell>
          <cell r="F620" t="str">
            <v>D12</v>
          </cell>
          <cell r="G620" t="str">
            <v>5mm</v>
          </cell>
          <cell r="H620" t="str">
            <v>WHITE</v>
          </cell>
          <cell r="I620" t="str">
            <v>100m</v>
          </cell>
          <cell r="J620" t="str">
            <v>R</v>
          </cell>
          <cell r="P620">
            <v>3.8525059047380243</v>
          </cell>
          <cell r="R620">
            <v>1.5410023618952098</v>
          </cell>
        </row>
        <row r="621">
          <cell r="B621" t="str">
            <v>TY0034</v>
          </cell>
          <cell r="C621" t="str">
            <v>TY</v>
          </cell>
          <cell r="D621" t="str">
            <v>EXCEL</v>
          </cell>
          <cell r="F621" t="str">
            <v>D12</v>
          </cell>
          <cell r="G621" t="str">
            <v>5mm</v>
          </cell>
          <cell r="H621" t="str">
            <v>WHITE</v>
          </cell>
          <cell r="I621" t="str">
            <v>200m</v>
          </cell>
          <cell r="J621" t="str">
            <v>R</v>
          </cell>
          <cell r="P621">
            <v>3.8525059047380243</v>
          </cell>
          <cell r="R621">
            <v>1.5410023618952098</v>
          </cell>
        </row>
        <row r="622">
          <cell r="B622" t="str">
            <v>TY0060</v>
          </cell>
          <cell r="C622" t="str">
            <v>TY</v>
          </cell>
          <cell r="D622" t="str">
            <v>EXCEL</v>
          </cell>
          <cell r="F622" t="str">
            <v>D12</v>
          </cell>
          <cell r="G622" t="str">
            <v>5mm</v>
          </cell>
          <cell r="H622" t="str">
            <v>BLACK</v>
          </cell>
          <cell r="I622" t="str">
            <v>100m</v>
          </cell>
          <cell r="J622" t="str">
            <v>R</v>
          </cell>
          <cell r="P622">
            <v>3.8525059047380243</v>
          </cell>
          <cell r="R622">
            <v>1.5410023618952098</v>
          </cell>
        </row>
        <row r="623">
          <cell r="B623" t="str">
            <v>TY0030</v>
          </cell>
          <cell r="C623" t="str">
            <v>TY</v>
          </cell>
          <cell r="D623" t="str">
            <v>EXCEL</v>
          </cell>
          <cell r="F623" t="str">
            <v>D12</v>
          </cell>
          <cell r="G623" t="str">
            <v>5mm</v>
          </cell>
          <cell r="H623" t="str">
            <v>BLACK</v>
          </cell>
          <cell r="I623" t="str">
            <v>200m</v>
          </cell>
          <cell r="J623" t="str">
            <v>R</v>
          </cell>
          <cell r="P623">
            <v>3.8525059047380243</v>
          </cell>
          <cell r="R623">
            <v>1.5410023618952098</v>
          </cell>
        </row>
        <row r="624">
          <cell r="B624" t="str">
            <v>TY0062</v>
          </cell>
          <cell r="C624" t="str">
            <v>TY</v>
          </cell>
          <cell r="D624" t="str">
            <v>EXCEL</v>
          </cell>
          <cell r="F624" t="str">
            <v>D12</v>
          </cell>
          <cell r="G624" t="str">
            <v>5mm</v>
          </cell>
          <cell r="H624" t="str">
            <v>BLUE</v>
          </cell>
          <cell r="I624" t="str">
            <v>100m</v>
          </cell>
          <cell r="J624" t="str">
            <v>R</v>
          </cell>
          <cell r="P624">
            <v>3.8525059047380243</v>
          </cell>
          <cell r="R624">
            <v>1.5410023618952098</v>
          </cell>
        </row>
        <row r="625">
          <cell r="B625" t="str">
            <v>TY0032</v>
          </cell>
          <cell r="C625" t="str">
            <v>TY</v>
          </cell>
          <cell r="D625" t="str">
            <v>EXCEL</v>
          </cell>
          <cell r="F625" t="str">
            <v>D12</v>
          </cell>
          <cell r="G625" t="str">
            <v>5mm</v>
          </cell>
          <cell r="H625" t="str">
            <v>BLUE</v>
          </cell>
          <cell r="I625" t="str">
            <v>200m</v>
          </cell>
          <cell r="J625" t="str">
            <v>R</v>
          </cell>
          <cell r="P625">
            <v>3.8525059047380243</v>
          </cell>
          <cell r="R625">
            <v>1.5410023618952098</v>
          </cell>
        </row>
        <row r="626">
          <cell r="B626" t="str">
            <v>TY0063</v>
          </cell>
          <cell r="C626" t="str">
            <v>TY</v>
          </cell>
          <cell r="D626" t="str">
            <v>EXCEL</v>
          </cell>
          <cell r="F626" t="str">
            <v>D12</v>
          </cell>
          <cell r="G626" t="str">
            <v>5mm</v>
          </cell>
          <cell r="H626" t="str">
            <v>LIME</v>
          </cell>
          <cell r="I626" t="str">
            <v>100m</v>
          </cell>
          <cell r="J626" t="str">
            <v>R</v>
          </cell>
          <cell r="P626">
            <v>3.8525059047380243</v>
          </cell>
          <cell r="R626">
            <v>1.5410023618952098</v>
          </cell>
        </row>
        <row r="627">
          <cell r="B627" t="str">
            <v>TY0033</v>
          </cell>
          <cell r="C627" t="str">
            <v>TY</v>
          </cell>
          <cell r="D627" t="str">
            <v>EXCEL</v>
          </cell>
          <cell r="F627" t="str">
            <v>D12</v>
          </cell>
          <cell r="G627" t="str">
            <v>5mm</v>
          </cell>
          <cell r="H627" t="str">
            <v>LIME</v>
          </cell>
          <cell r="I627" t="str">
            <v>200m</v>
          </cell>
          <cell r="J627" t="str">
            <v>R</v>
          </cell>
          <cell r="P627">
            <v>3.8525059047380243</v>
          </cell>
          <cell r="R627">
            <v>1.5410023618952098</v>
          </cell>
        </row>
        <row r="628">
          <cell r="B628" t="str">
            <v>TY0061</v>
          </cell>
          <cell r="C628" t="str">
            <v>TY</v>
          </cell>
          <cell r="D628" t="str">
            <v>EXCEL</v>
          </cell>
          <cell r="F628" t="str">
            <v>D12</v>
          </cell>
          <cell r="G628" t="str">
            <v>5mm</v>
          </cell>
          <cell r="H628" t="str">
            <v>RED</v>
          </cell>
          <cell r="I628" t="str">
            <v>100m</v>
          </cell>
          <cell r="J628" t="str">
            <v>R</v>
          </cell>
          <cell r="P628">
            <v>3.8525059047380243</v>
          </cell>
          <cell r="R628">
            <v>1.5410023618952098</v>
          </cell>
        </row>
        <row r="629">
          <cell r="B629" t="str">
            <v>TY0031</v>
          </cell>
          <cell r="C629" t="str">
            <v>TY</v>
          </cell>
          <cell r="D629" t="str">
            <v>EXCEL</v>
          </cell>
          <cell r="F629" t="str">
            <v>D12</v>
          </cell>
          <cell r="G629" t="str">
            <v>5mm</v>
          </cell>
          <cell r="H629" t="str">
            <v>RED</v>
          </cell>
          <cell r="I629" t="str">
            <v>200m</v>
          </cell>
          <cell r="J629" t="str">
            <v>R</v>
          </cell>
          <cell r="P629">
            <v>3.8525059047380243</v>
          </cell>
          <cell r="R629">
            <v>1.5410023618952098</v>
          </cell>
        </row>
        <row r="630">
          <cell r="B630" t="str">
            <v>TY0069</v>
          </cell>
          <cell r="C630" t="str">
            <v>TY</v>
          </cell>
          <cell r="D630" t="str">
            <v>EXCEL</v>
          </cell>
          <cell r="F630" t="str">
            <v>D12</v>
          </cell>
          <cell r="G630" t="str">
            <v>6mm</v>
          </cell>
          <cell r="H630" t="str">
            <v>WHITE</v>
          </cell>
          <cell r="I630" t="str">
            <v>100m</v>
          </cell>
          <cell r="J630" t="str">
            <v>R</v>
          </cell>
          <cell r="P630">
            <v>5.559312851154635</v>
          </cell>
          <cell r="R630">
            <v>2.2237251404618541</v>
          </cell>
        </row>
        <row r="631">
          <cell r="B631" t="str">
            <v>TY0039</v>
          </cell>
          <cell r="C631" t="str">
            <v>TY</v>
          </cell>
          <cell r="D631" t="str">
            <v>EXCEL</v>
          </cell>
          <cell r="F631" t="str">
            <v>D12</v>
          </cell>
          <cell r="G631" t="str">
            <v>6mm</v>
          </cell>
          <cell r="H631" t="str">
            <v>WHITE</v>
          </cell>
          <cell r="I631" t="str">
            <v>200m</v>
          </cell>
          <cell r="J631" t="str">
            <v>R</v>
          </cell>
          <cell r="P631">
            <v>5.559312851154635</v>
          </cell>
          <cell r="R631">
            <v>2.2237251404618541</v>
          </cell>
        </row>
        <row r="632">
          <cell r="B632" t="str">
            <v>TV0000</v>
          </cell>
          <cell r="C632" t="str">
            <v>TV</v>
          </cell>
          <cell r="D632" t="str">
            <v>D12</v>
          </cell>
          <cell r="F632" t="str">
            <v>MAX</v>
          </cell>
          <cell r="G632" t="str">
            <v>SK78</v>
          </cell>
          <cell r="H632" t="str">
            <v>3mm</v>
          </cell>
          <cell r="I632" t="str">
            <v>BLACK</v>
          </cell>
          <cell r="J632" t="str">
            <v>100mR</v>
          </cell>
          <cell r="P632">
            <v>3.2859130434782613</v>
          </cell>
          <cell r="R632">
            <v>1.3143652173913045</v>
          </cell>
        </row>
        <row r="633">
          <cell r="B633" t="str">
            <v>TV0002</v>
          </cell>
          <cell r="C633" t="str">
            <v>TV</v>
          </cell>
          <cell r="D633" t="str">
            <v>D12</v>
          </cell>
          <cell r="F633" t="str">
            <v>MAX</v>
          </cell>
          <cell r="G633" t="str">
            <v>SK78</v>
          </cell>
          <cell r="H633" t="str">
            <v>5mm</v>
          </cell>
          <cell r="I633" t="str">
            <v>BLACK</v>
          </cell>
          <cell r="J633" t="str">
            <v>100mR</v>
          </cell>
          <cell r="P633">
            <v>5.4628304347826093</v>
          </cell>
          <cell r="R633">
            <v>2.1851321739130438</v>
          </cell>
        </row>
        <row r="634">
          <cell r="B634" t="str">
            <v>TV0004</v>
          </cell>
          <cell r="C634" t="str">
            <v>TV</v>
          </cell>
          <cell r="D634" t="str">
            <v>D12</v>
          </cell>
          <cell r="F634" t="str">
            <v>MAX</v>
          </cell>
          <cell r="G634" t="str">
            <v>SK78</v>
          </cell>
          <cell r="H634" t="str">
            <v>7mm</v>
          </cell>
          <cell r="I634" t="str">
            <v>BLACK</v>
          </cell>
          <cell r="J634" t="str">
            <v>100mR</v>
          </cell>
          <cell r="P634">
            <v>11.82928695652174</v>
          </cell>
          <cell r="R634">
            <v>4.7317147826086963</v>
          </cell>
        </row>
        <row r="635">
          <cell r="B635" t="str">
            <v>TV0005</v>
          </cell>
          <cell r="C635" t="str">
            <v>TV</v>
          </cell>
          <cell r="D635" t="str">
            <v>D12</v>
          </cell>
          <cell r="F635" t="str">
            <v>MAX</v>
          </cell>
          <cell r="G635" t="str">
            <v>SK78</v>
          </cell>
          <cell r="H635" t="str">
            <v>3mm</v>
          </cell>
          <cell r="I635" t="str">
            <v>BLACK</v>
          </cell>
          <cell r="J635" t="str">
            <v>200mR</v>
          </cell>
          <cell r="P635">
            <v>3.2859130434782613</v>
          </cell>
          <cell r="R635">
            <v>1.3143652173913045</v>
          </cell>
        </row>
        <row r="636">
          <cell r="B636" t="str">
            <v>TV0007</v>
          </cell>
          <cell r="C636" t="str">
            <v>TV</v>
          </cell>
          <cell r="D636" t="str">
            <v>D12</v>
          </cell>
          <cell r="F636" t="str">
            <v>MAX</v>
          </cell>
          <cell r="G636" t="str">
            <v>SK78</v>
          </cell>
          <cell r="H636" t="str">
            <v>5mm</v>
          </cell>
          <cell r="I636" t="str">
            <v>BLACK</v>
          </cell>
          <cell r="J636" t="str">
            <v>200mR</v>
          </cell>
          <cell r="P636">
            <v>5.4628304347826093</v>
          </cell>
          <cell r="R636">
            <v>2.1851321739130438</v>
          </cell>
        </row>
        <row r="637">
          <cell r="B637" t="str">
            <v>TV0009</v>
          </cell>
          <cell r="C637" t="str">
            <v>TV</v>
          </cell>
          <cell r="D637" t="str">
            <v>D12</v>
          </cell>
          <cell r="F637" t="str">
            <v>MAX</v>
          </cell>
          <cell r="G637" t="str">
            <v>SK78</v>
          </cell>
          <cell r="H637" t="str">
            <v>7mm</v>
          </cell>
          <cell r="I637" t="str">
            <v>BLACK</v>
          </cell>
          <cell r="J637" t="str">
            <v>200mR</v>
          </cell>
          <cell r="P637">
            <v>11.82928695652174</v>
          </cell>
          <cell r="R637">
            <v>4.7317147826086963</v>
          </cell>
        </row>
        <row r="638">
          <cell r="B638" t="str">
            <v>TZ0022</v>
          </cell>
          <cell r="C638" t="str">
            <v>TZ</v>
          </cell>
          <cell r="D638" t="str">
            <v>EXCEL</v>
          </cell>
          <cell r="F638" t="str">
            <v>V12</v>
          </cell>
          <cell r="G638" t="str">
            <v>2.5mm</v>
          </cell>
          <cell r="H638" t="str">
            <v>BLACK</v>
          </cell>
          <cell r="I638" t="str">
            <v>100mR</v>
          </cell>
          <cell r="P638">
            <v>2.3083539130434789</v>
          </cell>
          <cell r="R638">
            <v>0.92334156521739164</v>
          </cell>
        </row>
        <row r="639">
          <cell r="B639" t="str">
            <v>TZ0010</v>
          </cell>
          <cell r="C639" t="str">
            <v>TZ</v>
          </cell>
          <cell r="D639" t="str">
            <v>EXCEL</v>
          </cell>
          <cell r="F639" t="str">
            <v>V12</v>
          </cell>
          <cell r="G639" t="str">
            <v>BLACK</v>
          </cell>
          <cell r="H639" t="str">
            <v>2.5mm</v>
          </cell>
          <cell r="I639" t="str">
            <v>200m</v>
          </cell>
          <cell r="J639" t="str">
            <v>R</v>
          </cell>
          <cell r="P639">
            <v>2.3083539130434789</v>
          </cell>
          <cell r="R639">
            <v>0.92334156521739164</v>
          </cell>
        </row>
        <row r="640">
          <cell r="B640" t="str">
            <v>TZ0024</v>
          </cell>
          <cell r="C640" t="str">
            <v>TZ</v>
          </cell>
          <cell r="D640" t="str">
            <v>EXCEL</v>
          </cell>
          <cell r="F640" t="str">
            <v>V12</v>
          </cell>
          <cell r="G640" t="str">
            <v>2.5mm</v>
          </cell>
          <cell r="H640" t="str">
            <v>NAT</v>
          </cell>
          <cell r="I640" t="str">
            <v>100m</v>
          </cell>
          <cell r="J640" t="str">
            <v>R</v>
          </cell>
          <cell r="P640">
            <v>2.3083539130434789</v>
          </cell>
          <cell r="R640">
            <v>0.92334156521739164</v>
          </cell>
        </row>
        <row r="641">
          <cell r="B641" t="str">
            <v>TZ0018</v>
          </cell>
          <cell r="C641" t="str">
            <v>TZ</v>
          </cell>
          <cell r="D641" t="str">
            <v>EXCEL</v>
          </cell>
          <cell r="F641" t="str">
            <v>V12</v>
          </cell>
          <cell r="G641" t="str">
            <v>NATURAL</v>
          </cell>
          <cell r="H641" t="str">
            <v>2.5m</v>
          </cell>
          <cell r="I641" t="str">
            <v>200m</v>
          </cell>
          <cell r="J641" t="str">
            <v>R</v>
          </cell>
          <cell r="P641">
            <v>2.3083539130434789</v>
          </cell>
          <cell r="R641">
            <v>0.92334156521739164</v>
          </cell>
        </row>
        <row r="642">
          <cell r="B642" t="str">
            <v>TZ0025</v>
          </cell>
          <cell r="C642" t="str">
            <v>TZ</v>
          </cell>
          <cell r="D642" t="str">
            <v>EXCEL</v>
          </cell>
          <cell r="F642" t="str">
            <v>V12</v>
          </cell>
          <cell r="G642" t="str">
            <v>3mm</v>
          </cell>
          <cell r="H642" t="str">
            <v>BLACK</v>
          </cell>
          <cell r="I642" t="str">
            <v>100mR</v>
          </cell>
          <cell r="P642">
            <v>2.665902326086957</v>
          </cell>
          <cell r="R642">
            <v>1.0663609304347827</v>
          </cell>
        </row>
        <row r="643">
          <cell r="B643" t="str">
            <v>TZ0011</v>
          </cell>
          <cell r="C643" t="str">
            <v>TZ</v>
          </cell>
          <cell r="D643" t="str">
            <v>EXCEL</v>
          </cell>
          <cell r="F643" t="str">
            <v>V12</v>
          </cell>
          <cell r="G643" t="str">
            <v>BLACK</v>
          </cell>
          <cell r="H643" t="str">
            <v>3mm</v>
          </cell>
          <cell r="I643" t="str">
            <v>200m</v>
          </cell>
          <cell r="J643" t="str">
            <v>R</v>
          </cell>
          <cell r="P643">
            <v>2.665902326086957</v>
          </cell>
          <cell r="R643">
            <v>1.0663609304347827</v>
          </cell>
        </row>
        <row r="644">
          <cell r="B644" t="str">
            <v>TZ0027</v>
          </cell>
          <cell r="C644" t="str">
            <v>TZ</v>
          </cell>
          <cell r="D644" t="str">
            <v>EXCEL</v>
          </cell>
          <cell r="F644" t="str">
            <v>V12</v>
          </cell>
          <cell r="G644" t="str">
            <v>3mm</v>
          </cell>
          <cell r="H644" t="str">
            <v>NAT</v>
          </cell>
          <cell r="I644" t="str">
            <v>100m</v>
          </cell>
          <cell r="J644" t="str">
            <v>R</v>
          </cell>
          <cell r="P644">
            <v>2.665902326086957</v>
          </cell>
          <cell r="R644">
            <v>1.0663609304347827</v>
          </cell>
        </row>
        <row r="645">
          <cell r="B645" t="str">
            <v>TZ0019</v>
          </cell>
          <cell r="C645" t="str">
            <v>TZ</v>
          </cell>
          <cell r="D645" t="str">
            <v>EXCEL</v>
          </cell>
          <cell r="F645" t="str">
            <v>V12</v>
          </cell>
          <cell r="G645" t="str">
            <v>NATURAL</v>
          </cell>
          <cell r="H645" t="str">
            <v>3mm</v>
          </cell>
          <cell r="I645" t="str">
            <v>200m</v>
          </cell>
          <cell r="J645" t="str">
            <v>R</v>
          </cell>
          <cell r="P645">
            <v>2.665902326086957</v>
          </cell>
          <cell r="R645">
            <v>1.0663609304347827</v>
          </cell>
        </row>
        <row r="646">
          <cell r="B646" t="str">
            <v>TZ0028</v>
          </cell>
          <cell r="C646" t="str">
            <v>TZ</v>
          </cell>
          <cell r="D646" t="str">
            <v>EXCEL</v>
          </cell>
          <cell r="F646" t="str">
            <v>V12</v>
          </cell>
          <cell r="G646" t="str">
            <v>4mm</v>
          </cell>
          <cell r="H646" t="str">
            <v>BLACK</v>
          </cell>
          <cell r="I646" t="str">
            <v>100m</v>
          </cell>
          <cell r="J646" t="str">
            <v>R</v>
          </cell>
          <cell r="P646">
            <v>3.2770821521739131</v>
          </cell>
          <cell r="R646">
            <v>1.3108328608695654</v>
          </cell>
        </row>
        <row r="647">
          <cell r="B647" t="str">
            <v>TZ0012</v>
          </cell>
          <cell r="C647" t="str">
            <v>TZ</v>
          </cell>
          <cell r="D647" t="str">
            <v>EXCEL</v>
          </cell>
          <cell r="F647" t="str">
            <v>V12</v>
          </cell>
          <cell r="G647" t="str">
            <v>BLACK</v>
          </cell>
          <cell r="H647" t="str">
            <v>4mm</v>
          </cell>
          <cell r="I647" t="str">
            <v>200m</v>
          </cell>
          <cell r="J647" t="str">
            <v>R</v>
          </cell>
          <cell r="P647">
            <v>3.2770821521739131</v>
          </cell>
          <cell r="R647">
            <v>1.3108328608695654</v>
          </cell>
        </row>
        <row r="648">
          <cell r="B648" t="str">
            <v>TZ0030</v>
          </cell>
          <cell r="C648" t="str">
            <v>TZ</v>
          </cell>
          <cell r="D648" t="str">
            <v>EXCEL</v>
          </cell>
          <cell r="F648" t="str">
            <v>V12</v>
          </cell>
          <cell r="G648" t="str">
            <v>4mm</v>
          </cell>
          <cell r="H648" t="str">
            <v>NAT</v>
          </cell>
          <cell r="I648" t="str">
            <v>100m</v>
          </cell>
          <cell r="J648" t="str">
            <v>R</v>
          </cell>
          <cell r="P648">
            <v>3.2770821521739131</v>
          </cell>
          <cell r="R648">
            <v>1.3108328608695654</v>
          </cell>
        </row>
        <row r="649">
          <cell r="B649" t="str">
            <v>TZ0020</v>
          </cell>
          <cell r="C649" t="str">
            <v>TZ</v>
          </cell>
          <cell r="D649" t="str">
            <v>EXCEL</v>
          </cell>
          <cell r="F649" t="str">
            <v>V12</v>
          </cell>
          <cell r="G649" t="str">
            <v>NATURAL</v>
          </cell>
          <cell r="H649" t="str">
            <v>4mm</v>
          </cell>
          <cell r="I649" t="str">
            <v>200m</v>
          </cell>
          <cell r="J649" t="str">
            <v>R</v>
          </cell>
          <cell r="P649">
            <v>3.2770821521739131</v>
          </cell>
          <cell r="R649">
            <v>1.3108328608695654</v>
          </cell>
        </row>
        <row r="650">
          <cell r="B650" t="str">
            <v>TZ0033</v>
          </cell>
          <cell r="C650" t="str">
            <v>TZ</v>
          </cell>
          <cell r="D650" t="str">
            <v>EXCEL</v>
          </cell>
          <cell r="F650" t="str">
            <v>V12</v>
          </cell>
          <cell r="G650" t="str">
            <v>5mm</v>
          </cell>
          <cell r="H650" t="str">
            <v>NAT</v>
          </cell>
          <cell r="I650" t="str">
            <v>100m</v>
          </cell>
          <cell r="J650" t="str">
            <v>R</v>
          </cell>
          <cell r="P650">
            <v>5.2478084999999997</v>
          </cell>
          <cell r="R650">
            <v>2.0991233999999999</v>
          </cell>
        </row>
        <row r="651">
          <cell r="B651" t="str">
            <v>TZ0021</v>
          </cell>
          <cell r="C651" t="str">
            <v>TZ</v>
          </cell>
          <cell r="D651" t="str">
            <v>EXCEL</v>
          </cell>
          <cell r="F651" t="str">
            <v>V12</v>
          </cell>
          <cell r="G651" t="str">
            <v>NATURAL</v>
          </cell>
          <cell r="H651" t="str">
            <v>5mm</v>
          </cell>
          <cell r="I651" t="str">
            <v>200m</v>
          </cell>
          <cell r="J651" t="str">
            <v>R</v>
          </cell>
          <cell r="P651">
            <v>5.2478084999999997</v>
          </cell>
          <cell r="R651">
            <v>2.0991233999999999</v>
          </cell>
        </row>
        <row r="652">
          <cell r="B652" t="str">
            <v>TZ0095</v>
          </cell>
          <cell r="C652" t="str">
            <v>TZ</v>
          </cell>
          <cell r="D652" t="str">
            <v>EXCEL</v>
          </cell>
          <cell r="F652" t="str">
            <v>V12</v>
          </cell>
          <cell r="G652" t="str">
            <v>NATURAL</v>
          </cell>
          <cell r="H652" t="str">
            <v>6mm</v>
          </cell>
          <cell r="I652" t="str">
            <v>100m</v>
          </cell>
          <cell r="J652" t="str">
            <v>R</v>
          </cell>
          <cell r="P652">
            <v>6.3095691521739132</v>
          </cell>
          <cell r="R652">
            <v>2.5238276608695656</v>
          </cell>
        </row>
        <row r="653">
          <cell r="B653" t="str">
            <v>TZ0094</v>
          </cell>
          <cell r="C653" t="str">
            <v>TZ</v>
          </cell>
          <cell r="D653" t="str">
            <v>EXCEL</v>
          </cell>
          <cell r="F653" t="str">
            <v>V12</v>
          </cell>
          <cell r="G653" t="str">
            <v>NATURAL</v>
          </cell>
          <cell r="H653" t="str">
            <v>6mm</v>
          </cell>
          <cell r="I653" t="str">
            <v>200m</v>
          </cell>
          <cell r="J653" t="str">
            <v>R</v>
          </cell>
          <cell r="P653">
            <v>6.3095691521739132</v>
          </cell>
          <cell r="R653">
            <v>2.5238276608695656</v>
          </cell>
        </row>
        <row r="654">
          <cell r="B654" t="str">
            <v>TZ0014</v>
          </cell>
          <cell r="C654" t="str">
            <v>TZ</v>
          </cell>
          <cell r="D654" t="str">
            <v>EXCEL</v>
          </cell>
          <cell r="F654" t="str">
            <v>V12</v>
          </cell>
          <cell r="G654" t="str">
            <v>PURPLE</v>
          </cell>
          <cell r="H654" t="str">
            <v>2.5m</v>
          </cell>
          <cell r="I654" t="str">
            <v>200m</v>
          </cell>
          <cell r="J654" t="str">
            <v>R</v>
          </cell>
          <cell r="P654">
            <v>2.3083539130434789</v>
          </cell>
          <cell r="R654">
            <v>0.92334156521739164</v>
          </cell>
        </row>
        <row r="655">
          <cell r="B655" t="str">
            <v>TZ0015</v>
          </cell>
          <cell r="C655" t="str">
            <v>TZ</v>
          </cell>
          <cell r="D655" t="str">
            <v>EXCEL</v>
          </cell>
          <cell r="F655" t="str">
            <v>V12</v>
          </cell>
          <cell r="G655" t="str">
            <v>PURPLE</v>
          </cell>
          <cell r="H655" t="str">
            <v>3m</v>
          </cell>
          <cell r="I655" t="str">
            <v>200m</v>
          </cell>
          <cell r="J655" t="str">
            <v>R</v>
          </cell>
          <cell r="P655">
            <v>2.665902326086957</v>
          </cell>
          <cell r="R655">
            <v>1.0663609304347827</v>
          </cell>
        </row>
        <row r="656">
          <cell r="B656" t="str">
            <v>TZ0016</v>
          </cell>
          <cell r="C656" t="str">
            <v>TZ</v>
          </cell>
          <cell r="D656" t="str">
            <v>EXCEL</v>
          </cell>
          <cell r="F656" t="str">
            <v>V12</v>
          </cell>
          <cell r="G656" t="str">
            <v>PURPLE</v>
          </cell>
          <cell r="H656" t="str">
            <v>4m</v>
          </cell>
          <cell r="I656" t="str">
            <v>200m</v>
          </cell>
          <cell r="J656" t="str">
            <v>R</v>
          </cell>
          <cell r="P656">
            <v>3.2770821521739131</v>
          </cell>
          <cell r="R656">
            <v>1.3108328608695654</v>
          </cell>
        </row>
        <row r="657">
          <cell r="B657" t="str">
            <v>TZ0099</v>
          </cell>
          <cell r="C657" t="str">
            <v>TZ</v>
          </cell>
          <cell r="D657" t="str">
            <v>EXCEL</v>
          </cell>
          <cell r="F657" t="str">
            <v>V12</v>
          </cell>
          <cell r="G657" t="str">
            <v>PURPLE</v>
          </cell>
          <cell r="H657" t="str">
            <v>6mm</v>
          </cell>
          <cell r="I657" t="str">
            <v>100m</v>
          </cell>
          <cell r="J657" t="str">
            <v>R</v>
          </cell>
          <cell r="P657">
            <v>6.3095691521739132</v>
          </cell>
          <cell r="R657">
            <v>2.5238276608695656</v>
          </cell>
        </row>
        <row r="658">
          <cell r="B658" t="str">
            <v>TZ0098</v>
          </cell>
          <cell r="C658" t="str">
            <v>TZ</v>
          </cell>
          <cell r="D658" t="str">
            <v>EXCEL</v>
          </cell>
          <cell r="F658" t="str">
            <v>V12</v>
          </cell>
          <cell r="G658" t="str">
            <v>PURPLE</v>
          </cell>
          <cell r="H658" t="str">
            <v>6mm</v>
          </cell>
          <cell r="I658" t="str">
            <v>200m</v>
          </cell>
          <cell r="J658" t="str">
            <v>R</v>
          </cell>
          <cell r="P658">
            <v>6.3095691521739132</v>
          </cell>
          <cell r="R658">
            <v>2.5238276608695656</v>
          </cell>
        </row>
        <row r="659">
          <cell r="B659" t="str">
            <v>EC0001</v>
          </cell>
          <cell r="C659" t="str">
            <v>EC</v>
          </cell>
          <cell r="D659" t="str">
            <v>EXCEL</v>
          </cell>
          <cell r="F659" t="str">
            <v>CONTROL</v>
          </cell>
          <cell r="G659" t="str">
            <v>RED</v>
          </cell>
          <cell r="H659" t="str">
            <v>4mm</v>
          </cell>
          <cell r="I659" t="str">
            <v>100mR</v>
          </cell>
          <cell r="P659">
            <v>0.98577391304347828</v>
          </cell>
          <cell r="R659">
            <v>0.39430956521739136</v>
          </cell>
        </row>
        <row r="660">
          <cell r="B660" t="str">
            <v>EC0002</v>
          </cell>
          <cell r="C660" t="str">
            <v>EC</v>
          </cell>
          <cell r="D660" t="str">
            <v>EXCEL</v>
          </cell>
          <cell r="F660" t="str">
            <v>CONTROL</v>
          </cell>
          <cell r="G660" t="str">
            <v>RED</v>
          </cell>
          <cell r="H660" t="str">
            <v>4mm</v>
          </cell>
          <cell r="I660" t="str">
            <v>200mR</v>
          </cell>
          <cell r="P660">
            <v>0.98577391304347828</v>
          </cell>
          <cell r="R660">
            <v>0.39430956521739136</v>
          </cell>
        </row>
        <row r="661">
          <cell r="B661" t="str">
            <v>EC0003</v>
          </cell>
          <cell r="C661" t="str">
            <v>EC</v>
          </cell>
          <cell r="D661" t="str">
            <v>EXCEL</v>
          </cell>
          <cell r="F661" t="str">
            <v>CONTROL</v>
          </cell>
          <cell r="G661" t="str">
            <v>BLUE</v>
          </cell>
          <cell r="H661" t="str">
            <v>4mm</v>
          </cell>
          <cell r="I661" t="str">
            <v>100mR</v>
          </cell>
          <cell r="P661">
            <v>0.98577391304347828</v>
          </cell>
          <cell r="R661">
            <v>0.39430956521739136</v>
          </cell>
        </row>
        <row r="662">
          <cell r="B662" t="str">
            <v>EC0004</v>
          </cell>
          <cell r="C662" t="str">
            <v>EC</v>
          </cell>
          <cell r="D662" t="str">
            <v>EXCEL</v>
          </cell>
          <cell r="F662" t="str">
            <v>CONTROL</v>
          </cell>
          <cell r="G662" t="str">
            <v>BLUE</v>
          </cell>
          <cell r="H662" t="str">
            <v>4mm</v>
          </cell>
          <cell r="I662" t="str">
            <v>200mR</v>
          </cell>
          <cell r="P662">
            <v>0.98577391304347828</v>
          </cell>
          <cell r="R662">
            <v>0.39430956521739136</v>
          </cell>
        </row>
        <row r="663">
          <cell r="B663" t="str">
            <v>EC0005</v>
          </cell>
          <cell r="C663" t="str">
            <v>EC</v>
          </cell>
          <cell r="D663" t="str">
            <v>EXCEL</v>
          </cell>
          <cell r="F663" t="str">
            <v>CONTROL</v>
          </cell>
          <cell r="G663" t="str">
            <v>RED</v>
          </cell>
          <cell r="H663" t="str">
            <v>5mm</v>
          </cell>
          <cell r="I663" t="str">
            <v>100mR</v>
          </cell>
          <cell r="P663">
            <v>1.5608086956521741</v>
          </cell>
          <cell r="R663">
            <v>0.62432347826086965</v>
          </cell>
        </row>
        <row r="664">
          <cell r="B664" t="str">
            <v>EC0006</v>
          </cell>
          <cell r="C664" t="str">
            <v>EC</v>
          </cell>
          <cell r="D664" t="str">
            <v>EXCEL</v>
          </cell>
          <cell r="F664" t="str">
            <v>CONTROL</v>
          </cell>
          <cell r="G664" t="str">
            <v>RED</v>
          </cell>
          <cell r="H664" t="str">
            <v>5mm</v>
          </cell>
          <cell r="I664" t="str">
            <v>200mR</v>
          </cell>
          <cell r="P664">
            <v>1.5608086956521741</v>
          </cell>
          <cell r="R664">
            <v>0.62432347826086965</v>
          </cell>
        </row>
        <row r="665">
          <cell r="B665" t="str">
            <v>EC0007</v>
          </cell>
          <cell r="C665" t="str">
            <v>EC</v>
          </cell>
          <cell r="D665" t="str">
            <v>EXCEL</v>
          </cell>
          <cell r="F665" t="str">
            <v>CONTROL</v>
          </cell>
          <cell r="G665" t="str">
            <v>BLUE</v>
          </cell>
          <cell r="H665" t="str">
            <v>5mm</v>
          </cell>
          <cell r="I665" t="str">
            <v>100mR</v>
          </cell>
          <cell r="P665">
            <v>1.5608086956521741</v>
          </cell>
          <cell r="R665">
            <v>0.62432347826086965</v>
          </cell>
        </row>
        <row r="666">
          <cell r="B666" t="str">
            <v>EC0008</v>
          </cell>
          <cell r="C666" t="str">
            <v>EC</v>
          </cell>
          <cell r="D666" t="str">
            <v>EXCEL</v>
          </cell>
          <cell r="F666" t="str">
            <v>CONTROL</v>
          </cell>
          <cell r="G666" t="str">
            <v>BLUE</v>
          </cell>
          <cell r="H666" t="str">
            <v>5mm</v>
          </cell>
          <cell r="I666" t="str">
            <v>200mR</v>
          </cell>
          <cell r="P666">
            <v>1.5608086956521741</v>
          </cell>
          <cell r="R666">
            <v>0.62432347826086965</v>
          </cell>
        </row>
        <row r="667">
          <cell r="B667" t="str">
            <v>EP0001</v>
          </cell>
          <cell r="C667" t="str">
            <v>EP</v>
          </cell>
          <cell r="D667" t="str">
            <v>EXCEL</v>
          </cell>
          <cell r="F667" t="str">
            <v>PS12</v>
          </cell>
          <cell r="G667" t="str">
            <v>RED</v>
          </cell>
          <cell r="H667" t="str">
            <v>100mR</v>
          </cell>
          <cell r="P667">
            <v>0.90465293478260855</v>
          </cell>
          <cell r="R667">
            <v>0.36186117391304345</v>
          </cell>
        </row>
        <row r="668">
          <cell r="B668" t="str">
            <v>EP0002</v>
          </cell>
          <cell r="C668" t="str">
            <v>EP</v>
          </cell>
          <cell r="D668" t="str">
            <v>EXCEL</v>
          </cell>
          <cell r="F668" t="str">
            <v>PS12</v>
          </cell>
          <cell r="G668" t="str">
            <v>RED</v>
          </cell>
          <cell r="H668" t="str">
            <v>200mR</v>
          </cell>
          <cell r="P668">
            <v>0.90465293478260855</v>
          </cell>
          <cell r="R668">
            <v>0.36186117391304345</v>
          </cell>
        </row>
        <row r="669">
          <cell r="B669" t="str">
            <v>EP0003</v>
          </cell>
          <cell r="C669" t="str">
            <v>EP</v>
          </cell>
          <cell r="D669" t="str">
            <v>EXCEL</v>
          </cell>
          <cell r="F669" t="str">
            <v>PS12</v>
          </cell>
          <cell r="G669" t="str">
            <v>RED</v>
          </cell>
          <cell r="H669" t="str">
            <v>4mm</v>
          </cell>
          <cell r="I669" t="str">
            <v>100mR</v>
          </cell>
          <cell r="P669">
            <v>0.90465293478260855</v>
          </cell>
          <cell r="R669">
            <v>0.36186117391304345</v>
          </cell>
        </row>
        <row r="670">
          <cell r="B670" t="str">
            <v>EP0004</v>
          </cell>
          <cell r="C670" t="str">
            <v>EP</v>
          </cell>
          <cell r="D670" t="str">
            <v>EXCEL</v>
          </cell>
          <cell r="F670" t="str">
            <v>PS12</v>
          </cell>
          <cell r="G670" t="str">
            <v>RED</v>
          </cell>
          <cell r="H670" t="str">
            <v>4mm</v>
          </cell>
          <cell r="I670" t="str">
            <v>200mR</v>
          </cell>
          <cell r="P670">
            <v>0.90465293478260855</v>
          </cell>
          <cell r="R670">
            <v>0.36186117391304345</v>
          </cell>
        </row>
        <row r="671">
          <cell r="B671" t="str">
            <v>EP0005</v>
          </cell>
          <cell r="C671" t="str">
            <v>EP</v>
          </cell>
          <cell r="D671" t="str">
            <v>EXCEL</v>
          </cell>
          <cell r="F671" t="str">
            <v>PS12</v>
          </cell>
          <cell r="G671" t="str">
            <v>BLUE</v>
          </cell>
          <cell r="H671" t="str">
            <v>4mm</v>
          </cell>
          <cell r="I671" t="str">
            <v>100mR</v>
          </cell>
          <cell r="P671">
            <v>0.90465293478260855</v>
          </cell>
          <cell r="R671">
            <v>0.36186117391304345</v>
          </cell>
        </row>
        <row r="672">
          <cell r="B672" t="str">
            <v>EP0006</v>
          </cell>
          <cell r="C672" t="str">
            <v>EP</v>
          </cell>
          <cell r="D672" t="str">
            <v>EXCEL</v>
          </cell>
          <cell r="F672" t="str">
            <v>PS12</v>
          </cell>
          <cell r="G672" t="str">
            <v>BLUE</v>
          </cell>
          <cell r="H672" t="str">
            <v>4mm</v>
          </cell>
          <cell r="I672" t="str">
            <v>200mR</v>
          </cell>
          <cell r="P672">
            <v>0.90465293478260855</v>
          </cell>
          <cell r="R672">
            <v>0.36186117391304345</v>
          </cell>
        </row>
        <row r="673">
          <cell r="B673" t="str">
            <v>EP0007</v>
          </cell>
          <cell r="C673" t="str">
            <v>EP</v>
          </cell>
          <cell r="D673" t="str">
            <v>EXCEL</v>
          </cell>
          <cell r="F673" t="str">
            <v>PS12</v>
          </cell>
          <cell r="G673" t="str">
            <v>GREY</v>
          </cell>
          <cell r="H673" t="str">
            <v>4mm</v>
          </cell>
          <cell r="I673" t="str">
            <v>100mR</v>
          </cell>
          <cell r="P673">
            <v>0.90465293478260855</v>
          </cell>
          <cell r="R673">
            <v>0.36186117391304345</v>
          </cell>
        </row>
        <row r="674">
          <cell r="B674" t="str">
            <v>EP0008</v>
          </cell>
          <cell r="C674" t="str">
            <v>EP</v>
          </cell>
          <cell r="D674" t="str">
            <v>EXCEL</v>
          </cell>
          <cell r="F674" t="str">
            <v>PS12</v>
          </cell>
          <cell r="G674" t="str">
            <v>GREY</v>
          </cell>
          <cell r="H674" t="str">
            <v>4mm</v>
          </cell>
          <cell r="I674" t="str">
            <v>200mR</v>
          </cell>
          <cell r="P674">
            <v>0.90465293478260855</v>
          </cell>
          <cell r="R674">
            <v>0.36186117391304345</v>
          </cell>
        </row>
        <row r="675">
          <cell r="B675" t="str">
            <v>EP0009</v>
          </cell>
          <cell r="C675" t="str">
            <v>EP</v>
          </cell>
          <cell r="D675" t="str">
            <v>EXCEL</v>
          </cell>
          <cell r="F675" t="str">
            <v>PS12</v>
          </cell>
          <cell r="G675" t="str">
            <v>RED</v>
          </cell>
          <cell r="H675" t="str">
            <v>5mm</v>
          </cell>
          <cell r="I675" t="str">
            <v>100mR</v>
          </cell>
          <cell r="P675">
            <v>1.2215381739130433</v>
          </cell>
          <cell r="R675">
            <v>0.48861526956521734</v>
          </cell>
        </row>
        <row r="676">
          <cell r="B676" t="str">
            <v>EP0010</v>
          </cell>
          <cell r="C676" t="str">
            <v>EP</v>
          </cell>
          <cell r="D676" t="str">
            <v>EXCEL</v>
          </cell>
          <cell r="F676" t="str">
            <v>PS12</v>
          </cell>
          <cell r="G676" t="str">
            <v>RED</v>
          </cell>
          <cell r="H676" t="str">
            <v>5mm</v>
          </cell>
          <cell r="I676" t="str">
            <v>200mR</v>
          </cell>
          <cell r="P676">
            <v>1.2215381739130433</v>
          </cell>
          <cell r="R676">
            <v>0.48861526956521734</v>
          </cell>
        </row>
        <row r="677">
          <cell r="B677" t="str">
            <v>EP0011</v>
          </cell>
          <cell r="C677" t="str">
            <v>EP</v>
          </cell>
          <cell r="D677" t="str">
            <v>EXCEL</v>
          </cell>
          <cell r="F677" t="str">
            <v>PS12</v>
          </cell>
          <cell r="G677" t="str">
            <v>BLUE</v>
          </cell>
          <cell r="H677" t="str">
            <v>5mm</v>
          </cell>
          <cell r="I677" t="str">
            <v>100mR</v>
          </cell>
          <cell r="P677">
            <v>1.2215381739130433</v>
          </cell>
          <cell r="R677">
            <v>0.48861526956521734</v>
          </cell>
        </row>
        <row r="678">
          <cell r="B678" t="str">
            <v>EP0012</v>
          </cell>
          <cell r="C678" t="str">
            <v>EP</v>
          </cell>
          <cell r="D678" t="str">
            <v>EXCEL</v>
          </cell>
          <cell r="F678" t="str">
            <v>PS12</v>
          </cell>
          <cell r="G678" t="str">
            <v>BLUE</v>
          </cell>
          <cell r="H678" t="str">
            <v>5mm</v>
          </cell>
          <cell r="I678" t="str">
            <v>200mR</v>
          </cell>
          <cell r="P678">
            <v>1.2215381739130433</v>
          </cell>
          <cell r="R678">
            <v>0.48861526956521734</v>
          </cell>
        </row>
        <row r="679">
          <cell r="B679" t="str">
            <v>EP0013</v>
          </cell>
          <cell r="C679" t="str">
            <v>EP</v>
          </cell>
          <cell r="D679" t="str">
            <v>EXCEL</v>
          </cell>
          <cell r="F679" t="str">
            <v>PS12</v>
          </cell>
          <cell r="G679" t="str">
            <v>GREY</v>
          </cell>
          <cell r="H679" t="str">
            <v>5mm</v>
          </cell>
          <cell r="I679" t="str">
            <v>100mR</v>
          </cell>
          <cell r="P679">
            <v>1.2215381739130433</v>
          </cell>
          <cell r="R679">
            <v>0.48861526956521734</v>
          </cell>
        </row>
        <row r="680">
          <cell r="B680" t="str">
            <v>EP0014</v>
          </cell>
          <cell r="C680" t="str">
            <v>EP</v>
          </cell>
          <cell r="D680" t="str">
            <v>EXCEL</v>
          </cell>
          <cell r="F680" t="str">
            <v>PS12</v>
          </cell>
          <cell r="G680" t="str">
            <v>GREY</v>
          </cell>
          <cell r="H680" t="str">
            <v>5mm</v>
          </cell>
          <cell r="I680" t="str">
            <v>200mR</v>
          </cell>
          <cell r="P680">
            <v>1.2215381739130433</v>
          </cell>
          <cell r="R680">
            <v>0.48861526956521734</v>
          </cell>
        </row>
        <row r="681">
          <cell r="B681" t="str">
            <v>EP0015</v>
          </cell>
          <cell r="C681" t="str">
            <v>EP</v>
          </cell>
          <cell r="D681" t="str">
            <v>EXCEL</v>
          </cell>
          <cell r="F681" t="str">
            <v>PS12</v>
          </cell>
          <cell r="G681" t="str">
            <v>RED</v>
          </cell>
          <cell r="H681" t="str">
            <v>6mm</v>
          </cell>
          <cell r="I681" t="str">
            <v>100mR</v>
          </cell>
          <cell r="P681">
            <v>1.445801739130435</v>
          </cell>
          <cell r="R681">
            <v>0.57832069565217403</v>
          </cell>
        </row>
        <row r="682">
          <cell r="B682" t="str">
            <v>EP0016</v>
          </cell>
          <cell r="C682" t="str">
            <v>EP</v>
          </cell>
          <cell r="D682" t="str">
            <v>EXCEL</v>
          </cell>
          <cell r="F682" t="str">
            <v>PS12</v>
          </cell>
          <cell r="G682" t="str">
            <v>RED</v>
          </cell>
          <cell r="H682" t="str">
            <v>6mm</v>
          </cell>
          <cell r="I682" t="str">
            <v>200mR</v>
          </cell>
          <cell r="P682">
            <v>1.445801739130435</v>
          </cell>
          <cell r="R682">
            <v>0.57832069565217403</v>
          </cell>
        </row>
        <row r="683">
          <cell r="B683" t="str">
            <v>EP0017</v>
          </cell>
          <cell r="C683" t="str">
            <v>EP</v>
          </cell>
          <cell r="D683" t="str">
            <v>EXCEL</v>
          </cell>
          <cell r="F683" t="str">
            <v>PS12</v>
          </cell>
          <cell r="G683" t="str">
            <v>BLUE</v>
          </cell>
          <cell r="H683" t="str">
            <v>6mm</v>
          </cell>
          <cell r="I683" t="str">
            <v>100mR</v>
          </cell>
          <cell r="P683">
            <v>1.445801739130435</v>
          </cell>
          <cell r="R683">
            <v>0.57832069565217403</v>
          </cell>
        </row>
        <row r="684">
          <cell r="B684" t="str">
            <v>EP0018</v>
          </cell>
          <cell r="C684" t="str">
            <v>EP</v>
          </cell>
          <cell r="D684" t="str">
            <v>EXCEL</v>
          </cell>
          <cell r="F684" t="str">
            <v>PS12</v>
          </cell>
          <cell r="G684" t="str">
            <v>BLUE</v>
          </cell>
          <cell r="H684" t="str">
            <v>6mm</v>
          </cell>
          <cell r="I684" t="str">
            <v>200mR</v>
          </cell>
          <cell r="P684">
            <v>1.445801739130435</v>
          </cell>
          <cell r="R684">
            <v>0.57832069565217403</v>
          </cell>
        </row>
        <row r="685">
          <cell r="B685" t="str">
            <v>EP0019</v>
          </cell>
          <cell r="C685" t="str">
            <v>EP</v>
          </cell>
          <cell r="D685" t="str">
            <v>EXCEL</v>
          </cell>
          <cell r="F685" t="str">
            <v>PS12</v>
          </cell>
          <cell r="G685" t="str">
            <v>GREY</v>
          </cell>
          <cell r="H685" t="str">
            <v>6mm</v>
          </cell>
          <cell r="I685" t="str">
            <v>100mR</v>
          </cell>
          <cell r="P685">
            <v>1.445801739130435</v>
          </cell>
          <cell r="R685">
            <v>0.57832069565217403</v>
          </cell>
        </row>
        <row r="686">
          <cell r="B686" t="str">
            <v>EP0020</v>
          </cell>
          <cell r="C686" t="str">
            <v>EP</v>
          </cell>
          <cell r="D686" t="str">
            <v>EXCEL</v>
          </cell>
          <cell r="F686" t="str">
            <v>PS12</v>
          </cell>
          <cell r="G686" t="str">
            <v>GREY</v>
          </cell>
          <cell r="H686" t="str">
            <v>6mm</v>
          </cell>
          <cell r="I686" t="str">
            <v>200mR</v>
          </cell>
          <cell r="P686">
            <v>1.445801739130435</v>
          </cell>
          <cell r="R686">
            <v>0.57832069565217403</v>
          </cell>
        </row>
        <row r="687">
          <cell r="B687" t="str">
            <v>LM0106</v>
          </cell>
          <cell r="C687" t="str">
            <v>LM</v>
          </cell>
          <cell r="D687" t="str">
            <v>EXCEL</v>
          </cell>
          <cell r="F687" t="str">
            <v>TAPER</v>
          </cell>
          <cell r="G687" t="str">
            <v>6mm</v>
          </cell>
          <cell r="H687" t="str">
            <v>LME</v>
          </cell>
          <cell r="I687" t="str">
            <v>100mR</v>
          </cell>
          <cell r="P687">
            <v>2.3557375492652652</v>
          </cell>
          <cell r="R687">
            <v>0.94229501970610618</v>
          </cell>
        </row>
        <row r="688">
          <cell r="B688" t="str">
            <v>LM0107</v>
          </cell>
          <cell r="C688" t="str">
            <v>LM</v>
          </cell>
          <cell r="D688" t="str">
            <v>EXCEL</v>
          </cell>
          <cell r="F688" t="str">
            <v>TAPER</v>
          </cell>
          <cell r="G688" t="str">
            <v>6mm</v>
          </cell>
          <cell r="H688" t="str">
            <v>LME</v>
          </cell>
          <cell r="I688" t="str">
            <v>200mR</v>
          </cell>
          <cell r="P688">
            <v>2.3560606726049702</v>
          </cell>
          <cell r="R688">
            <v>0.94242426904198817</v>
          </cell>
        </row>
        <row r="689">
          <cell r="B689" t="str">
            <v>LM0120</v>
          </cell>
          <cell r="C689" t="str">
            <v>LM</v>
          </cell>
          <cell r="D689" t="str">
            <v>EXCEL</v>
          </cell>
          <cell r="F689" t="str">
            <v>TAPER</v>
          </cell>
          <cell r="G689" t="str">
            <v>9mm</v>
          </cell>
          <cell r="H689" t="str">
            <v>LME</v>
          </cell>
          <cell r="I689" t="str">
            <v>100mR</v>
          </cell>
          <cell r="P689">
            <v>3.7756951715713809</v>
          </cell>
          <cell r="R689">
            <v>1.5102780686285524</v>
          </cell>
        </row>
        <row r="690">
          <cell r="B690" t="str">
            <v>LM0121</v>
          </cell>
          <cell r="C690" t="str">
            <v>LM</v>
          </cell>
          <cell r="D690" t="str">
            <v>EXCEL</v>
          </cell>
          <cell r="F690" t="str">
            <v>TAPER</v>
          </cell>
          <cell r="G690" t="str">
            <v>9mm</v>
          </cell>
          <cell r="H690" t="str">
            <v>LME</v>
          </cell>
          <cell r="I690" t="str">
            <v>200mR</v>
          </cell>
          <cell r="P690">
            <v>3.775911990489131</v>
          </cell>
          <cell r="R690">
            <v>1.5103647961956526</v>
          </cell>
        </row>
        <row r="691">
          <cell r="B691" t="str">
            <v>LM0132</v>
          </cell>
          <cell r="C691" t="str">
            <v>LM</v>
          </cell>
          <cell r="D691" t="str">
            <v>EXCEL</v>
          </cell>
          <cell r="F691" t="str">
            <v>TAPER</v>
          </cell>
          <cell r="G691" t="str">
            <v>6mm</v>
          </cell>
          <cell r="H691" t="str">
            <v>RED</v>
          </cell>
          <cell r="I691" t="str">
            <v>100mR</v>
          </cell>
          <cell r="P691">
            <v>2.3557375492652652</v>
          </cell>
          <cell r="R691">
            <v>0.94229501970610618</v>
          </cell>
        </row>
        <row r="692">
          <cell r="B692" t="str">
            <v>LM0133</v>
          </cell>
          <cell r="C692" t="str">
            <v>LM</v>
          </cell>
          <cell r="D692" t="str">
            <v>EXCEL</v>
          </cell>
          <cell r="F692" t="str">
            <v>TAPER</v>
          </cell>
          <cell r="G692" t="str">
            <v>6mm</v>
          </cell>
          <cell r="H692" t="str">
            <v>RED</v>
          </cell>
          <cell r="I692" t="str">
            <v>200mR</v>
          </cell>
          <cell r="P692">
            <v>2.3560606726049702</v>
          </cell>
          <cell r="R692">
            <v>0.94242426904198817</v>
          </cell>
        </row>
        <row r="693">
          <cell r="B693" t="str">
            <v>LM0134</v>
          </cell>
          <cell r="C693" t="str">
            <v>LM</v>
          </cell>
          <cell r="D693" t="str">
            <v>EXCEL</v>
          </cell>
          <cell r="F693" t="str">
            <v>TAPER</v>
          </cell>
          <cell r="G693" t="str">
            <v>9mm</v>
          </cell>
          <cell r="H693" t="str">
            <v>RED</v>
          </cell>
          <cell r="I693" t="str">
            <v>100mR</v>
          </cell>
          <cell r="P693">
            <v>3.7756951715713809</v>
          </cell>
          <cell r="R693">
            <v>1.5102780686285524</v>
          </cell>
        </row>
        <row r="694">
          <cell r="B694" t="str">
            <v>LM0135</v>
          </cell>
          <cell r="C694" t="str">
            <v>LM</v>
          </cell>
          <cell r="D694" t="str">
            <v>EXCEL</v>
          </cell>
          <cell r="F694" t="str">
            <v>TAPER</v>
          </cell>
          <cell r="G694" t="str">
            <v>9mm</v>
          </cell>
          <cell r="H694" t="str">
            <v>RED</v>
          </cell>
          <cell r="I694" t="str">
            <v>200mR</v>
          </cell>
          <cell r="P694">
            <v>3.775911990489131</v>
          </cell>
          <cell r="R694">
            <v>1.5103647961956526</v>
          </cell>
        </row>
        <row r="695">
          <cell r="B695" t="str">
            <v>LM0153</v>
          </cell>
          <cell r="C695" t="str">
            <v>LM</v>
          </cell>
          <cell r="D695" t="str">
            <v>EXCEL</v>
          </cell>
          <cell r="F695" t="str">
            <v>TAPER</v>
          </cell>
          <cell r="G695" t="str">
            <v>6mm</v>
          </cell>
          <cell r="H695" t="str">
            <v>BLUE</v>
          </cell>
          <cell r="I695" t="str">
            <v>100mR</v>
          </cell>
          <cell r="P695">
            <v>2.3557375492652652</v>
          </cell>
          <cell r="R695">
            <v>0.94229501970610618</v>
          </cell>
        </row>
        <row r="696">
          <cell r="B696" t="str">
            <v>LM0154</v>
          </cell>
          <cell r="C696" t="str">
            <v>LM</v>
          </cell>
          <cell r="D696" t="str">
            <v>EXCEL</v>
          </cell>
          <cell r="F696" t="str">
            <v>TAPER</v>
          </cell>
          <cell r="G696" t="str">
            <v>6mm</v>
          </cell>
          <cell r="H696" t="str">
            <v>BLUE</v>
          </cell>
          <cell r="I696" t="str">
            <v>200mR</v>
          </cell>
          <cell r="P696">
            <v>2.3560606726049702</v>
          </cell>
          <cell r="R696">
            <v>0.94242426904198817</v>
          </cell>
        </row>
        <row r="697">
          <cell r="B697" t="str">
            <v>LM0155</v>
          </cell>
          <cell r="C697" t="str">
            <v>LM</v>
          </cell>
          <cell r="D697" t="str">
            <v>EXCEL</v>
          </cell>
          <cell r="F697" t="str">
            <v>TAPER</v>
          </cell>
          <cell r="G697" t="str">
            <v>9mm</v>
          </cell>
          <cell r="H697" t="str">
            <v>BLUE</v>
          </cell>
          <cell r="I697" t="str">
            <v>100mR</v>
          </cell>
          <cell r="P697">
            <v>3.7756951715713809</v>
          </cell>
          <cell r="R697">
            <v>1.5102780686285524</v>
          </cell>
        </row>
        <row r="698">
          <cell r="B698" t="str">
            <v>LM0156</v>
          </cell>
          <cell r="C698" t="str">
            <v>LM</v>
          </cell>
          <cell r="D698" t="str">
            <v>EXCEL</v>
          </cell>
          <cell r="F698" t="str">
            <v>TAPER</v>
          </cell>
          <cell r="G698" t="str">
            <v>9mm</v>
          </cell>
          <cell r="H698" t="str">
            <v>BLUE</v>
          </cell>
          <cell r="I698" t="str">
            <v>200mR</v>
          </cell>
          <cell r="P698">
            <v>3.775911990489131</v>
          </cell>
          <cell r="R698">
            <v>1.5103647961956526</v>
          </cell>
        </row>
        <row r="699">
          <cell r="B699" t="str">
            <v>PE0210</v>
          </cell>
          <cell r="C699" t="str">
            <v>PE</v>
          </cell>
          <cell r="D699" t="str">
            <v>VECTRAN</v>
          </cell>
          <cell r="F699" t="str">
            <v>1.5mm</v>
          </cell>
          <cell r="G699" t="str">
            <v>BLACK/GLD</v>
          </cell>
          <cell r="H699" t="str">
            <v>100mR</v>
          </cell>
          <cell r="P699">
            <v>0.63976316217375606</v>
          </cell>
          <cell r="R699">
            <v>0.25590526486950244</v>
          </cell>
        </row>
        <row r="700">
          <cell r="B700" t="str">
            <v>PE0211</v>
          </cell>
          <cell r="C700" t="str">
            <v>PE</v>
          </cell>
          <cell r="D700" t="str">
            <v>VECTRAN</v>
          </cell>
          <cell r="F700" t="str">
            <v>1.5mm</v>
          </cell>
          <cell r="G700" t="str">
            <v>BLACK/GLD</v>
          </cell>
          <cell r="H700" t="str">
            <v>200mR</v>
          </cell>
          <cell r="P700">
            <v>0.63976210965468439</v>
          </cell>
          <cell r="R700">
            <v>0.25590484386187379</v>
          </cell>
        </row>
        <row r="701">
          <cell r="B701" t="str">
            <v>PE0267</v>
          </cell>
          <cell r="C701" t="str">
            <v>PE</v>
          </cell>
          <cell r="D701" t="str">
            <v>VECTRAN</v>
          </cell>
          <cell r="F701" t="str">
            <v>2mm</v>
          </cell>
          <cell r="G701" t="str">
            <v>BLK/GOLD</v>
          </cell>
          <cell r="H701" t="str">
            <v>100mR</v>
          </cell>
          <cell r="P701">
            <v>0.93235713510329421</v>
          </cell>
          <cell r="R701">
            <v>0.37294285404131772</v>
          </cell>
        </row>
        <row r="702">
          <cell r="B702" t="str">
            <v>PE0268</v>
          </cell>
          <cell r="C702" t="str">
            <v>PE</v>
          </cell>
          <cell r="D702" t="str">
            <v>VECTRAN</v>
          </cell>
          <cell r="F702" t="str">
            <v>2mm</v>
          </cell>
          <cell r="G702" t="str">
            <v>BLK/GOLD</v>
          </cell>
          <cell r="H702" t="str">
            <v>200mR</v>
          </cell>
          <cell r="P702">
            <v>0.93235713510329421</v>
          </cell>
          <cell r="R702">
            <v>0.37294285404131772</v>
          </cell>
        </row>
        <row r="703">
          <cell r="B703" t="str">
            <v>PE0214</v>
          </cell>
          <cell r="C703" t="str">
            <v>PE</v>
          </cell>
          <cell r="D703" t="str">
            <v>VECTRAN</v>
          </cell>
          <cell r="F703" t="str">
            <v>3mm</v>
          </cell>
          <cell r="G703" t="str">
            <v>BLACK/GLD</v>
          </cell>
          <cell r="H703" t="str">
            <v>200mR</v>
          </cell>
          <cell r="P703">
            <v>1.2249532130709757</v>
          </cell>
          <cell r="R703">
            <v>0.4899812852283903</v>
          </cell>
        </row>
        <row r="704">
          <cell r="B704" t="str">
            <v>PE0209</v>
          </cell>
          <cell r="C704" t="str">
            <v>PE</v>
          </cell>
          <cell r="D704" t="str">
            <v>VECTRAN</v>
          </cell>
          <cell r="F704" t="str">
            <v>3mm</v>
          </cell>
          <cell r="G704" t="str">
            <v>BLACK/GOLD</v>
          </cell>
          <cell r="H704" t="str">
            <v>100mR</v>
          </cell>
          <cell r="P704">
            <v>1.2249532130709757</v>
          </cell>
          <cell r="R704">
            <v>0.4899812852283903</v>
          </cell>
        </row>
        <row r="705">
          <cell r="B705" t="str">
            <v>PE0203</v>
          </cell>
          <cell r="C705" t="str">
            <v>PE</v>
          </cell>
          <cell r="D705" t="str">
            <v>VECTRAN</v>
          </cell>
          <cell r="F705" t="str">
            <v>4mm</v>
          </cell>
          <cell r="G705" t="str">
            <v>BLACK/GLD</v>
          </cell>
          <cell r="H705" t="str">
            <v>100mR</v>
          </cell>
          <cell r="P705">
            <v>2.2984994598253103</v>
          </cell>
          <cell r="R705">
            <v>0.91939978393012423</v>
          </cell>
        </row>
        <row r="706">
          <cell r="B706" t="str">
            <v>PE0204</v>
          </cell>
          <cell r="C706" t="str">
            <v>PE</v>
          </cell>
          <cell r="D706" t="str">
            <v>VECTRAN</v>
          </cell>
          <cell r="F706" t="str">
            <v>4mm</v>
          </cell>
          <cell r="G706" t="str">
            <v>BLACK/GLD</v>
          </cell>
          <cell r="H706" t="str">
            <v>200mR</v>
          </cell>
          <cell r="P706">
            <v>2.2984994598253103</v>
          </cell>
          <cell r="R706">
            <v>0.91939978393012423</v>
          </cell>
        </row>
        <row r="707">
          <cell r="B707" t="str">
            <v>PE0301</v>
          </cell>
          <cell r="C707" t="str">
            <v>PE</v>
          </cell>
          <cell r="D707" t="str">
            <v>EXCEL</v>
          </cell>
          <cell r="F707" t="str">
            <v>VECTRAN</v>
          </cell>
          <cell r="G707" t="str">
            <v>2mm</v>
          </cell>
          <cell r="H707" t="str">
            <v>BLACK</v>
          </cell>
          <cell r="I707" t="str">
            <v>10xMS</v>
          </cell>
          <cell r="P707">
            <v>23.337967377386832</v>
          </cell>
          <cell r="R707">
            <v>9.3351869509547338</v>
          </cell>
        </row>
        <row r="708">
          <cell r="B708" t="str">
            <v>PE0303</v>
          </cell>
          <cell r="C708" t="str">
            <v>PE</v>
          </cell>
          <cell r="D708" t="str">
            <v>EXCEL</v>
          </cell>
          <cell r="F708" t="str">
            <v>VECTRAN</v>
          </cell>
          <cell r="G708" t="str">
            <v>3mm</v>
          </cell>
          <cell r="H708" t="str">
            <v>BLACK</v>
          </cell>
          <cell r="I708" t="str">
            <v>10xMS</v>
          </cell>
          <cell r="P708">
            <v>20.830004002019809</v>
          </cell>
          <cell r="R708">
            <v>8.3320016008079243</v>
          </cell>
        </row>
        <row r="709">
          <cell r="B709" t="str">
            <v>JF0215</v>
          </cell>
          <cell r="C709" t="str">
            <v>JF</v>
          </cell>
          <cell r="D709" t="str">
            <v>EXCEL</v>
          </cell>
          <cell r="F709" t="str">
            <v>MARS</v>
          </cell>
          <cell r="G709" t="str">
            <v>6mm</v>
          </cell>
          <cell r="H709" t="str">
            <v>BLUE</v>
          </cell>
          <cell r="I709" t="str">
            <v>100m</v>
          </cell>
          <cell r="J709" t="str">
            <v>R</v>
          </cell>
          <cell r="P709">
            <v>0.7551402973374074</v>
          </cell>
          <cell r="R709">
            <v>0.30205611893496298</v>
          </cell>
        </row>
        <row r="710">
          <cell r="B710" t="str">
            <v>JF0216</v>
          </cell>
          <cell r="C710" t="str">
            <v>JF</v>
          </cell>
          <cell r="D710" t="str">
            <v>EXCEL</v>
          </cell>
          <cell r="F710" t="str">
            <v>MARS</v>
          </cell>
          <cell r="G710" t="str">
            <v>6mm</v>
          </cell>
          <cell r="H710" t="str">
            <v>BLUE</v>
          </cell>
          <cell r="I710" t="str">
            <v>200m</v>
          </cell>
          <cell r="J710" t="str">
            <v>R</v>
          </cell>
          <cell r="P710">
            <v>0.7552623895436017</v>
          </cell>
          <cell r="R710">
            <v>0.30210495581744068</v>
          </cell>
        </row>
        <row r="711">
          <cell r="B711" t="str">
            <v>JF0217</v>
          </cell>
          <cell r="C711" t="str">
            <v>JF</v>
          </cell>
          <cell r="D711" t="str">
            <v>EXCEL</v>
          </cell>
          <cell r="F711" t="str">
            <v>MARS</v>
          </cell>
          <cell r="G711" t="str">
            <v>6mm</v>
          </cell>
          <cell r="H711" t="str">
            <v>PURPLE</v>
          </cell>
          <cell r="I711" t="str">
            <v>100m</v>
          </cell>
          <cell r="J711" t="str">
            <v>R</v>
          </cell>
          <cell r="P711">
            <v>0.7551402973374074</v>
          </cell>
          <cell r="R711">
            <v>0.30205611893496298</v>
          </cell>
        </row>
        <row r="712">
          <cell r="B712" t="str">
            <v>JF0218</v>
          </cell>
          <cell r="C712" t="str">
            <v>JF</v>
          </cell>
          <cell r="D712" t="str">
            <v>EXCEL</v>
          </cell>
          <cell r="F712" t="str">
            <v>MARS</v>
          </cell>
          <cell r="G712" t="str">
            <v>6mm</v>
          </cell>
          <cell r="H712" t="str">
            <v>PURPLE</v>
          </cell>
          <cell r="I712" t="str">
            <v>200m</v>
          </cell>
          <cell r="J712" t="str">
            <v>R</v>
          </cell>
          <cell r="P712">
            <v>0.7552623895436017</v>
          </cell>
          <cell r="R712">
            <v>0.30210495581744068</v>
          </cell>
        </row>
        <row r="713">
          <cell r="B713" t="str">
            <v>JF0219</v>
          </cell>
          <cell r="C713" t="str">
            <v>JF</v>
          </cell>
          <cell r="D713" t="str">
            <v>EXCEL</v>
          </cell>
          <cell r="F713" t="str">
            <v>MARS</v>
          </cell>
          <cell r="G713" t="str">
            <v>8mm</v>
          </cell>
          <cell r="H713" t="str">
            <v>BLUE</v>
          </cell>
          <cell r="I713" t="str">
            <v>100m</v>
          </cell>
          <cell r="J713" t="str">
            <v>R</v>
          </cell>
          <cell r="P713">
            <v>1.2111020627449769</v>
          </cell>
          <cell r="R713">
            <v>0.4844408250979908</v>
          </cell>
        </row>
        <row r="714">
          <cell r="B714" t="str">
            <v>JF0220</v>
          </cell>
          <cell r="C714" t="str">
            <v>JF</v>
          </cell>
          <cell r="D714" t="str">
            <v>EXCEL</v>
          </cell>
          <cell r="F714" t="str">
            <v>MARS</v>
          </cell>
          <cell r="G714" t="str">
            <v>8mm</v>
          </cell>
          <cell r="H714" t="str">
            <v>BLUE</v>
          </cell>
          <cell r="I714" t="str">
            <v>200m</v>
          </cell>
          <cell r="J714" t="str">
            <v>R</v>
          </cell>
          <cell r="P714">
            <v>1.2112231024314866</v>
          </cell>
          <cell r="R714">
            <v>0.48448924097259466</v>
          </cell>
        </row>
        <row r="715">
          <cell r="B715" t="str">
            <v>JF0221</v>
          </cell>
          <cell r="C715" t="str">
            <v>JF</v>
          </cell>
          <cell r="D715" t="str">
            <v>EXCEL</v>
          </cell>
          <cell r="F715" t="str">
            <v>MARS</v>
          </cell>
          <cell r="G715" t="str">
            <v>8mm</v>
          </cell>
          <cell r="H715" t="str">
            <v>PURPLE</v>
          </cell>
          <cell r="I715" t="str">
            <v>100m</v>
          </cell>
          <cell r="J715" t="str">
            <v>R</v>
          </cell>
          <cell r="P715">
            <v>1.2111020627449769</v>
          </cell>
          <cell r="R715">
            <v>0.4844408250979908</v>
          </cell>
        </row>
        <row r="716">
          <cell r="B716" t="str">
            <v>JF0222</v>
          </cell>
          <cell r="C716" t="str">
            <v>JF</v>
          </cell>
          <cell r="D716" t="str">
            <v>EXCEL</v>
          </cell>
          <cell r="F716" t="str">
            <v>MARS</v>
          </cell>
          <cell r="G716" t="str">
            <v>8mm</v>
          </cell>
          <cell r="H716" t="str">
            <v>PURPLE</v>
          </cell>
          <cell r="I716" t="str">
            <v>200m</v>
          </cell>
          <cell r="J716" t="str">
            <v>R</v>
          </cell>
          <cell r="P716">
            <v>1.2112231024314866</v>
          </cell>
          <cell r="R716">
            <v>0.48448924097259466</v>
          </cell>
        </row>
        <row r="717">
          <cell r="B717" t="str">
            <v>JF0062</v>
          </cell>
          <cell r="C717" t="str">
            <v>JF</v>
          </cell>
          <cell r="D717" t="str">
            <v>8PL</v>
          </cell>
          <cell r="F717" t="str">
            <v>M/STRON</v>
          </cell>
          <cell r="G717" t="str">
            <v>ORANGE</v>
          </cell>
          <cell r="H717" t="str">
            <v>6mm</v>
          </cell>
          <cell r="I717" t="str">
            <v>100M</v>
          </cell>
          <cell r="J717" t="str">
            <v>R</v>
          </cell>
          <cell r="P717">
            <v>0.75538448174979611</v>
          </cell>
          <cell r="R717">
            <v>0.30215379269991849</v>
          </cell>
        </row>
        <row r="718">
          <cell r="B718" t="str">
            <v>JF0063</v>
          </cell>
          <cell r="C718" t="str">
            <v>JF</v>
          </cell>
          <cell r="D718" t="str">
            <v>8PL</v>
          </cell>
          <cell r="F718" t="str">
            <v>M/STRON</v>
          </cell>
          <cell r="G718" t="str">
            <v>ORANGE</v>
          </cell>
          <cell r="H718" t="str">
            <v>6mm</v>
          </cell>
          <cell r="I718" t="str">
            <v>200M</v>
          </cell>
          <cell r="J718" t="str">
            <v>R</v>
          </cell>
          <cell r="P718">
            <v>0.7552623895436017</v>
          </cell>
          <cell r="R718">
            <v>0.30210495581744068</v>
          </cell>
        </row>
        <row r="719">
          <cell r="B719" t="str">
            <v>JF0078</v>
          </cell>
          <cell r="C719" t="str">
            <v>JF</v>
          </cell>
          <cell r="D719" t="str">
            <v>8PL</v>
          </cell>
          <cell r="F719" t="str">
            <v>M/STRON</v>
          </cell>
          <cell r="G719" t="str">
            <v>YELLOW</v>
          </cell>
          <cell r="H719" t="str">
            <v>6mm</v>
          </cell>
          <cell r="I719" t="str">
            <v>100M</v>
          </cell>
          <cell r="J719" t="str">
            <v>R</v>
          </cell>
          <cell r="P719">
            <v>0.75538448174979611</v>
          </cell>
          <cell r="R719">
            <v>0.30215379269991849</v>
          </cell>
        </row>
        <row r="720">
          <cell r="B720" t="str">
            <v>JF0079</v>
          </cell>
          <cell r="C720" t="str">
            <v>JF</v>
          </cell>
          <cell r="D720" t="str">
            <v>8PL</v>
          </cell>
          <cell r="F720" t="str">
            <v>M/STRON</v>
          </cell>
          <cell r="G720" t="str">
            <v>YELLOW</v>
          </cell>
          <cell r="H720" t="str">
            <v>6mm</v>
          </cell>
          <cell r="I720" t="str">
            <v>200M</v>
          </cell>
          <cell r="J720" t="str">
            <v>R</v>
          </cell>
          <cell r="P720">
            <v>0.7552623895436017</v>
          </cell>
          <cell r="R720">
            <v>0.30210495581744068</v>
          </cell>
        </row>
        <row r="721">
          <cell r="B721" t="str">
            <v>JF0102</v>
          </cell>
          <cell r="C721" t="str">
            <v>JF</v>
          </cell>
          <cell r="D721" t="str">
            <v>8PL</v>
          </cell>
          <cell r="F721" t="str">
            <v>M/STRON</v>
          </cell>
          <cell r="G721" t="str">
            <v>ORANGE</v>
          </cell>
          <cell r="H721" t="str">
            <v>8mm</v>
          </cell>
          <cell r="I721" t="str">
            <v>100M</v>
          </cell>
          <cell r="J721" t="str">
            <v>R</v>
          </cell>
          <cell r="P721">
            <v>1.2113441421192221</v>
          </cell>
          <cell r="R721">
            <v>0.4845376568476889</v>
          </cell>
        </row>
        <row r="722">
          <cell r="B722" t="str">
            <v>JF0103</v>
          </cell>
          <cell r="C722" t="str">
            <v>JF</v>
          </cell>
          <cell r="D722" t="str">
            <v>8PL</v>
          </cell>
          <cell r="F722" t="str">
            <v>M/STRON</v>
          </cell>
          <cell r="G722" t="str">
            <v>ORANGE</v>
          </cell>
          <cell r="H722" t="str">
            <v>8mm</v>
          </cell>
          <cell r="I722" t="str">
            <v>200M</v>
          </cell>
          <cell r="J722" t="str">
            <v>R</v>
          </cell>
          <cell r="P722">
            <v>1.2112231024314866</v>
          </cell>
          <cell r="R722">
            <v>0.48448924097259466</v>
          </cell>
        </row>
        <row r="723">
          <cell r="B723" t="str">
            <v>JF0118</v>
          </cell>
          <cell r="C723" t="str">
            <v>JF</v>
          </cell>
          <cell r="D723" t="str">
            <v>8PL</v>
          </cell>
          <cell r="F723" t="str">
            <v>M/STRON</v>
          </cell>
          <cell r="G723" t="str">
            <v>YELLOW</v>
          </cell>
          <cell r="H723" t="str">
            <v>8mm</v>
          </cell>
          <cell r="I723" t="str">
            <v>100M</v>
          </cell>
          <cell r="J723" t="str">
            <v>R</v>
          </cell>
          <cell r="P723">
            <v>1.2113441421192221</v>
          </cell>
          <cell r="R723">
            <v>0.4845376568476889</v>
          </cell>
        </row>
        <row r="724">
          <cell r="B724" t="str">
            <v>JF0119</v>
          </cell>
          <cell r="C724" t="str">
            <v>JF</v>
          </cell>
          <cell r="D724" t="str">
            <v>8PL</v>
          </cell>
          <cell r="F724" t="str">
            <v>M/STRON</v>
          </cell>
          <cell r="G724" t="str">
            <v>YELLOW</v>
          </cell>
          <cell r="H724" t="str">
            <v>8mm</v>
          </cell>
          <cell r="I724" t="str">
            <v>200M</v>
          </cell>
          <cell r="J724" t="str">
            <v>R</v>
          </cell>
          <cell r="P724">
            <v>1.2112231024314866</v>
          </cell>
          <cell r="R724">
            <v>0.48448924097259466</v>
          </cell>
        </row>
        <row r="725">
          <cell r="B725" t="str">
            <v>JF0182</v>
          </cell>
          <cell r="C725" t="str">
            <v>JF</v>
          </cell>
          <cell r="D725" t="str">
            <v>8PL</v>
          </cell>
          <cell r="F725" t="str">
            <v>M/STRON</v>
          </cell>
          <cell r="G725" t="str">
            <v>ORANGE</v>
          </cell>
          <cell r="H725" t="str">
            <v>10mm</v>
          </cell>
          <cell r="I725" t="str">
            <v>100M</v>
          </cell>
          <cell r="J725" t="str">
            <v>R</v>
          </cell>
          <cell r="P725">
            <v>1.8094591266022022</v>
          </cell>
          <cell r="R725">
            <v>0.7237836506408809</v>
          </cell>
        </row>
        <row r="726">
          <cell r="B726" t="str">
            <v>JF0183</v>
          </cell>
          <cell r="C726" t="str">
            <v>JF</v>
          </cell>
          <cell r="D726" t="str">
            <v>8PL</v>
          </cell>
          <cell r="F726" t="str">
            <v>M/STRON</v>
          </cell>
          <cell r="G726" t="str">
            <v>ORANGE</v>
          </cell>
          <cell r="H726" t="str">
            <v>10mm</v>
          </cell>
          <cell r="I726" t="str">
            <v>200M</v>
          </cell>
          <cell r="J726" t="str">
            <v>R</v>
          </cell>
          <cell r="P726">
            <v>1.8095812188096216</v>
          </cell>
          <cell r="R726">
            <v>0.72383248752384866</v>
          </cell>
        </row>
        <row r="727">
          <cell r="B727" t="str">
            <v>JF0198</v>
          </cell>
          <cell r="C727" t="str">
            <v>JF</v>
          </cell>
          <cell r="D727" t="str">
            <v>8PL</v>
          </cell>
          <cell r="F727" t="str">
            <v>M/STRON</v>
          </cell>
          <cell r="G727" t="str">
            <v>YELLOW</v>
          </cell>
          <cell r="H727" t="str">
            <v>10mm</v>
          </cell>
          <cell r="I727" t="str">
            <v>100M</v>
          </cell>
          <cell r="J727" t="str">
            <v>R</v>
          </cell>
          <cell r="P727">
            <v>1.8094591266022022</v>
          </cell>
          <cell r="R727">
            <v>0.7237836506408809</v>
          </cell>
        </row>
        <row r="728">
          <cell r="B728" t="str">
            <v>JF0199</v>
          </cell>
          <cell r="C728" t="str">
            <v>JF</v>
          </cell>
          <cell r="D728" t="str">
            <v>8PL</v>
          </cell>
          <cell r="F728" t="str">
            <v>MARSTRON</v>
          </cell>
          <cell r="G728" t="str">
            <v>10mm</v>
          </cell>
          <cell r="H728" t="str">
            <v>YELLOW</v>
          </cell>
          <cell r="I728" t="str">
            <v>200M</v>
          </cell>
          <cell r="P728">
            <v>1.8095812188096216</v>
          </cell>
          <cell r="R728">
            <v>0.72383248752384866</v>
          </cell>
        </row>
        <row r="729">
          <cell r="B729" t="str">
            <v>TY3008</v>
          </cell>
          <cell r="C729" t="str">
            <v>TY</v>
          </cell>
          <cell r="D729" t="str">
            <v>FORMULINE</v>
          </cell>
          <cell r="F729" t="str">
            <v>3.8mm</v>
          </cell>
          <cell r="G729" t="str">
            <v>D12</v>
          </cell>
          <cell r="H729" t="str">
            <v>200mR</v>
          </cell>
          <cell r="P729">
            <v>2.6090315144421696</v>
          </cell>
          <cell r="R729">
            <v>1.043612605776868</v>
          </cell>
        </row>
        <row r="730">
          <cell r="B730" t="str">
            <v>TY3009</v>
          </cell>
          <cell r="C730" t="str">
            <v>TY</v>
          </cell>
          <cell r="D730" t="str">
            <v>FORMULINE</v>
          </cell>
          <cell r="F730" t="str">
            <v>3.8mm</v>
          </cell>
          <cell r="G730" t="str">
            <v>D12</v>
          </cell>
          <cell r="H730" t="str">
            <v>100mR</v>
          </cell>
          <cell r="P730">
            <v>2.6090304619249358</v>
          </cell>
          <cell r="R730">
            <v>1.0436121847699744</v>
          </cell>
        </row>
        <row r="731">
          <cell r="B731" t="str">
            <v>JB0006</v>
          </cell>
          <cell r="C731" t="str">
            <v>JB</v>
          </cell>
          <cell r="D731" t="str">
            <v>8PL</v>
          </cell>
          <cell r="F731" t="str">
            <v>P/S</v>
          </cell>
          <cell r="G731" t="str">
            <v>PES</v>
          </cell>
          <cell r="H731" t="str">
            <v>NATURAL</v>
          </cell>
          <cell r="I731" t="str">
            <v>4mm</v>
          </cell>
          <cell r="J731" t="str">
            <v>100M</v>
          </cell>
          <cell r="K731" t="str">
            <v>R</v>
          </cell>
          <cell r="P731">
            <v>0.64761074400009411</v>
          </cell>
          <cell r="R731">
            <v>0.25904429760003767</v>
          </cell>
        </row>
        <row r="732">
          <cell r="B732" t="str">
            <v>JB0007</v>
          </cell>
          <cell r="C732" t="str">
            <v>JB</v>
          </cell>
          <cell r="D732" t="str">
            <v>8PL</v>
          </cell>
          <cell r="F732" t="str">
            <v>P/S</v>
          </cell>
          <cell r="G732" t="str">
            <v>PES</v>
          </cell>
          <cell r="H732" t="str">
            <v>NATURAL</v>
          </cell>
          <cell r="I732" t="str">
            <v>4mm</v>
          </cell>
          <cell r="J732" t="str">
            <v>200M</v>
          </cell>
          <cell r="K732" t="str">
            <v>R</v>
          </cell>
          <cell r="P732">
            <v>0.64773283620628841</v>
          </cell>
          <cell r="R732">
            <v>0.25909313448251536</v>
          </cell>
        </row>
        <row r="733">
          <cell r="B733" t="str">
            <v>JB0014</v>
          </cell>
          <cell r="C733" t="str">
            <v>JB</v>
          </cell>
          <cell r="D733" t="str">
            <v>8PL</v>
          </cell>
          <cell r="F733" t="str">
            <v>P/S</v>
          </cell>
          <cell r="G733" t="str">
            <v>PES</v>
          </cell>
          <cell r="H733" t="str">
            <v>BLUE</v>
          </cell>
          <cell r="I733" t="str">
            <v>4mm</v>
          </cell>
          <cell r="J733" t="str">
            <v>100M</v>
          </cell>
          <cell r="K733" t="str">
            <v>R</v>
          </cell>
          <cell r="P733">
            <v>0.80780624414663915</v>
          </cell>
          <cell r="R733">
            <v>0.32312249765865569</v>
          </cell>
        </row>
        <row r="734">
          <cell r="B734" t="str">
            <v>JB0015</v>
          </cell>
          <cell r="C734" t="str">
            <v>JB</v>
          </cell>
          <cell r="D734" t="str">
            <v>8PL</v>
          </cell>
          <cell r="F734" t="str">
            <v>P/S</v>
          </cell>
          <cell r="G734" t="str">
            <v>PES</v>
          </cell>
          <cell r="H734" t="str">
            <v>BLUE</v>
          </cell>
          <cell r="I734" t="str">
            <v>4mm</v>
          </cell>
          <cell r="J734" t="str">
            <v>200M</v>
          </cell>
          <cell r="K734" t="str">
            <v>R</v>
          </cell>
          <cell r="P734">
            <v>0.80780729666632345</v>
          </cell>
          <cell r="R734">
            <v>0.32312291866652942</v>
          </cell>
        </row>
        <row r="735">
          <cell r="B735" t="str">
            <v>JB0017</v>
          </cell>
          <cell r="C735" t="str">
            <v>JB</v>
          </cell>
          <cell r="D735" t="str">
            <v>8PL</v>
          </cell>
          <cell r="F735" t="str">
            <v>P/S</v>
          </cell>
          <cell r="G735" t="str">
            <v>PES</v>
          </cell>
          <cell r="H735" t="str">
            <v>BLACK</v>
          </cell>
          <cell r="I735" t="str">
            <v>4mm</v>
          </cell>
          <cell r="J735" t="str">
            <v>100M</v>
          </cell>
          <cell r="K735" t="str">
            <v>R</v>
          </cell>
          <cell r="P735">
            <v>0.80780624414663915</v>
          </cell>
          <cell r="R735">
            <v>0.32312249765865569</v>
          </cell>
        </row>
        <row r="736">
          <cell r="B736" t="str">
            <v>JB0018</v>
          </cell>
          <cell r="C736" t="str">
            <v>JB</v>
          </cell>
          <cell r="D736" t="str">
            <v>8PL</v>
          </cell>
          <cell r="F736" t="str">
            <v>P/S</v>
          </cell>
          <cell r="G736" t="str">
            <v>PES</v>
          </cell>
          <cell r="H736" t="str">
            <v>BLACK</v>
          </cell>
          <cell r="I736" t="str">
            <v>4mm</v>
          </cell>
          <cell r="J736" t="str">
            <v>200M</v>
          </cell>
          <cell r="K736" t="str">
            <v>R</v>
          </cell>
          <cell r="P736">
            <v>0.80780729666632345</v>
          </cell>
          <cell r="R736">
            <v>0.32312291866652942</v>
          </cell>
        </row>
        <row r="737">
          <cell r="B737" t="str">
            <v>JB0027</v>
          </cell>
          <cell r="C737" t="str">
            <v>JB</v>
          </cell>
          <cell r="D737" t="str">
            <v>8PL</v>
          </cell>
          <cell r="F737" t="str">
            <v>P/S</v>
          </cell>
          <cell r="G737" t="str">
            <v>PES</v>
          </cell>
          <cell r="H737" t="str">
            <v>LIME</v>
          </cell>
          <cell r="I737" t="str">
            <v>4mm</v>
          </cell>
          <cell r="J737" t="str">
            <v>100M</v>
          </cell>
          <cell r="K737" t="str">
            <v>R</v>
          </cell>
          <cell r="P737">
            <v>0.80780624414663915</v>
          </cell>
          <cell r="R737">
            <v>0.32312249765865569</v>
          </cell>
        </row>
        <row r="738">
          <cell r="B738" t="str">
            <v>JB0028</v>
          </cell>
          <cell r="C738" t="str">
            <v>JB</v>
          </cell>
          <cell r="D738" t="str">
            <v>8PL</v>
          </cell>
          <cell r="F738" t="str">
            <v>P/S</v>
          </cell>
          <cell r="G738" t="str">
            <v>PES</v>
          </cell>
          <cell r="H738" t="str">
            <v>LIME</v>
          </cell>
          <cell r="I738" t="str">
            <v>4mm</v>
          </cell>
          <cell r="J738" t="str">
            <v>200M</v>
          </cell>
          <cell r="K738" t="str">
            <v>R</v>
          </cell>
          <cell r="P738">
            <v>0.80780729666632345</v>
          </cell>
          <cell r="R738">
            <v>0.32312291866652942</v>
          </cell>
        </row>
        <row r="739">
          <cell r="B739" t="str">
            <v>JB0048</v>
          </cell>
          <cell r="C739" t="str">
            <v>JB</v>
          </cell>
          <cell r="D739" t="str">
            <v>8PL</v>
          </cell>
          <cell r="F739" t="str">
            <v>P/S</v>
          </cell>
          <cell r="G739" t="str">
            <v>PES</v>
          </cell>
          <cell r="H739" t="str">
            <v>RED</v>
          </cell>
          <cell r="I739" t="str">
            <v>4mm</v>
          </cell>
          <cell r="J739" t="str">
            <v>100M</v>
          </cell>
          <cell r="K739" t="str">
            <v>R</v>
          </cell>
          <cell r="P739">
            <v>0.80780624414663915</v>
          </cell>
          <cell r="R739">
            <v>0.32312249765865569</v>
          </cell>
        </row>
        <row r="740">
          <cell r="B740" t="str">
            <v>JB0049</v>
          </cell>
          <cell r="C740" t="str">
            <v>JB</v>
          </cell>
          <cell r="D740" t="str">
            <v>8PL</v>
          </cell>
          <cell r="F740" t="str">
            <v>P/S</v>
          </cell>
          <cell r="G740" t="str">
            <v>PES</v>
          </cell>
          <cell r="H740" t="str">
            <v>RED</v>
          </cell>
          <cell r="I740" t="str">
            <v>4mm</v>
          </cell>
          <cell r="J740" t="str">
            <v>200M</v>
          </cell>
          <cell r="K740" t="str">
            <v>R</v>
          </cell>
          <cell r="P740">
            <v>0.80780729666632345</v>
          </cell>
          <cell r="R740">
            <v>0.32312291866652942</v>
          </cell>
        </row>
        <row r="741">
          <cell r="B741" t="str">
            <v>JB0056</v>
          </cell>
          <cell r="C741" t="str">
            <v>JB</v>
          </cell>
          <cell r="D741" t="str">
            <v>8PL</v>
          </cell>
          <cell r="F741" t="str">
            <v>P/S</v>
          </cell>
          <cell r="G741" t="str">
            <v>PES</v>
          </cell>
          <cell r="H741" t="str">
            <v>NATURAL</v>
          </cell>
          <cell r="I741" t="str">
            <v>5mm</v>
          </cell>
          <cell r="J741" t="str">
            <v>100M</v>
          </cell>
          <cell r="K741" t="str">
            <v>R</v>
          </cell>
          <cell r="P741">
            <v>0.88485695165183464</v>
          </cell>
          <cell r="R741">
            <v>0.35394278066073387</v>
          </cell>
        </row>
        <row r="742">
          <cell r="B742" t="str">
            <v>JB0057</v>
          </cell>
          <cell r="C742" t="str">
            <v>JB</v>
          </cell>
          <cell r="D742" t="str">
            <v>8PL</v>
          </cell>
          <cell r="F742" t="str">
            <v>P/S</v>
          </cell>
          <cell r="G742" t="str">
            <v>PES</v>
          </cell>
          <cell r="H742" t="str">
            <v>NATURAL</v>
          </cell>
          <cell r="I742" t="str">
            <v>5mm</v>
          </cell>
          <cell r="J742" t="str">
            <v>200M</v>
          </cell>
          <cell r="K742" t="str">
            <v>R</v>
          </cell>
          <cell r="P742">
            <v>0.88485695165183464</v>
          </cell>
          <cell r="R742">
            <v>0.35394278066073387</v>
          </cell>
        </row>
        <row r="743">
          <cell r="B743" t="str">
            <v>JB0064</v>
          </cell>
          <cell r="C743" t="str">
            <v>JB</v>
          </cell>
          <cell r="D743" t="str">
            <v>8PL</v>
          </cell>
          <cell r="F743" t="str">
            <v>P/S</v>
          </cell>
          <cell r="G743" t="str">
            <v>PES</v>
          </cell>
          <cell r="H743" t="str">
            <v>BLUE</v>
          </cell>
          <cell r="I743" t="str">
            <v>5mm</v>
          </cell>
          <cell r="J743" t="str">
            <v>100M</v>
          </cell>
          <cell r="K743" t="str">
            <v>R</v>
          </cell>
          <cell r="P743">
            <v>1.0860164921243882</v>
          </cell>
          <cell r="R743">
            <v>0.4344065968497553</v>
          </cell>
        </row>
        <row r="744">
          <cell r="B744" t="str">
            <v>JB0065</v>
          </cell>
          <cell r="C744" t="str">
            <v>JB</v>
          </cell>
          <cell r="D744" t="str">
            <v>8PL</v>
          </cell>
          <cell r="F744" t="str">
            <v>P/S</v>
          </cell>
          <cell r="G744" t="str">
            <v>PES</v>
          </cell>
          <cell r="H744" t="str">
            <v>BLUE</v>
          </cell>
          <cell r="I744" t="str">
            <v>5mm</v>
          </cell>
          <cell r="J744" t="str">
            <v>200M</v>
          </cell>
          <cell r="K744" t="str">
            <v>R</v>
          </cell>
          <cell r="P744">
            <v>1.0860164921243882</v>
          </cell>
          <cell r="R744">
            <v>0.4344065968497553</v>
          </cell>
        </row>
        <row r="745">
          <cell r="B745" t="str">
            <v>JB0072</v>
          </cell>
          <cell r="C745" t="str">
            <v>JB</v>
          </cell>
          <cell r="D745" t="str">
            <v>8PL</v>
          </cell>
          <cell r="F745" t="str">
            <v>P/S</v>
          </cell>
          <cell r="G745" t="str">
            <v>PES</v>
          </cell>
          <cell r="H745" t="str">
            <v>LIME</v>
          </cell>
          <cell r="I745" t="str">
            <v>5mm</v>
          </cell>
          <cell r="J745" t="str">
            <v>100M</v>
          </cell>
          <cell r="K745" t="str">
            <v>R</v>
          </cell>
          <cell r="P745">
            <v>1.0860164921243882</v>
          </cell>
          <cell r="R745">
            <v>0.4344065968497553</v>
          </cell>
        </row>
        <row r="746">
          <cell r="B746" t="str">
            <v>JB0073</v>
          </cell>
          <cell r="C746" t="str">
            <v>JB</v>
          </cell>
          <cell r="D746" t="str">
            <v>8PL</v>
          </cell>
          <cell r="F746" t="str">
            <v>P/S</v>
          </cell>
          <cell r="G746" t="str">
            <v>PES</v>
          </cell>
          <cell r="H746" t="str">
            <v>LIME</v>
          </cell>
          <cell r="I746" t="str">
            <v>5mm</v>
          </cell>
          <cell r="J746" t="str">
            <v>200M</v>
          </cell>
          <cell r="K746" t="str">
            <v>R</v>
          </cell>
          <cell r="P746">
            <v>1.0860164921243882</v>
          </cell>
          <cell r="R746">
            <v>0.4344065968497553</v>
          </cell>
        </row>
        <row r="747">
          <cell r="B747" t="str">
            <v>JB0092</v>
          </cell>
          <cell r="C747" t="str">
            <v>JB</v>
          </cell>
          <cell r="D747" t="str">
            <v>8PL</v>
          </cell>
          <cell r="F747" t="str">
            <v>P/S</v>
          </cell>
          <cell r="G747" t="str">
            <v>PES</v>
          </cell>
          <cell r="H747" t="str">
            <v>RED</v>
          </cell>
          <cell r="I747" t="str">
            <v>5mm</v>
          </cell>
          <cell r="J747" t="str">
            <v>100M</v>
          </cell>
          <cell r="K747" t="str">
            <v>R</v>
          </cell>
          <cell r="P747">
            <v>1.0860164921243882</v>
          </cell>
          <cell r="R747">
            <v>0.4344065968497553</v>
          </cell>
        </row>
        <row r="748">
          <cell r="B748" t="str">
            <v>JB0093</v>
          </cell>
          <cell r="C748" t="str">
            <v>JB</v>
          </cell>
          <cell r="D748" t="str">
            <v>8PL</v>
          </cell>
          <cell r="F748" t="str">
            <v>P/S</v>
          </cell>
          <cell r="G748" t="str">
            <v>PES</v>
          </cell>
          <cell r="H748" t="str">
            <v>RED</v>
          </cell>
          <cell r="I748" t="str">
            <v>5mm</v>
          </cell>
          <cell r="J748" t="str">
            <v>200M</v>
          </cell>
          <cell r="K748" t="str">
            <v>R</v>
          </cell>
          <cell r="P748">
            <v>1.0860164921243882</v>
          </cell>
          <cell r="R748">
            <v>0.4344065968497553</v>
          </cell>
        </row>
        <row r="749">
          <cell r="B749" t="str">
            <v>JB0100</v>
          </cell>
          <cell r="C749" t="str">
            <v>JB</v>
          </cell>
          <cell r="D749" t="str">
            <v>8PL</v>
          </cell>
          <cell r="F749" t="str">
            <v>P/S</v>
          </cell>
          <cell r="G749" t="str">
            <v>PES</v>
          </cell>
          <cell r="H749" t="str">
            <v>NATURAL</v>
          </cell>
          <cell r="I749" t="str">
            <v>6mm</v>
          </cell>
          <cell r="J749" t="str">
            <v>100M</v>
          </cell>
          <cell r="K749" t="str">
            <v>R</v>
          </cell>
          <cell r="P749">
            <v>1.0552934618798819</v>
          </cell>
          <cell r="R749">
            <v>0.42211738475195282</v>
          </cell>
        </row>
        <row r="750">
          <cell r="B750" t="str">
            <v>JB0101</v>
          </cell>
          <cell r="C750" t="str">
            <v>JB</v>
          </cell>
          <cell r="D750" t="str">
            <v>8PL</v>
          </cell>
          <cell r="F750" t="str">
            <v>P/S</v>
          </cell>
          <cell r="G750" t="str">
            <v>PES</v>
          </cell>
          <cell r="H750" t="str">
            <v>NATURAL</v>
          </cell>
          <cell r="I750" t="str">
            <v>6mm</v>
          </cell>
          <cell r="J750" t="str">
            <v>200M</v>
          </cell>
          <cell r="K750" t="str">
            <v>R</v>
          </cell>
          <cell r="P750">
            <v>1.0552945143995662</v>
          </cell>
          <cell r="R750">
            <v>0.42211780575982649</v>
          </cell>
        </row>
        <row r="751">
          <cell r="B751" t="str">
            <v>JB0108</v>
          </cell>
          <cell r="C751" t="str">
            <v>JB</v>
          </cell>
          <cell r="D751" t="str">
            <v>8PL</v>
          </cell>
          <cell r="F751" t="str">
            <v>P/S</v>
          </cell>
          <cell r="G751" t="str">
            <v>PES</v>
          </cell>
          <cell r="H751" t="str">
            <v>BLUE</v>
          </cell>
          <cell r="I751" t="str">
            <v>6mm</v>
          </cell>
          <cell r="J751" t="str">
            <v>100M</v>
          </cell>
          <cell r="K751" t="str">
            <v>R</v>
          </cell>
          <cell r="P751">
            <v>1.301806047000488</v>
          </cell>
          <cell r="R751">
            <v>0.52072241880019521</v>
          </cell>
        </row>
        <row r="752">
          <cell r="B752" t="str">
            <v>JB0109</v>
          </cell>
          <cell r="C752" t="str">
            <v>JB</v>
          </cell>
          <cell r="D752" t="str">
            <v>8PL</v>
          </cell>
          <cell r="F752" t="str">
            <v>P/S</v>
          </cell>
          <cell r="G752" t="str">
            <v>PES</v>
          </cell>
          <cell r="H752" t="str">
            <v>BLUE</v>
          </cell>
          <cell r="I752" t="str">
            <v>6mm</v>
          </cell>
          <cell r="J752" t="str">
            <v>200M</v>
          </cell>
          <cell r="K752" t="str">
            <v>R</v>
          </cell>
          <cell r="P752">
            <v>1.3019281392066822</v>
          </cell>
          <cell r="R752">
            <v>0.52077125568267291</v>
          </cell>
        </row>
        <row r="753">
          <cell r="B753" t="str">
            <v>JB0116</v>
          </cell>
          <cell r="C753" t="str">
            <v>JB</v>
          </cell>
          <cell r="D753" t="str">
            <v>8PL</v>
          </cell>
          <cell r="F753" t="str">
            <v>P/S</v>
          </cell>
          <cell r="G753" t="str">
            <v>PES</v>
          </cell>
          <cell r="H753" t="str">
            <v>LIME</v>
          </cell>
          <cell r="I753" t="str">
            <v>6mm</v>
          </cell>
          <cell r="J753" t="str">
            <v>100M</v>
          </cell>
          <cell r="K753" t="str">
            <v>R</v>
          </cell>
          <cell r="P753">
            <v>1.301806047000488</v>
          </cell>
          <cell r="R753">
            <v>0.52072241880019521</v>
          </cell>
        </row>
        <row r="754">
          <cell r="B754" t="str">
            <v>JB0117</v>
          </cell>
          <cell r="C754" t="str">
            <v>JB</v>
          </cell>
          <cell r="D754" t="str">
            <v>8PL</v>
          </cell>
          <cell r="F754" t="str">
            <v>P/S</v>
          </cell>
          <cell r="G754" t="str">
            <v>PES</v>
          </cell>
          <cell r="H754" t="str">
            <v>LIME</v>
          </cell>
          <cell r="I754" t="str">
            <v>6mm</v>
          </cell>
          <cell r="J754" t="str">
            <v>200M</v>
          </cell>
          <cell r="K754" t="str">
            <v>R</v>
          </cell>
          <cell r="P754">
            <v>1.3019281392066822</v>
          </cell>
          <cell r="R754">
            <v>0.52077125568267291</v>
          </cell>
        </row>
        <row r="755">
          <cell r="B755" t="str">
            <v>JB0132</v>
          </cell>
          <cell r="C755" t="str">
            <v>JB</v>
          </cell>
          <cell r="D755" t="str">
            <v>8PL</v>
          </cell>
          <cell r="F755" t="str">
            <v>P/S</v>
          </cell>
          <cell r="G755" t="str">
            <v>PES</v>
          </cell>
          <cell r="H755" t="str">
            <v>RED</v>
          </cell>
          <cell r="I755" t="str">
            <v>6mm</v>
          </cell>
          <cell r="J755" t="str">
            <v>100M</v>
          </cell>
          <cell r="K755" t="str">
            <v>R</v>
          </cell>
          <cell r="P755">
            <v>1.301806047000488</v>
          </cell>
          <cell r="R755">
            <v>0.52072241880019521</v>
          </cell>
        </row>
        <row r="756">
          <cell r="B756" t="str">
            <v>JB0133</v>
          </cell>
          <cell r="C756" t="str">
            <v>JB</v>
          </cell>
          <cell r="D756" t="str">
            <v>8PL</v>
          </cell>
          <cell r="F756" t="str">
            <v>P/S</v>
          </cell>
          <cell r="G756" t="str">
            <v>PES</v>
          </cell>
          <cell r="H756" t="str">
            <v>RED</v>
          </cell>
          <cell r="I756" t="str">
            <v>6mm</v>
          </cell>
          <cell r="J756" t="str">
            <v>200M</v>
          </cell>
          <cell r="K756" t="str">
            <v>R</v>
          </cell>
          <cell r="P756">
            <v>1.3019281392066822</v>
          </cell>
          <cell r="R756">
            <v>0.52077125568267291</v>
          </cell>
        </row>
        <row r="757">
          <cell r="B757" t="str">
            <v>JB0180</v>
          </cell>
          <cell r="C757" t="str">
            <v>JB</v>
          </cell>
          <cell r="D757" t="str">
            <v>8PL</v>
          </cell>
          <cell r="F757" t="str">
            <v>P/S</v>
          </cell>
          <cell r="G757" t="str">
            <v>PES</v>
          </cell>
          <cell r="H757" t="str">
            <v>NATURAL</v>
          </cell>
          <cell r="I757" t="str">
            <v>8mm</v>
          </cell>
          <cell r="J757" t="str">
            <v>100M</v>
          </cell>
          <cell r="K757" t="str">
            <v>R</v>
          </cell>
          <cell r="P757">
            <v>1.6465797029501732</v>
          </cell>
          <cell r="R757">
            <v>0.65863188118006932</v>
          </cell>
        </row>
        <row r="758">
          <cell r="B758" t="str">
            <v>JB0181</v>
          </cell>
          <cell r="C758" t="str">
            <v>JB</v>
          </cell>
          <cell r="D758" t="str">
            <v>8PL</v>
          </cell>
          <cell r="F758" t="str">
            <v>P/S</v>
          </cell>
          <cell r="G758" t="str">
            <v>PES</v>
          </cell>
          <cell r="H758" t="str">
            <v>NATURAL</v>
          </cell>
          <cell r="I758" t="str">
            <v>8mm</v>
          </cell>
          <cell r="J758" t="str">
            <v>200M</v>
          </cell>
          <cell r="K758" t="str">
            <v>R</v>
          </cell>
          <cell r="P758">
            <v>1.6464586632624383</v>
          </cell>
          <cell r="R758">
            <v>0.65858346530497536</v>
          </cell>
        </row>
        <row r="759">
          <cell r="B759" t="str">
            <v>JB0278</v>
          </cell>
          <cell r="C759" t="str">
            <v>JB</v>
          </cell>
          <cell r="D759" t="str">
            <v>8PL</v>
          </cell>
          <cell r="F759" t="str">
            <v>P/S</v>
          </cell>
          <cell r="G759" t="str">
            <v>PES</v>
          </cell>
          <cell r="H759" t="str">
            <v>BLACK</v>
          </cell>
          <cell r="I759" t="str">
            <v>6mm</v>
          </cell>
          <cell r="J759" t="str">
            <v>200M</v>
          </cell>
          <cell r="K759" t="str">
            <v>R</v>
          </cell>
          <cell r="P759">
            <v>1.3019281392066822</v>
          </cell>
          <cell r="R759">
            <v>0.52077125568267291</v>
          </cell>
        </row>
        <row r="760">
          <cell r="B760" t="str">
            <v>JB0289</v>
          </cell>
          <cell r="C760" t="str">
            <v>JB</v>
          </cell>
          <cell r="D760" t="str">
            <v>8PL</v>
          </cell>
          <cell r="F760" t="str">
            <v>P/S</v>
          </cell>
          <cell r="G760" t="str">
            <v>PES</v>
          </cell>
          <cell r="H760" t="str">
            <v>BLACK</v>
          </cell>
          <cell r="I760" t="str">
            <v>5mm</v>
          </cell>
          <cell r="J760" t="str">
            <v>200M</v>
          </cell>
          <cell r="K760" t="str">
            <v>R</v>
          </cell>
          <cell r="P760">
            <v>1.0860164921243882</v>
          </cell>
          <cell r="R760">
            <v>0.4344065968497553</v>
          </cell>
        </row>
        <row r="761">
          <cell r="B761" t="str">
            <v>JB0305</v>
          </cell>
          <cell r="C761" t="str">
            <v>JB</v>
          </cell>
          <cell r="D761" t="str">
            <v>8PL</v>
          </cell>
          <cell r="F761" t="str">
            <v>P/S</v>
          </cell>
          <cell r="G761" t="str">
            <v>PES</v>
          </cell>
          <cell r="H761" t="str">
            <v>BLACK</v>
          </cell>
          <cell r="I761" t="str">
            <v>5mm</v>
          </cell>
          <cell r="J761" t="str">
            <v>100M</v>
          </cell>
          <cell r="K761" t="str">
            <v>R</v>
          </cell>
          <cell r="P761">
            <v>1.0860164921243882</v>
          </cell>
          <cell r="R761">
            <v>0.4344065968497553</v>
          </cell>
        </row>
        <row r="762">
          <cell r="B762" t="str">
            <v>JB0332</v>
          </cell>
          <cell r="C762" t="str">
            <v>JB</v>
          </cell>
          <cell r="D762" t="str">
            <v>8PL</v>
          </cell>
          <cell r="F762" t="str">
            <v>P/S</v>
          </cell>
          <cell r="G762" t="str">
            <v>PES</v>
          </cell>
          <cell r="H762" t="str">
            <v>BLACK</v>
          </cell>
          <cell r="I762" t="str">
            <v>6mm</v>
          </cell>
          <cell r="J762" t="str">
            <v>100m</v>
          </cell>
          <cell r="K762" t="str">
            <v>R</v>
          </cell>
          <cell r="P762">
            <v>1.301806047000488</v>
          </cell>
          <cell r="R762">
            <v>0.52072241880019521</v>
          </cell>
        </row>
        <row r="763">
          <cell r="B763" t="str">
            <v>JK0006</v>
          </cell>
          <cell r="C763" t="str">
            <v>JK</v>
          </cell>
          <cell r="D763" t="str">
            <v>8PL</v>
          </cell>
          <cell r="F763" t="str">
            <v>MATT</v>
          </cell>
          <cell r="G763" t="str">
            <v>PES</v>
          </cell>
          <cell r="H763" t="str">
            <v>BLUE</v>
          </cell>
          <cell r="I763" t="str">
            <v>4mm</v>
          </cell>
          <cell r="J763" t="str">
            <v>100M</v>
          </cell>
          <cell r="K763" t="str">
            <v>R</v>
          </cell>
          <cell r="P763">
            <v>0.82389925998882463</v>
          </cell>
          <cell r="R763">
            <v>0.32955970399552986</v>
          </cell>
        </row>
        <row r="764">
          <cell r="B764" t="str">
            <v>JK0007</v>
          </cell>
          <cell r="C764" t="str">
            <v>JK</v>
          </cell>
          <cell r="D764" t="str">
            <v>8PL</v>
          </cell>
          <cell r="F764" t="str">
            <v>MATT</v>
          </cell>
          <cell r="G764" t="str">
            <v>PES</v>
          </cell>
          <cell r="H764" t="str">
            <v>BLUE</v>
          </cell>
          <cell r="I764" t="str">
            <v>4mm</v>
          </cell>
          <cell r="J764" t="str">
            <v>200M</v>
          </cell>
          <cell r="K764" t="str">
            <v>R</v>
          </cell>
          <cell r="P764">
            <v>0.8215837181412925</v>
          </cell>
          <cell r="R764">
            <v>0.32863348725651703</v>
          </cell>
        </row>
        <row r="765">
          <cell r="B765" t="str">
            <v>JK0014</v>
          </cell>
          <cell r="C765" t="str">
            <v>JK</v>
          </cell>
          <cell r="D765" t="str">
            <v>8PL</v>
          </cell>
          <cell r="F765" t="str">
            <v>MATT</v>
          </cell>
          <cell r="G765" t="str">
            <v>PES</v>
          </cell>
          <cell r="H765" t="str">
            <v>BLACK</v>
          </cell>
          <cell r="I765" t="str">
            <v>4mm</v>
          </cell>
          <cell r="J765" t="str">
            <v>100M</v>
          </cell>
          <cell r="K765" t="str">
            <v>R</v>
          </cell>
          <cell r="P765">
            <v>0.82391189021768529</v>
          </cell>
          <cell r="R765">
            <v>0.32956475608707414</v>
          </cell>
        </row>
        <row r="766">
          <cell r="B766" t="str">
            <v>JK0015</v>
          </cell>
          <cell r="C766" t="str">
            <v>JK</v>
          </cell>
          <cell r="D766" t="str">
            <v>8PL</v>
          </cell>
          <cell r="F766" t="str">
            <v>MATT</v>
          </cell>
          <cell r="G766" t="str">
            <v>PES</v>
          </cell>
          <cell r="H766" t="str">
            <v>BLACK</v>
          </cell>
          <cell r="I766" t="str">
            <v>4mm</v>
          </cell>
          <cell r="J766" t="str">
            <v>200M</v>
          </cell>
          <cell r="K766" t="str">
            <v>R</v>
          </cell>
          <cell r="P766">
            <v>0.8215837181412925</v>
          </cell>
          <cell r="R766">
            <v>0.32863348725651703</v>
          </cell>
        </row>
        <row r="767">
          <cell r="B767" t="str">
            <v>JK0046</v>
          </cell>
          <cell r="C767" t="str">
            <v>JK</v>
          </cell>
          <cell r="D767" t="str">
            <v>8PL</v>
          </cell>
          <cell r="F767" t="str">
            <v>MATT</v>
          </cell>
          <cell r="G767" t="str">
            <v>PES</v>
          </cell>
          <cell r="H767" t="str">
            <v>RED</v>
          </cell>
          <cell r="I767" t="str">
            <v>4mm</v>
          </cell>
          <cell r="J767" t="str">
            <v>100M</v>
          </cell>
          <cell r="K767" t="str">
            <v>R</v>
          </cell>
          <cell r="P767">
            <v>0.82389925998882463</v>
          </cell>
          <cell r="R767">
            <v>0.32955970399552986</v>
          </cell>
        </row>
        <row r="768">
          <cell r="B768" t="str">
            <v>JK0047</v>
          </cell>
          <cell r="C768" t="str">
            <v>JK</v>
          </cell>
          <cell r="D768" t="str">
            <v>8PL</v>
          </cell>
          <cell r="F768" t="str">
            <v>MATT</v>
          </cell>
          <cell r="G768" t="str">
            <v>PES</v>
          </cell>
          <cell r="H768" t="str">
            <v>RED</v>
          </cell>
          <cell r="I768" t="str">
            <v>4mm</v>
          </cell>
          <cell r="J768" t="str">
            <v>200M</v>
          </cell>
          <cell r="K768" t="str">
            <v>R</v>
          </cell>
          <cell r="P768">
            <v>0.406693350000147</v>
          </cell>
          <cell r="R768">
            <v>0.16267734000005882</v>
          </cell>
        </row>
        <row r="769">
          <cell r="B769" t="str">
            <v>JK0062</v>
          </cell>
          <cell r="C769" t="str">
            <v>JK</v>
          </cell>
          <cell r="D769" t="str">
            <v>8PL</v>
          </cell>
          <cell r="F769" t="str">
            <v>MATT</v>
          </cell>
          <cell r="G769" t="str">
            <v>PES</v>
          </cell>
          <cell r="H769" t="str">
            <v>WHITE</v>
          </cell>
          <cell r="I769" t="str">
            <v>4mm</v>
          </cell>
          <cell r="J769" t="str">
            <v>100M</v>
          </cell>
          <cell r="K769" t="str">
            <v>R</v>
          </cell>
          <cell r="P769">
            <v>0.68442996441889781</v>
          </cell>
          <cell r="R769">
            <v>0.27377198576755912</v>
          </cell>
        </row>
        <row r="770">
          <cell r="B770" t="str">
            <v>JK0063</v>
          </cell>
          <cell r="C770" t="str">
            <v>JK</v>
          </cell>
          <cell r="D770" t="str">
            <v>8PL</v>
          </cell>
          <cell r="F770" t="str">
            <v>MATT</v>
          </cell>
          <cell r="G770" t="str">
            <v>PES</v>
          </cell>
          <cell r="H770" t="str">
            <v>WHITE</v>
          </cell>
          <cell r="I770" t="str">
            <v>4mm</v>
          </cell>
          <cell r="J770" t="str">
            <v>200M</v>
          </cell>
          <cell r="K770" t="str">
            <v>R</v>
          </cell>
          <cell r="P770">
            <v>0.68430787221147826</v>
          </cell>
          <cell r="R770">
            <v>0.27372314888459132</v>
          </cell>
        </row>
        <row r="771">
          <cell r="B771" t="str">
            <v>JK0070</v>
          </cell>
          <cell r="C771" t="str">
            <v>JK</v>
          </cell>
          <cell r="D771" t="str">
            <v>8PL</v>
          </cell>
          <cell r="F771" t="str">
            <v>MATT</v>
          </cell>
          <cell r="G771" t="str">
            <v>PES</v>
          </cell>
          <cell r="H771" t="str">
            <v>BLUE</v>
          </cell>
          <cell r="I771" t="str">
            <v>5mm</v>
          </cell>
          <cell r="J771" t="str">
            <v>100M</v>
          </cell>
          <cell r="K771" t="str">
            <v>R</v>
          </cell>
          <cell r="P771">
            <v>0.85998592716801159</v>
          </cell>
          <cell r="R771">
            <v>0.34399437086720464</v>
          </cell>
        </row>
        <row r="772">
          <cell r="B772" t="str">
            <v>JK0071</v>
          </cell>
          <cell r="C772" t="str">
            <v>JK</v>
          </cell>
          <cell r="D772" t="str">
            <v>8PL</v>
          </cell>
          <cell r="F772" t="str">
            <v>MATT</v>
          </cell>
          <cell r="G772" t="str">
            <v>PES</v>
          </cell>
          <cell r="H772" t="str">
            <v>BLUE</v>
          </cell>
          <cell r="I772" t="str">
            <v>5mm</v>
          </cell>
          <cell r="J772" t="str">
            <v>200M</v>
          </cell>
          <cell r="K772" t="str">
            <v>R</v>
          </cell>
          <cell r="P772">
            <v>0.859986979687696</v>
          </cell>
          <cell r="R772">
            <v>0.34399479187507842</v>
          </cell>
        </row>
        <row r="773">
          <cell r="B773" t="str">
            <v>JK0078</v>
          </cell>
          <cell r="C773" t="str">
            <v>JK</v>
          </cell>
          <cell r="D773" t="str">
            <v>8PL</v>
          </cell>
          <cell r="F773" t="str">
            <v>MATT</v>
          </cell>
          <cell r="G773" t="str">
            <v>PES</v>
          </cell>
          <cell r="H773" t="str">
            <v>BLACK</v>
          </cell>
          <cell r="I773" t="str">
            <v>5mm</v>
          </cell>
          <cell r="J773" t="str">
            <v>100M</v>
          </cell>
          <cell r="K773" t="str">
            <v>R</v>
          </cell>
          <cell r="P773">
            <v>0.85998592716801159</v>
          </cell>
          <cell r="R773">
            <v>0.34399437086720464</v>
          </cell>
        </row>
        <row r="774">
          <cell r="B774" t="str">
            <v>JK0079</v>
          </cell>
          <cell r="C774" t="str">
            <v>JK</v>
          </cell>
          <cell r="D774" t="str">
            <v>8PL</v>
          </cell>
          <cell r="F774" t="str">
            <v>MATT</v>
          </cell>
          <cell r="G774" t="str">
            <v>PES</v>
          </cell>
          <cell r="H774" t="str">
            <v>BLACK</v>
          </cell>
          <cell r="I774" t="str">
            <v>5mm</v>
          </cell>
          <cell r="J774" t="str">
            <v>200M</v>
          </cell>
          <cell r="K774" t="str">
            <v>R</v>
          </cell>
          <cell r="P774">
            <v>0.859986979687696</v>
          </cell>
          <cell r="R774">
            <v>0.34399479187507842</v>
          </cell>
        </row>
        <row r="775">
          <cell r="B775" t="str">
            <v>JK0110</v>
          </cell>
          <cell r="C775" t="str">
            <v>JK</v>
          </cell>
          <cell r="D775" t="str">
            <v>8PL</v>
          </cell>
          <cell r="F775" t="str">
            <v>MATT</v>
          </cell>
          <cell r="G775" t="str">
            <v>PES</v>
          </cell>
          <cell r="H775" t="str">
            <v>RED</v>
          </cell>
          <cell r="I775" t="str">
            <v>5mm</v>
          </cell>
          <cell r="J775" t="str">
            <v>100M</v>
          </cell>
          <cell r="K775" t="str">
            <v>R</v>
          </cell>
          <cell r="P775">
            <v>0.85998592716801159</v>
          </cell>
          <cell r="R775">
            <v>0.34399437086720464</v>
          </cell>
        </row>
        <row r="776">
          <cell r="B776" t="str">
            <v>JK0111</v>
          </cell>
          <cell r="C776" t="str">
            <v>JK</v>
          </cell>
          <cell r="D776" t="str">
            <v>8PL</v>
          </cell>
          <cell r="F776" t="str">
            <v>MATT</v>
          </cell>
          <cell r="G776" t="str">
            <v>PES</v>
          </cell>
          <cell r="H776" t="str">
            <v>RED</v>
          </cell>
          <cell r="I776" t="str">
            <v>5mm</v>
          </cell>
          <cell r="J776" t="str">
            <v>200M</v>
          </cell>
          <cell r="K776" t="str">
            <v>R</v>
          </cell>
          <cell r="P776">
            <v>0.859986979687696</v>
          </cell>
          <cell r="R776">
            <v>0.34399479187507842</v>
          </cell>
        </row>
        <row r="777">
          <cell r="B777" t="str">
            <v>JK0126</v>
          </cell>
          <cell r="C777" t="str">
            <v>JK</v>
          </cell>
          <cell r="D777" t="str">
            <v>8PL</v>
          </cell>
          <cell r="F777" t="str">
            <v>MATT</v>
          </cell>
          <cell r="G777" t="str">
            <v>PES</v>
          </cell>
          <cell r="H777" t="str">
            <v>WHITE</v>
          </cell>
          <cell r="I777" t="str">
            <v>5mm</v>
          </cell>
          <cell r="J777" t="str">
            <v>100M</v>
          </cell>
          <cell r="K777" t="str">
            <v>R</v>
          </cell>
          <cell r="P777">
            <v>0.81341617053307713</v>
          </cell>
          <cell r="R777">
            <v>0.3253664682132309</v>
          </cell>
        </row>
        <row r="778">
          <cell r="B778" t="str">
            <v>JK0127</v>
          </cell>
          <cell r="C778" t="str">
            <v>JK</v>
          </cell>
          <cell r="D778" t="str">
            <v>8PL</v>
          </cell>
          <cell r="F778" t="str">
            <v>MATT</v>
          </cell>
          <cell r="G778" t="str">
            <v>PES</v>
          </cell>
          <cell r="H778" t="str">
            <v>WHITE</v>
          </cell>
          <cell r="I778" t="str">
            <v>5mm</v>
          </cell>
          <cell r="J778" t="str">
            <v>200M</v>
          </cell>
          <cell r="K778" t="str">
            <v>R</v>
          </cell>
          <cell r="P778">
            <v>0.81341511801339283</v>
          </cell>
          <cell r="R778">
            <v>0.32536604720535717</v>
          </cell>
        </row>
        <row r="779">
          <cell r="B779" t="str">
            <v>JK0134</v>
          </cell>
          <cell r="C779" t="str">
            <v>JK</v>
          </cell>
          <cell r="D779" t="str">
            <v>8PL</v>
          </cell>
          <cell r="F779" t="str">
            <v>MATT</v>
          </cell>
          <cell r="G779" t="str">
            <v>PES</v>
          </cell>
          <cell r="H779" t="str">
            <v>BLUE</v>
          </cell>
          <cell r="I779" t="str">
            <v>6mm</v>
          </cell>
          <cell r="J779" t="str">
            <v>100M</v>
          </cell>
          <cell r="K779" t="str">
            <v>R</v>
          </cell>
          <cell r="P779">
            <v>1.0901613120328182</v>
          </cell>
          <cell r="R779">
            <v>0.4360645248131273</v>
          </cell>
        </row>
        <row r="780">
          <cell r="B780" t="str">
            <v>JK0135</v>
          </cell>
          <cell r="C780" t="str">
            <v>JK</v>
          </cell>
          <cell r="D780" t="str">
            <v>8PL</v>
          </cell>
          <cell r="F780" t="str">
            <v>MATT</v>
          </cell>
          <cell r="G780" t="str">
            <v>PES</v>
          </cell>
          <cell r="H780" t="str">
            <v>BLUE</v>
          </cell>
          <cell r="I780" t="str">
            <v>6mm</v>
          </cell>
          <cell r="J780" t="str">
            <v>200M</v>
          </cell>
          <cell r="K780" t="str">
            <v>R</v>
          </cell>
          <cell r="P780">
            <v>1.0901613120328182</v>
          </cell>
          <cell r="R780">
            <v>0.4360645248131273</v>
          </cell>
        </row>
        <row r="781">
          <cell r="B781" t="str">
            <v>JK0142</v>
          </cell>
          <cell r="C781" t="str">
            <v>JK</v>
          </cell>
          <cell r="D781" t="str">
            <v>8PL</v>
          </cell>
          <cell r="F781" t="str">
            <v>MATT</v>
          </cell>
          <cell r="G781" t="str">
            <v>PES</v>
          </cell>
          <cell r="H781" t="str">
            <v>BLACK</v>
          </cell>
          <cell r="I781" t="str">
            <v>6mm</v>
          </cell>
          <cell r="J781" t="str">
            <v>100M</v>
          </cell>
          <cell r="K781" t="str">
            <v>R</v>
          </cell>
          <cell r="P781">
            <v>1.0901613120328182</v>
          </cell>
          <cell r="R781">
            <v>0.4360645248131273</v>
          </cell>
        </row>
        <row r="782">
          <cell r="B782" t="str">
            <v>JK0143</v>
          </cell>
          <cell r="C782" t="str">
            <v>JK</v>
          </cell>
          <cell r="D782" t="str">
            <v>8PL</v>
          </cell>
          <cell r="F782" t="str">
            <v>MATT</v>
          </cell>
          <cell r="G782" t="str">
            <v>PES</v>
          </cell>
          <cell r="H782" t="str">
            <v>BLACK</v>
          </cell>
          <cell r="I782" t="str">
            <v>6mm</v>
          </cell>
          <cell r="J782" t="str">
            <v>200M</v>
          </cell>
          <cell r="K782" t="str">
            <v>R</v>
          </cell>
          <cell r="P782">
            <v>1.0901613120328182</v>
          </cell>
          <cell r="R782">
            <v>0.4360645248131273</v>
          </cell>
        </row>
        <row r="783">
          <cell r="B783" t="str">
            <v>JK0174</v>
          </cell>
          <cell r="C783" t="str">
            <v>JK</v>
          </cell>
          <cell r="D783" t="str">
            <v>8PL</v>
          </cell>
          <cell r="F783" t="str">
            <v>MATT</v>
          </cell>
          <cell r="G783" t="str">
            <v>PES</v>
          </cell>
          <cell r="H783" t="str">
            <v>RED</v>
          </cell>
          <cell r="I783" t="str">
            <v>6mm</v>
          </cell>
          <cell r="J783" t="str">
            <v>100M</v>
          </cell>
          <cell r="K783" t="str">
            <v>R</v>
          </cell>
          <cell r="P783">
            <v>1.0901613120328182</v>
          </cell>
          <cell r="R783">
            <v>0.4360645248131273</v>
          </cell>
        </row>
        <row r="784">
          <cell r="B784" t="str">
            <v>JK0175</v>
          </cell>
          <cell r="C784" t="str">
            <v>JK</v>
          </cell>
          <cell r="D784" t="str">
            <v>8PL</v>
          </cell>
          <cell r="F784" t="str">
            <v>MATT</v>
          </cell>
          <cell r="G784" t="str">
            <v>PES</v>
          </cell>
          <cell r="H784" t="str">
            <v>RED</v>
          </cell>
          <cell r="I784" t="str">
            <v>6mm</v>
          </cell>
          <cell r="J784" t="str">
            <v>200M</v>
          </cell>
          <cell r="K784" t="str">
            <v>R</v>
          </cell>
          <cell r="P784">
            <v>1.0901613120328182</v>
          </cell>
          <cell r="R784">
            <v>0.4360645248131273</v>
          </cell>
        </row>
        <row r="785">
          <cell r="B785" t="str">
            <v>JK0190</v>
          </cell>
          <cell r="C785" t="str">
            <v>JK</v>
          </cell>
          <cell r="D785" t="str">
            <v>8PL</v>
          </cell>
          <cell r="F785" t="str">
            <v>MATT</v>
          </cell>
          <cell r="G785" t="str">
            <v>PES</v>
          </cell>
          <cell r="H785" t="str">
            <v>WHITE</v>
          </cell>
          <cell r="I785" t="str">
            <v>6mm</v>
          </cell>
          <cell r="J785" t="str">
            <v>100M</v>
          </cell>
          <cell r="K785" t="str">
            <v>R</v>
          </cell>
          <cell r="P785">
            <v>0.92630936080384585</v>
          </cell>
          <cell r="R785">
            <v>0.37052374432153834</v>
          </cell>
        </row>
        <row r="786">
          <cell r="B786" t="str">
            <v>JK0191</v>
          </cell>
          <cell r="C786" t="str">
            <v>JK</v>
          </cell>
          <cell r="D786" t="str">
            <v>8PL</v>
          </cell>
          <cell r="F786" t="str">
            <v>MATT</v>
          </cell>
          <cell r="G786" t="str">
            <v>PES</v>
          </cell>
          <cell r="H786" t="str">
            <v>WHITE</v>
          </cell>
          <cell r="I786" t="str">
            <v>6mm</v>
          </cell>
          <cell r="J786" t="str">
            <v>200M</v>
          </cell>
          <cell r="K786" t="str">
            <v>R</v>
          </cell>
          <cell r="P786">
            <v>0.92630830828538679</v>
          </cell>
          <cell r="R786">
            <v>0.37052332331415472</v>
          </cell>
        </row>
        <row r="787">
          <cell r="B787" t="str">
            <v>JK0254</v>
          </cell>
          <cell r="C787" t="str">
            <v>JK</v>
          </cell>
          <cell r="D787" t="str">
            <v>8PL</v>
          </cell>
          <cell r="F787" t="str">
            <v>MATT</v>
          </cell>
          <cell r="G787" t="str">
            <v>PES</v>
          </cell>
          <cell r="H787" t="str">
            <v>WHITE</v>
          </cell>
          <cell r="I787" t="str">
            <v>8mm</v>
          </cell>
          <cell r="J787" t="str">
            <v>100M</v>
          </cell>
          <cell r="K787" t="str">
            <v>R</v>
          </cell>
          <cell r="P787">
            <v>1.3995808540429333</v>
          </cell>
          <cell r="R787">
            <v>0.55983234161717332</v>
          </cell>
        </row>
        <row r="788">
          <cell r="B788" t="str">
            <v>JK0255</v>
          </cell>
          <cell r="C788" t="str">
            <v>JK</v>
          </cell>
          <cell r="D788" t="str">
            <v>8PL</v>
          </cell>
          <cell r="F788" t="str">
            <v>MATT</v>
          </cell>
          <cell r="G788" t="str">
            <v>PES</v>
          </cell>
          <cell r="H788" t="str">
            <v>WHITE</v>
          </cell>
          <cell r="I788" t="str">
            <v>8mm</v>
          </cell>
          <cell r="J788" t="str">
            <v>200M</v>
          </cell>
          <cell r="K788" t="str">
            <v>R</v>
          </cell>
          <cell r="P788">
            <v>1.3997029462503527</v>
          </cell>
          <cell r="R788">
            <v>0.55988117850014107</v>
          </cell>
        </row>
        <row r="789">
          <cell r="B789" t="str">
            <v>JK0382</v>
          </cell>
          <cell r="C789" t="str">
            <v>JK</v>
          </cell>
          <cell r="D789" t="str">
            <v>8PL</v>
          </cell>
          <cell r="F789" t="str">
            <v>MATT</v>
          </cell>
          <cell r="G789" t="str">
            <v>PES</v>
          </cell>
          <cell r="H789" t="str">
            <v>WHITE</v>
          </cell>
          <cell r="I789" t="str">
            <v>10mm</v>
          </cell>
          <cell r="J789" t="str">
            <v>100M</v>
          </cell>
          <cell r="K789" t="str">
            <v>R</v>
          </cell>
          <cell r="P789">
            <v>2.2120223919621482</v>
          </cell>
          <cell r="R789">
            <v>0.88480895678485938</v>
          </cell>
        </row>
        <row r="790">
          <cell r="B790" t="str">
            <v>JK0383</v>
          </cell>
          <cell r="C790" t="str">
            <v>JK</v>
          </cell>
          <cell r="D790" t="str">
            <v>8PL</v>
          </cell>
          <cell r="F790" t="str">
            <v>MATT</v>
          </cell>
          <cell r="G790" t="str">
            <v>PES</v>
          </cell>
          <cell r="H790" t="str">
            <v>WHITE</v>
          </cell>
          <cell r="I790" t="str">
            <v>10mm</v>
          </cell>
          <cell r="J790" t="str">
            <v>200M</v>
          </cell>
          <cell r="K790" t="str">
            <v>R</v>
          </cell>
          <cell r="P790">
            <v>2.2120213394424639</v>
          </cell>
          <cell r="R790">
            <v>0.88480853577698559</v>
          </cell>
        </row>
        <row r="791">
          <cell r="B791" t="str">
            <v>AA0033</v>
          </cell>
          <cell r="C791" t="str">
            <v>AA</v>
          </cell>
          <cell r="D791" t="str">
            <v>3STR</v>
          </cell>
          <cell r="F791" t="str">
            <v>PES</v>
          </cell>
          <cell r="G791" t="str">
            <v>4mm</v>
          </cell>
          <cell r="H791" t="str">
            <v>NAVY</v>
          </cell>
          <cell r="I791" t="str">
            <v>100mR</v>
          </cell>
          <cell r="P791">
            <v>0.51382505114672539</v>
          </cell>
          <cell r="R791">
            <v>0.20553002045869018</v>
          </cell>
        </row>
        <row r="792">
          <cell r="B792" t="str">
            <v>AA0034</v>
          </cell>
          <cell r="C792" t="str">
            <v>AA</v>
          </cell>
          <cell r="D792" t="str">
            <v>3STR</v>
          </cell>
          <cell r="F792" t="str">
            <v>PES</v>
          </cell>
          <cell r="G792" t="str">
            <v>4mm</v>
          </cell>
          <cell r="H792" t="str">
            <v>NAVY</v>
          </cell>
          <cell r="I792" t="str">
            <v>200mR</v>
          </cell>
          <cell r="P792">
            <v>50</v>
          </cell>
          <cell r="R792">
            <v>20</v>
          </cell>
        </row>
        <row r="793">
          <cell r="B793" t="str">
            <v>AA0042</v>
          </cell>
          <cell r="C793" t="str">
            <v>AA</v>
          </cell>
          <cell r="D793" t="str">
            <v>3STR</v>
          </cell>
          <cell r="F793" t="str">
            <v>STD</v>
          </cell>
          <cell r="G793" t="str">
            <v>PES</v>
          </cell>
          <cell r="H793" t="str">
            <v>BLACK</v>
          </cell>
          <cell r="I793" t="str">
            <v>4mm</v>
          </cell>
          <cell r="J793" t="str">
            <v>100M</v>
          </cell>
          <cell r="K793" t="str">
            <v>R</v>
          </cell>
          <cell r="P793">
            <v>0.51382505114672539</v>
          </cell>
          <cell r="R793">
            <v>0.20553002045869018</v>
          </cell>
        </row>
        <row r="794">
          <cell r="B794" t="str">
            <v>AA0043</v>
          </cell>
          <cell r="C794" t="str">
            <v>AA</v>
          </cell>
          <cell r="D794" t="str">
            <v>3STR</v>
          </cell>
          <cell r="F794" t="str">
            <v>STD</v>
          </cell>
          <cell r="G794" t="str">
            <v>PES</v>
          </cell>
          <cell r="H794" t="str">
            <v>BLACK</v>
          </cell>
          <cell r="I794" t="str">
            <v>4mm</v>
          </cell>
          <cell r="J794" t="str">
            <v>200M</v>
          </cell>
          <cell r="K794" t="str">
            <v>R</v>
          </cell>
          <cell r="P794">
            <v>0.51382610366579717</v>
          </cell>
          <cell r="R794">
            <v>0.20553044146631888</v>
          </cell>
        </row>
        <row r="795">
          <cell r="B795" t="str">
            <v>AA0087</v>
          </cell>
          <cell r="C795" t="str">
            <v>AA</v>
          </cell>
          <cell r="D795" t="str">
            <v>3STR</v>
          </cell>
          <cell r="F795" t="str">
            <v>PES</v>
          </cell>
          <cell r="G795" t="str">
            <v>6mm</v>
          </cell>
          <cell r="H795" t="str">
            <v>NAVY</v>
          </cell>
          <cell r="I795" t="str">
            <v>100mR</v>
          </cell>
          <cell r="P795">
            <v>0.64536466840762041</v>
          </cell>
          <cell r="R795">
            <v>0.25814586736304818</v>
          </cell>
        </row>
        <row r="796">
          <cell r="B796" t="str">
            <v>AA0088</v>
          </cell>
          <cell r="C796" t="str">
            <v>AA</v>
          </cell>
          <cell r="D796" t="str">
            <v>3STR</v>
          </cell>
          <cell r="F796" t="str">
            <v>PES</v>
          </cell>
          <cell r="G796" t="str">
            <v>6mm</v>
          </cell>
          <cell r="H796" t="str">
            <v>NAVY</v>
          </cell>
          <cell r="I796" t="str">
            <v>200mR</v>
          </cell>
          <cell r="P796">
            <v>0.64536572092669209</v>
          </cell>
          <cell r="R796">
            <v>0.25814628837067682</v>
          </cell>
        </row>
        <row r="797">
          <cell r="B797" t="str">
            <v>AA0096</v>
          </cell>
          <cell r="C797" t="str">
            <v>AA</v>
          </cell>
          <cell r="D797" t="str">
            <v>3STR</v>
          </cell>
          <cell r="F797" t="str">
            <v>STD</v>
          </cell>
          <cell r="G797" t="str">
            <v>PES</v>
          </cell>
          <cell r="H797" t="str">
            <v>BLACK</v>
          </cell>
          <cell r="I797" t="str">
            <v>6mm</v>
          </cell>
          <cell r="J797" t="str">
            <v>100M</v>
          </cell>
          <cell r="K797" t="str">
            <v>R</v>
          </cell>
          <cell r="P797">
            <v>0.64536466840762041</v>
          </cell>
          <cell r="R797">
            <v>0.25814586736304818</v>
          </cell>
        </row>
        <row r="798">
          <cell r="B798" t="str">
            <v>AA0097</v>
          </cell>
          <cell r="C798" t="str">
            <v>AA</v>
          </cell>
          <cell r="D798" t="str">
            <v>3STR</v>
          </cell>
          <cell r="F798" t="str">
            <v>STD</v>
          </cell>
          <cell r="G798" t="str">
            <v>PES</v>
          </cell>
          <cell r="H798" t="str">
            <v>BLACK</v>
          </cell>
          <cell r="I798" t="str">
            <v>6mm</v>
          </cell>
          <cell r="J798" t="str">
            <v>200M</v>
          </cell>
          <cell r="K798" t="str">
            <v>R</v>
          </cell>
          <cell r="P798">
            <v>0.64536572092669209</v>
          </cell>
          <cell r="R798">
            <v>0.25814628837067682</v>
          </cell>
        </row>
        <row r="799">
          <cell r="B799" t="str">
            <v>AA0141</v>
          </cell>
          <cell r="C799" t="str">
            <v>AA</v>
          </cell>
          <cell r="D799" t="str">
            <v>3STR</v>
          </cell>
          <cell r="F799" t="str">
            <v>PES</v>
          </cell>
          <cell r="G799" t="str">
            <v>8mm</v>
          </cell>
          <cell r="H799" t="str">
            <v>NAVY</v>
          </cell>
          <cell r="I799" t="str">
            <v>100mR</v>
          </cell>
          <cell r="P799">
            <v>1.0965058966957912</v>
          </cell>
          <cell r="R799">
            <v>0.43860235867831654</v>
          </cell>
        </row>
        <row r="800">
          <cell r="B800" t="str">
            <v>AA0142</v>
          </cell>
          <cell r="C800" t="str">
            <v>AA</v>
          </cell>
          <cell r="D800" t="str">
            <v>3STR</v>
          </cell>
          <cell r="F800" t="str">
            <v>PES</v>
          </cell>
          <cell r="G800" t="str">
            <v>8mm</v>
          </cell>
          <cell r="H800" t="str">
            <v>NAVY</v>
          </cell>
          <cell r="I800" t="str">
            <v>200mR</v>
          </cell>
          <cell r="P800">
            <v>1.0965048441761069</v>
          </cell>
          <cell r="R800">
            <v>0.43860193767044281</v>
          </cell>
        </row>
        <row r="801">
          <cell r="B801" t="str">
            <v>AA0150</v>
          </cell>
          <cell r="C801" t="str">
            <v>AA</v>
          </cell>
          <cell r="D801" t="str">
            <v>3STR</v>
          </cell>
          <cell r="F801" t="str">
            <v>STD</v>
          </cell>
          <cell r="G801" t="str">
            <v>PES</v>
          </cell>
          <cell r="H801" t="str">
            <v>BLACK</v>
          </cell>
          <cell r="I801" t="str">
            <v>8mm</v>
          </cell>
          <cell r="J801" t="str">
            <v>100M</v>
          </cell>
          <cell r="K801" t="str">
            <v>R</v>
          </cell>
          <cell r="P801">
            <v>1.0965058966957912</v>
          </cell>
          <cell r="R801">
            <v>0.43860235867831654</v>
          </cell>
        </row>
        <row r="802">
          <cell r="B802" t="str">
            <v>AA0151</v>
          </cell>
          <cell r="C802" t="str">
            <v>AA</v>
          </cell>
          <cell r="D802" t="str">
            <v>3STR</v>
          </cell>
          <cell r="F802" t="str">
            <v>STD</v>
          </cell>
          <cell r="G802" t="str">
            <v>PES</v>
          </cell>
          <cell r="H802" t="str">
            <v>BLACK</v>
          </cell>
          <cell r="I802" t="str">
            <v>8mm</v>
          </cell>
          <cell r="J802" t="str">
            <v>200mR</v>
          </cell>
          <cell r="P802">
            <v>1.0965048441761069</v>
          </cell>
          <cell r="R802">
            <v>0.43860193767044281</v>
          </cell>
        </row>
        <row r="803">
          <cell r="B803" t="str">
            <v>AA0168</v>
          </cell>
          <cell r="C803" t="str">
            <v>AA</v>
          </cell>
          <cell r="D803" t="str">
            <v>3STR</v>
          </cell>
          <cell r="F803" t="str">
            <v>PES</v>
          </cell>
          <cell r="G803" t="str">
            <v>10mm</v>
          </cell>
          <cell r="H803" t="str">
            <v>NAVY</v>
          </cell>
          <cell r="I803" t="str">
            <v>100mR</v>
          </cell>
          <cell r="P803">
            <v>1.7425547024681793</v>
          </cell>
          <cell r="R803">
            <v>0.6970218809872718</v>
          </cell>
        </row>
        <row r="804">
          <cell r="B804" t="str">
            <v>AA0169</v>
          </cell>
          <cell r="C804" t="str">
            <v>AA</v>
          </cell>
          <cell r="D804" t="str">
            <v>3STR</v>
          </cell>
          <cell r="F804" t="str">
            <v>PES</v>
          </cell>
          <cell r="G804" t="str">
            <v>10mm</v>
          </cell>
          <cell r="H804" t="str">
            <v>NAVY</v>
          </cell>
          <cell r="I804" t="str">
            <v>200mR</v>
          </cell>
          <cell r="P804">
            <v>1.7425557549854132</v>
          </cell>
          <cell r="R804">
            <v>0.69702230199416526</v>
          </cell>
        </row>
        <row r="805">
          <cell r="B805" t="str">
            <v>AA0177</v>
          </cell>
          <cell r="C805" t="str">
            <v>AA</v>
          </cell>
          <cell r="D805" t="str">
            <v>3STR</v>
          </cell>
          <cell r="F805" t="str">
            <v>STD</v>
          </cell>
          <cell r="G805" t="str">
            <v>PES</v>
          </cell>
          <cell r="H805" t="str">
            <v>BLACK</v>
          </cell>
          <cell r="I805" t="str">
            <v>10mm</v>
          </cell>
          <cell r="J805" t="str">
            <v>100M</v>
          </cell>
          <cell r="K805" t="str">
            <v>R</v>
          </cell>
          <cell r="P805">
            <v>1.7425547024681793</v>
          </cell>
          <cell r="R805">
            <v>0.6970218809872718</v>
          </cell>
        </row>
        <row r="806">
          <cell r="B806" t="str">
            <v>AA0178</v>
          </cell>
          <cell r="C806" t="str">
            <v>AA</v>
          </cell>
          <cell r="D806" t="str">
            <v>3STR</v>
          </cell>
          <cell r="F806" t="str">
            <v>STD</v>
          </cell>
          <cell r="G806" t="str">
            <v>PES</v>
          </cell>
          <cell r="H806" t="str">
            <v>BLACK</v>
          </cell>
          <cell r="I806" t="str">
            <v>10mm</v>
          </cell>
          <cell r="J806" t="str">
            <v>200M</v>
          </cell>
          <cell r="K806" t="str">
            <v>R</v>
          </cell>
          <cell r="P806">
            <v>1.7425557549854132</v>
          </cell>
          <cell r="R806">
            <v>0.69702230199416526</v>
          </cell>
        </row>
        <row r="807">
          <cell r="B807" t="str">
            <v>AA0195</v>
          </cell>
          <cell r="C807" t="str">
            <v>AA</v>
          </cell>
          <cell r="D807" t="str">
            <v>3STR</v>
          </cell>
          <cell r="F807" t="str">
            <v>PES</v>
          </cell>
          <cell r="G807" t="str">
            <v>12mm</v>
          </cell>
          <cell r="H807" t="str">
            <v>NAVY</v>
          </cell>
          <cell r="I807" t="str">
            <v>100mR</v>
          </cell>
          <cell r="P807">
            <v>2.4949121395098106</v>
          </cell>
          <cell r="R807">
            <v>0.99796485580392424</v>
          </cell>
        </row>
        <row r="808">
          <cell r="B808" t="str">
            <v>AA0196</v>
          </cell>
          <cell r="C808" t="str">
            <v>AA</v>
          </cell>
          <cell r="D808" t="str">
            <v>3STR</v>
          </cell>
          <cell r="F808" t="str">
            <v>PES</v>
          </cell>
          <cell r="G808" t="str">
            <v>12mm</v>
          </cell>
          <cell r="H808" t="str">
            <v>NAVY</v>
          </cell>
          <cell r="I808" t="str">
            <v>200mR</v>
          </cell>
          <cell r="P808">
            <v>2.4947679444037227</v>
          </cell>
          <cell r="R808">
            <v>0.99790717776148918</v>
          </cell>
        </row>
        <row r="809">
          <cell r="B809" t="str">
            <v>AA0204</v>
          </cell>
          <cell r="C809" t="str">
            <v>AA</v>
          </cell>
          <cell r="D809" t="str">
            <v>3STR</v>
          </cell>
          <cell r="F809" t="str">
            <v>STD</v>
          </cell>
          <cell r="G809" t="str">
            <v>PES</v>
          </cell>
          <cell r="H809" t="str">
            <v>BLACK</v>
          </cell>
          <cell r="I809" t="str">
            <v>12mm</v>
          </cell>
          <cell r="J809" t="str">
            <v>100M</v>
          </cell>
          <cell r="K809" t="str">
            <v>R</v>
          </cell>
          <cell r="P809">
            <v>2.4947963624180467</v>
          </cell>
          <cell r="R809">
            <v>0.99791854496721877</v>
          </cell>
        </row>
        <row r="810">
          <cell r="B810" t="str">
            <v>AA0205</v>
          </cell>
          <cell r="C810" t="str">
            <v>AA</v>
          </cell>
          <cell r="D810" t="str">
            <v>3STR</v>
          </cell>
          <cell r="F810" t="str">
            <v>STD</v>
          </cell>
          <cell r="G810" t="str">
            <v>PES</v>
          </cell>
          <cell r="H810" t="str">
            <v>BLACK</v>
          </cell>
          <cell r="I810" t="str">
            <v>12mm</v>
          </cell>
          <cell r="J810" t="str">
            <v>200mR</v>
          </cell>
          <cell r="P810">
            <v>2.494797414937731</v>
          </cell>
          <cell r="R810">
            <v>0.99791896597509244</v>
          </cell>
        </row>
        <row r="811">
          <cell r="B811" t="str">
            <v>AA0222</v>
          </cell>
          <cell r="C811" t="str">
            <v>AA</v>
          </cell>
          <cell r="D811" t="str">
            <v>3STR</v>
          </cell>
          <cell r="F811" t="str">
            <v>PES</v>
          </cell>
          <cell r="G811" t="str">
            <v>14mm</v>
          </cell>
          <cell r="H811" t="str">
            <v>NAVY</v>
          </cell>
          <cell r="I811" t="str">
            <v>100mR</v>
          </cell>
          <cell r="P811">
            <v>3.3778366662378443</v>
          </cell>
          <cell r="R811">
            <v>1.3511346664951378</v>
          </cell>
        </row>
        <row r="812">
          <cell r="B812" t="str">
            <v>AA0223</v>
          </cell>
          <cell r="C812" t="str">
            <v>AA</v>
          </cell>
          <cell r="D812" t="str">
            <v>3STR</v>
          </cell>
          <cell r="F812" t="str">
            <v>PES</v>
          </cell>
          <cell r="G812" t="str">
            <v>14mm</v>
          </cell>
          <cell r="H812" t="str">
            <v>NAVY</v>
          </cell>
          <cell r="I812" t="str">
            <v>200mR</v>
          </cell>
          <cell r="P812">
            <v>3.3778356137206109</v>
          </cell>
          <cell r="R812">
            <v>1.3511342454882445</v>
          </cell>
        </row>
        <row r="813">
          <cell r="B813" t="str">
            <v>AA0231</v>
          </cell>
          <cell r="C813" t="str">
            <v>AA</v>
          </cell>
          <cell r="D813" t="str">
            <v>3STR</v>
          </cell>
          <cell r="F813" t="str">
            <v>STD</v>
          </cell>
          <cell r="G813" t="str">
            <v>PES</v>
          </cell>
          <cell r="H813" t="str">
            <v>BLACK</v>
          </cell>
          <cell r="I813" t="str">
            <v>14mm</v>
          </cell>
          <cell r="J813" t="str">
            <v>100M</v>
          </cell>
          <cell r="K813" t="str">
            <v>R</v>
          </cell>
          <cell r="P813">
            <v>3.3778935022664922</v>
          </cell>
          <cell r="R813">
            <v>1.351157400906597</v>
          </cell>
        </row>
        <row r="814">
          <cell r="B814" t="str">
            <v>AA0232</v>
          </cell>
          <cell r="C814" t="str">
            <v>AA</v>
          </cell>
          <cell r="D814" t="str">
            <v>3STR</v>
          </cell>
          <cell r="F814" t="str">
            <v>STD</v>
          </cell>
          <cell r="G814" t="str">
            <v>PES</v>
          </cell>
          <cell r="H814" t="str">
            <v>BLACK</v>
          </cell>
          <cell r="I814" t="str">
            <v>14mm</v>
          </cell>
          <cell r="J814" t="str">
            <v>200mR</v>
          </cell>
          <cell r="P814">
            <v>3.3778924497492584</v>
          </cell>
          <cell r="R814">
            <v>1.3511569798997034</v>
          </cell>
        </row>
        <row r="815">
          <cell r="B815" t="str">
            <v>AA0300</v>
          </cell>
          <cell r="C815" t="str">
            <v>AA</v>
          </cell>
          <cell r="D815" t="str">
            <v>3STR</v>
          </cell>
          <cell r="F815" t="str">
            <v>STD</v>
          </cell>
          <cell r="G815" t="str">
            <v>PES</v>
          </cell>
          <cell r="H815" t="str">
            <v>BLACK</v>
          </cell>
          <cell r="I815" t="str">
            <v>18mm</v>
          </cell>
          <cell r="J815" t="str">
            <v>100M</v>
          </cell>
          <cell r="K815" t="str">
            <v>R</v>
          </cell>
          <cell r="P815">
            <v>5.5924840406386842</v>
          </cell>
          <cell r="R815">
            <v>2.2369936162554738</v>
          </cell>
        </row>
        <row r="816">
          <cell r="B816" t="str">
            <v>AA0301</v>
          </cell>
          <cell r="C816" t="str">
            <v>AA</v>
          </cell>
          <cell r="D816" t="str">
            <v>3STR</v>
          </cell>
          <cell r="F816" t="str">
            <v>STD</v>
          </cell>
          <cell r="G816" t="str">
            <v>PES</v>
          </cell>
          <cell r="H816" t="str">
            <v>BLACK</v>
          </cell>
          <cell r="I816" t="str">
            <v>18mm</v>
          </cell>
          <cell r="J816" t="str">
            <v>200M</v>
          </cell>
          <cell r="K816" t="str">
            <v>R</v>
          </cell>
          <cell r="P816">
            <v>5.5924829881214508</v>
          </cell>
          <cell r="R816">
            <v>2.2369931952485804</v>
          </cell>
        </row>
        <row r="817">
          <cell r="B817" t="str">
            <v>AA0302</v>
          </cell>
          <cell r="C817" t="str">
            <v>AA</v>
          </cell>
          <cell r="D817" t="str">
            <v>3STR</v>
          </cell>
          <cell r="F817" t="str">
            <v>STD</v>
          </cell>
          <cell r="G817" t="str">
            <v>PES</v>
          </cell>
          <cell r="H817" t="str">
            <v>BLACK</v>
          </cell>
          <cell r="I817" t="str">
            <v>20mm</v>
          </cell>
          <cell r="J817" t="str">
            <v>100mR</v>
          </cell>
          <cell r="P817">
            <v>6.8832154824932941</v>
          </cell>
          <cell r="R817">
            <v>2.7532861929973178</v>
          </cell>
        </row>
        <row r="818">
          <cell r="B818" t="str">
            <v>AA0303</v>
          </cell>
          <cell r="C818" t="str">
            <v>AA</v>
          </cell>
          <cell r="D818" t="str">
            <v>3STR</v>
          </cell>
          <cell r="F818" t="str">
            <v>STD</v>
          </cell>
          <cell r="G818" t="str">
            <v>PES</v>
          </cell>
          <cell r="H818" t="str">
            <v>BLACK</v>
          </cell>
          <cell r="I818" t="str">
            <v>20mm</v>
          </cell>
          <cell r="J818" t="str">
            <v>200mR</v>
          </cell>
          <cell r="P818">
            <v>6.8832144299760598</v>
          </cell>
          <cell r="R818">
            <v>2.753285771990424</v>
          </cell>
        </row>
        <row r="819">
          <cell r="B819" t="str">
            <v>AA0308</v>
          </cell>
          <cell r="C819" t="str">
            <v>AA</v>
          </cell>
          <cell r="D819" t="str">
            <v>3STR</v>
          </cell>
          <cell r="F819" t="str">
            <v>STD</v>
          </cell>
          <cell r="G819" t="str">
            <v>PES</v>
          </cell>
          <cell r="H819" t="str">
            <v>BLACK</v>
          </cell>
          <cell r="I819" t="str">
            <v>16mm</v>
          </cell>
          <cell r="J819" t="str">
            <v>100M</v>
          </cell>
          <cell r="K819" t="str">
            <v>R</v>
          </cell>
          <cell r="P819">
            <v>4.4096547438568532</v>
          </cell>
          <cell r="R819">
            <v>1.7638618975427414</v>
          </cell>
        </row>
        <row r="820">
          <cell r="B820" t="str">
            <v>AA0309</v>
          </cell>
          <cell r="C820" t="str">
            <v>AA</v>
          </cell>
          <cell r="D820" t="str">
            <v>3STR</v>
          </cell>
          <cell r="F820" t="str">
            <v>STD</v>
          </cell>
          <cell r="G820" t="str">
            <v>PES</v>
          </cell>
          <cell r="H820" t="str">
            <v>BLACK</v>
          </cell>
          <cell r="I820" t="str">
            <v>16mm</v>
          </cell>
          <cell r="J820" t="str">
            <v>200mR</v>
          </cell>
          <cell r="P820">
            <v>4.4096557963789875</v>
          </cell>
          <cell r="R820">
            <v>1.7638623185515951</v>
          </cell>
        </row>
        <row r="821">
          <cell r="B821" t="str">
            <v>AA0337</v>
          </cell>
          <cell r="C821" t="str">
            <v>AA</v>
          </cell>
          <cell r="D821" t="str">
            <v>3STR</v>
          </cell>
          <cell r="F821" t="str">
            <v>STD</v>
          </cell>
          <cell r="G821" t="str">
            <v>PES</v>
          </cell>
          <cell r="H821" t="str">
            <v>BLACK</v>
          </cell>
          <cell r="I821" t="str">
            <v>24mm</v>
          </cell>
          <cell r="J821" t="str">
            <v>100M</v>
          </cell>
          <cell r="K821" t="str">
            <v>R</v>
          </cell>
          <cell r="P821">
            <v>9.8952638979975589</v>
          </cell>
          <cell r="R821">
            <v>3.9581055591990237</v>
          </cell>
        </row>
        <row r="822">
          <cell r="B822" t="str">
            <v>AA0366</v>
          </cell>
          <cell r="C822" t="str">
            <v>AA</v>
          </cell>
          <cell r="D822" t="str">
            <v>3STR</v>
          </cell>
          <cell r="F822" t="str">
            <v>STD</v>
          </cell>
          <cell r="G822" t="str">
            <v>BLACK</v>
          </cell>
          <cell r="H822" t="str">
            <v>28mm</v>
          </cell>
          <cell r="I822" t="str">
            <v>100mR</v>
          </cell>
          <cell r="P822">
            <v>13.553020103098648</v>
          </cell>
          <cell r="R822">
            <v>5.4212080412394599</v>
          </cell>
        </row>
        <row r="823">
          <cell r="B823" t="str">
            <v>AA0373</v>
          </cell>
          <cell r="C823" t="str">
            <v>AA</v>
          </cell>
          <cell r="D823" t="str">
            <v>3STR</v>
          </cell>
          <cell r="F823" t="str">
            <v>STD</v>
          </cell>
          <cell r="G823" t="str">
            <v>PES</v>
          </cell>
          <cell r="H823" t="str">
            <v>NAVY</v>
          </cell>
          <cell r="I823" t="str">
            <v>16mm</v>
          </cell>
          <cell r="J823" t="str">
            <v>200M</v>
          </cell>
          <cell r="K823" t="str">
            <v>R</v>
          </cell>
          <cell r="P823">
            <v>4.4097694684313824</v>
          </cell>
          <cell r="R823">
            <v>1.763907787372553</v>
          </cell>
        </row>
        <row r="824">
          <cell r="B824" t="str">
            <v>AA0376</v>
          </cell>
          <cell r="C824" t="str">
            <v>AA</v>
          </cell>
          <cell r="D824" t="str">
            <v>3STR</v>
          </cell>
          <cell r="F824" t="str">
            <v>STD</v>
          </cell>
          <cell r="G824" t="str">
            <v>PES</v>
          </cell>
          <cell r="H824" t="str">
            <v>NAVY</v>
          </cell>
          <cell r="I824" t="str">
            <v>18mm</v>
          </cell>
          <cell r="J824" t="str">
            <v>100mR</v>
          </cell>
          <cell r="P824">
            <v>5.5924272046100381</v>
          </cell>
          <cell r="R824">
            <v>2.2369708818440155</v>
          </cell>
        </row>
        <row r="825">
          <cell r="B825" t="str">
            <v>AA0377</v>
          </cell>
          <cell r="C825" t="str">
            <v>AA</v>
          </cell>
          <cell r="D825" t="str">
            <v>3STR</v>
          </cell>
          <cell r="F825" t="str">
            <v>STD</v>
          </cell>
          <cell r="G825" t="str">
            <v>PES</v>
          </cell>
          <cell r="H825" t="str">
            <v>NAVY</v>
          </cell>
          <cell r="I825" t="str">
            <v>20mm</v>
          </cell>
          <cell r="J825" t="str">
            <v>100mR</v>
          </cell>
          <cell r="P825">
            <v>6.8832723185219429</v>
          </cell>
          <cell r="R825">
            <v>2.7533089274087774</v>
          </cell>
        </row>
        <row r="826">
          <cell r="B826" t="str">
            <v>AA0378</v>
          </cell>
          <cell r="C826" t="str">
            <v>AA</v>
          </cell>
          <cell r="D826" t="str">
            <v>3STR</v>
          </cell>
          <cell r="F826" t="str">
            <v>STD</v>
          </cell>
          <cell r="G826" t="str">
            <v>PES</v>
          </cell>
          <cell r="H826" t="str">
            <v>NAVY</v>
          </cell>
          <cell r="I826" t="str">
            <v>16mm</v>
          </cell>
          <cell r="J826" t="str">
            <v>100mR</v>
          </cell>
          <cell r="P826">
            <v>4.4097705209535176</v>
          </cell>
          <cell r="R826">
            <v>1.7639082083814071</v>
          </cell>
        </row>
        <row r="827">
          <cell r="B827" t="str">
            <v>AA0380</v>
          </cell>
          <cell r="C827" t="str">
            <v>AA</v>
          </cell>
          <cell r="D827" t="str">
            <v>3STR</v>
          </cell>
          <cell r="F827" t="str">
            <v>PES</v>
          </cell>
          <cell r="G827" t="str">
            <v>18mm</v>
          </cell>
          <cell r="H827" t="str">
            <v>NAVY</v>
          </cell>
          <cell r="I827" t="str">
            <v>200mR</v>
          </cell>
          <cell r="P827">
            <v>5.5924261520928029</v>
          </cell>
          <cell r="R827">
            <v>2.2369704608371213</v>
          </cell>
        </row>
        <row r="828">
          <cell r="B828" t="str">
            <v>AA0381</v>
          </cell>
          <cell r="C828" t="str">
            <v>AA</v>
          </cell>
          <cell r="D828" t="str">
            <v>3STR</v>
          </cell>
          <cell r="F828" t="str">
            <v>PES</v>
          </cell>
          <cell r="G828" t="str">
            <v>20mm</v>
          </cell>
          <cell r="H828" t="str">
            <v>NAVY</v>
          </cell>
          <cell r="I828" t="str">
            <v>200mC</v>
          </cell>
          <cell r="P828">
            <v>6.8832712660047095</v>
          </cell>
          <cell r="R828">
            <v>2.7533085064018841</v>
          </cell>
        </row>
        <row r="829">
          <cell r="B829" t="str">
            <v>AA0382</v>
          </cell>
          <cell r="C829" t="str">
            <v>AA</v>
          </cell>
          <cell r="D829" t="str">
            <v>3STR</v>
          </cell>
          <cell r="F829" t="str">
            <v>PES</v>
          </cell>
          <cell r="G829" t="str">
            <v>24mm</v>
          </cell>
          <cell r="H829" t="str">
            <v>BLACK</v>
          </cell>
          <cell r="I829" t="str">
            <v>200mC</v>
          </cell>
          <cell r="P829">
            <v>9.8952628454803264</v>
          </cell>
          <cell r="R829">
            <v>3.9581051381921308</v>
          </cell>
        </row>
        <row r="830">
          <cell r="B830" t="str">
            <v>AA0383</v>
          </cell>
          <cell r="C830" t="str">
            <v>AA</v>
          </cell>
          <cell r="D830" t="str">
            <v>3STR</v>
          </cell>
          <cell r="F830" t="str">
            <v>PES</v>
          </cell>
          <cell r="G830" t="str">
            <v>24mm</v>
          </cell>
          <cell r="H830" t="str">
            <v>NAVY</v>
          </cell>
          <cell r="I830" t="str">
            <v>100mR</v>
          </cell>
          <cell r="P830">
            <v>9.8951481209057945</v>
          </cell>
          <cell r="R830">
            <v>3.9580592483623178</v>
          </cell>
        </row>
        <row r="831">
          <cell r="B831" t="str">
            <v>AA0384</v>
          </cell>
          <cell r="C831" t="str">
            <v>AA</v>
          </cell>
          <cell r="D831" t="str">
            <v>3STR</v>
          </cell>
          <cell r="F831" t="str">
            <v>PES</v>
          </cell>
          <cell r="G831" t="str">
            <v>24mm</v>
          </cell>
          <cell r="H831" t="str">
            <v>NAVY</v>
          </cell>
          <cell r="I831" t="str">
            <v>200mC</v>
          </cell>
          <cell r="P831">
            <v>9.8951491734230306</v>
          </cell>
          <cell r="R831">
            <v>3.9580596693692125</v>
          </cell>
        </row>
        <row r="832">
          <cell r="B832" t="str">
            <v>AA0386</v>
          </cell>
          <cell r="C832" t="str">
            <v>AA</v>
          </cell>
          <cell r="D832" t="str">
            <v>3STR</v>
          </cell>
          <cell r="F832" t="str">
            <v>PES</v>
          </cell>
          <cell r="G832" t="str">
            <v>28mm</v>
          </cell>
          <cell r="H832" t="str">
            <v>NAVY</v>
          </cell>
          <cell r="I832" t="str">
            <v>100mC</v>
          </cell>
          <cell r="P832">
            <v>13.553076939127298</v>
          </cell>
          <cell r="R832">
            <v>5.421230775650919</v>
          </cell>
        </row>
        <row r="833">
          <cell r="B833" t="str">
            <v>AA0388</v>
          </cell>
          <cell r="C833" t="str">
            <v>AA</v>
          </cell>
          <cell r="D833" t="str">
            <v>3STR</v>
          </cell>
          <cell r="F833" t="str">
            <v>PES</v>
          </cell>
          <cell r="G833" t="str">
            <v>32mm</v>
          </cell>
          <cell r="H833" t="str">
            <v>BLACK</v>
          </cell>
          <cell r="I833" t="str">
            <v>100mR</v>
          </cell>
          <cell r="P833">
            <v>17.640008300548185</v>
          </cell>
          <cell r="R833">
            <v>7.0560033202192747</v>
          </cell>
        </row>
        <row r="834">
          <cell r="B834" t="str">
            <v>AA0390</v>
          </cell>
          <cell r="C834" t="str">
            <v>AA</v>
          </cell>
          <cell r="D834" t="str">
            <v>3STR</v>
          </cell>
          <cell r="F834" t="str">
            <v>PES</v>
          </cell>
          <cell r="G834" t="str">
            <v>32mm</v>
          </cell>
          <cell r="H834" t="str">
            <v>NAVY</v>
          </cell>
          <cell r="I834" t="str">
            <v>100mC</v>
          </cell>
          <cell r="P834">
            <v>17.639934624204585</v>
          </cell>
          <cell r="R834">
            <v>7.0559738496818341</v>
          </cell>
        </row>
        <row r="835">
          <cell r="B835" t="str">
            <v>AB0006</v>
          </cell>
          <cell r="C835" t="str">
            <v>AB</v>
          </cell>
          <cell r="D835" t="str">
            <v>3STR</v>
          </cell>
          <cell r="F835" t="str">
            <v>POLYESTER</v>
          </cell>
          <cell r="G835" t="str">
            <v>4mm</v>
          </cell>
          <cell r="H835" t="str">
            <v>100mR</v>
          </cell>
          <cell r="P835">
            <v>0.42818789346175745</v>
          </cell>
          <cell r="R835">
            <v>0.171275157384703</v>
          </cell>
        </row>
        <row r="836">
          <cell r="B836" t="str">
            <v>AB0007</v>
          </cell>
          <cell r="C836" t="str">
            <v>AB</v>
          </cell>
          <cell r="D836" t="str">
            <v>3STR</v>
          </cell>
          <cell r="F836" t="str">
            <v>POLYESTER</v>
          </cell>
          <cell r="G836" t="str">
            <v>4mm</v>
          </cell>
          <cell r="H836" t="str">
            <v>200mR</v>
          </cell>
          <cell r="P836">
            <v>0.42833103604877382</v>
          </cell>
          <cell r="R836">
            <v>0.17133241441950953</v>
          </cell>
        </row>
        <row r="837">
          <cell r="B837" t="str">
            <v>AB0024</v>
          </cell>
          <cell r="C837" t="str">
            <v>AB</v>
          </cell>
          <cell r="D837" t="str">
            <v>3STR</v>
          </cell>
          <cell r="F837" t="str">
            <v>POLYESTER</v>
          </cell>
          <cell r="G837" t="str">
            <v>6mm</v>
          </cell>
          <cell r="H837" t="str">
            <v>100M</v>
          </cell>
          <cell r="I837" t="str">
            <v>R</v>
          </cell>
          <cell r="P837">
            <v>0.53780564453813651</v>
          </cell>
          <cell r="R837">
            <v>0.21512225781525462</v>
          </cell>
        </row>
        <row r="838">
          <cell r="B838" t="str">
            <v>AB0025</v>
          </cell>
          <cell r="C838" t="str">
            <v>AB</v>
          </cell>
          <cell r="D838" t="str">
            <v>3STR</v>
          </cell>
          <cell r="F838" t="str">
            <v>POLYESTER</v>
          </cell>
          <cell r="G838" t="str">
            <v>6mm</v>
          </cell>
          <cell r="H838" t="str">
            <v>200M</v>
          </cell>
          <cell r="I838" t="str">
            <v>R</v>
          </cell>
          <cell r="P838">
            <v>0.53766144943204841</v>
          </cell>
          <cell r="R838">
            <v>0.21506457977281937</v>
          </cell>
        </row>
        <row r="839">
          <cell r="B839" t="str">
            <v>AB0033</v>
          </cell>
          <cell r="C839" t="str">
            <v>AB</v>
          </cell>
          <cell r="D839" t="str">
            <v>3STR</v>
          </cell>
          <cell r="F839" t="str">
            <v>POLYESTER</v>
          </cell>
          <cell r="G839" t="str">
            <v>8mm</v>
          </cell>
          <cell r="H839" t="str">
            <v>100mR</v>
          </cell>
          <cell r="P839">
            <v>0.91375491391295516</v>
          </cell>
          <cell r="R839">
            <v>0.36550196556518211</v>
          </cell>
        </row>
        <row r="840">
          <cell r="B840" t="str">
            <v>AB0034</v>
          </cell>
          <cell r="C840" t="str">
            <v>AB</v>
          </cell>
          <cell r="D840" t="str">
            <v>3STR</v>
          </cell>
          <cell r="F840" t="str">
            <v>POLYESTER</v>
          </cell>
          <cell r="G840" t="str">
            <v>8mm</v>
          </cell>
          <cell r="H840" t="str">
            <v>200mR</v>
          </cell>
          <cell r="P840">
            <v>0.91389700398089968</v>
          </cell>
          <cell r="R840">
            <v>0.36555880159235987</v>
          </cell>
        </row>
        <row r="841">
          <cell r="B841" t="str">
            <v>AB0042</v>
          </cell>
          <cell r="C841" t="str">
            <v>AB</v>
          </cell>
          <cell r="D841" t="str">
            <v>3STR</v>
          </cell>
          <cell r="F841" t="str">
            <v>POLYESTER</v>
          </cell>
          <cell r="G841" t="str">
            <v>10mm</v>
          </cell>
          <cell r="H841" t="str">
            <v>100M</v>
          </cell>
          <cell r="I841" t="str">
            <v>R</v>
          </cell>
          <cell r="P841">
            <v>1.4521289187222575</v>
          </cell>
          <cell r="R841">
            <v>0.58085156748890299</v>
          </cell>
        </row>
        <row r="842">
          <cell r="B842" t="str">
            <v>AB0043</v>
          </cell>
          <cell r="C842" t="str">
            <v>AB</v>
          </cell>
          <cell r="D842" t="str">
            <v>3STR</v>
          </cell>
          <cell r="F842" t="str">
            <v>POLYESTER</v>
          </cell>
          <cell r="G842" t="str">
            <v>10mm</v>
          </cell>
          <cell r="H842" t="str">
            <v>200M</v>
          </cell>
          <cell r="I842" t="str">
            <v>R</v>
          </cell>
          <cell r="P842">
            <v>1.4522720613086613</v>
          </cell>
          <cell r="R842">
            <v>0.58090882452346448</v>
          </cell>
        </row>
        <row r="843">
          <cell r="B843" t="str">
            <v>AB0051</v>
          </cell>
          <cell r="C843" t="str">
            <v>AB</v>
          </cell>
          <cell r="D843" t="str">
            <v>3STR</v>
          </cell>
          <cell r="F843" t="str">
            <v>POLYESTER</v>
          </cell>
          <cell r="G843" t="str">
            <v>12mm</v>
          </cell>
          <cell r="H843" t="str">
            <v>100M</v>
          </cell>
          <cell r="I843" t="str">
            <v>R</v>
          </cell>
          <cell r="P843">
            <v>2.0789966178418107</v>
          </cell>
          <cell r="R843">
            <v>0.83159864713672427</v>
          </cell>
        </row>
        <row r="844">
          <cell r="B844" t="str">
            <v>AB0052</v>
          </cell>
          <cell r="C844" t="str">
            <v>AB</v>
          </cell>
          <cell r="D844" t="str">
            <v>3STR</v>
          </cell>
          <cell r="F844" t="str">
            <v>POLYESTER</v>
          </cell>
          <cell r="G844" t="str">
            <v>12mm</v>
          </cell>
          <cell r="H844" t="str">
            <v>200M</v>
          </cell>
          <cell r="I844" t="str">
            <v>R</v>
          </cell>
          <cell r="P844">
            <v>2.078997670361495</v>
          </cell>
          <cell r="R844">
            <v>0.83159906814459805</v>
          </cell>
        </row>
        <row r="845">
          <cell r="B845" t="str">
            <v>AB0060</v>
          </cell>
          <cell r="C845" t="str">
            <v>AB</v>
          </cell>
          <cell r="D845" t="str">
            <v>3STR</v>
          </cell>
          <cell r="F845" t="str">
            <v>POLYESTER</v>
          </cell>
          <cell r="G845" t="str">
            <v>14mm</v>
          </cell>
          <cell r="H845" t="str">
            <v>100M</v>
          </cell>
          <cell r="I845" t="str">
            <v>R</v>
          </cell>
          <cell r="P845">
            <v>2.8149116027278214</v>
          </cell>
          <cell r="R845">
            <v>1.1259646410911286</v>
          </cell>
        </row>
        <row r="846">
          <cell r="B846" t="str">
            <v>AB0061</v>
          </cell>
          <cell r="C846" t="str">
            <v>AB</v>
          </cell>
          <cell r="D846" t="str">
            <v>3STR</v>
          </cell>
          <cell r="F846" t="str">
            <v>POLYESTER</v>
          </cell>
          <cell r="G846" t="str">
            <v>14mm</v>
          </cell>
          <cell r="H846" t="str">
            <v>200M</v>
          </cell>
          <cell r="I846" t="str">
            <v>R</v>
          </cell>
          <cell r="P846">
            <v>2.8147684601389678</v>
          </cell>
          <cell r="R846">
            <v>1.1259073840555871</v>
          </cell>
        </row>
        <row r="847">
          <cell r="B847" t="str">
            <v>AB0069</v>
          </cell>
          <cell r="C847" t="str">
            <v>AB</v>
          </cell>
          <cell r="D847" t="str">
            <v>3STR</v>
          </cell>
          <cell r="F847" t="str">
            <v>POLYESTER</v>
          </cell>
          <cell r="G847" t="str">
            <v>16mm</v>
          </cell>
          <cell r="H847" t="str">
            <v>100M</v>
          </cell>
          <cell r="I847" t="str">
            <v>R</v>
          </cell>
          <cell r="P847">
            <v>3.6747122865465602</v>
          </cell>
          <cell r="R847">
            <v>1.4698849146186241</v>
          </cell>
        </row>
        <row r="848">
          <cell r="B848" t="str">
            <v>AB0070</v>
          </cell>
          <cell r="C848" t="str">
            <v>AB</v>
          </cell>
          <cell r="D848" t="str">
            <v>3STR</v>
          </cell>
          <cell r="F848" t="str">
            <v>POLYESTER</v>
          </cell>
          <cell r="G848" t="str">
            <v>16mm</v>
          </cell>
          <cell r="H848" t="str">
            <v>200mR</v>
          </cell>
          <cell r="P848">
            <v>3.674713339068695</v>
          </cell>
          <cell r="R848">
            <v>1.4698853356274781</v>
          </cell>
        </row>
        <row r="849">
          <cell r="B849" t="str">
            <v>AB0078</v>
          </cell>
          <cell r="C849" t="str">
            <v>AB</v>
          </cell>
          <cell r="D849" t="str">
            <v>3STR</v>
          </cell>
          <cell r="F849" t="str">
            <v>POLYESTER</v>
          </cell>
          <cell r="G849" t="str">
            <v>18mm</v>
          </cell>
          <cell r="H849" t="str">
            <v>100M</v>
          </cell>
          <cell r="I849" t="str">
            <v>R</v>
          </cell>
          <cell r="P849">
            <v>4.6604026655223816</v>
          </cell>
          <cell r="R849">
            <v>1.8641610662089527</v>
          </cell>
        </row>
        <row r="850">
          <cell r="B850" t="str">
            <v>AB0079</v>
          </cell>
          <cell r="C850" t="str">
            <v>AB</v>
          </cell>
          <cell r="D850" t="str">
            <v>3STR</v>
          </cell>
          <cell r="F850" t="str">
            <v>POLYESTER</v>
          </cell>
          <cell r="G850" t="str">
            <v>18mm</v>
          </cell>
          <cell r="H850" t="str">
            <v>200M</v>
          </cell>
          <cell r="I850" t="str">
            <v>R</v>
          </cell>
          <cell r="P850">
            <v>4.6604026655223816</v>
          </cell>
          <cell r="R850">
            <v>1.8641610662089527</v>
          </cell>
        </row>
        <row r="851">
          <cell r="B851" t="str">
            <v>AB0087</v>
          </cell>
          <cell r="C851" t="str">
            <v>AB</v>
          </cell>
          <cell r="D851" t="str">
            <v>3STR</v>
          </cell>
          <cell r="F851" t="str">
            <v>POLYESTER</v>
          </cell>
          <cell r="G851" t="str">
            <v>20mm</v>
          </cell>
          <cell r="H851" t="str">
            <v>100M</v>
          </cell>
          <cell r="I851" t="str">
            <v>R</v>
          </cell>
          <cell r="P851">
            <v>5.7360118495556112</v>
          </cell>
          <cell r="R851">
            <v>2.2944047398222445</v>
          </cell>
        </row>
        <row r="852">
          <cell r="B852" t="str">
            <v>AB0088</v>
          </cell>
          <cell r="C852" t="str">
            <v>AB</v>
          </cell>
          <cell r="D852" t="str">
            <v>3STR</v>
          </cell>
          <cell r="F852" t="str">
            <v>POLYESTER</v>
          </cell>
          <cell r="G852" t="str">
            <v>20mm</v>
          </cell>
          <cell r="H852" t="str">
            <v>200M</v>
          </cell>
          <cell r="I852" t="str">
            <v>R</v>
          </cell>
          <cell r="P852">
            <v>5.7360118495556112</v>
          </cell>
          <cell r="R852">
            <v>2.2944047398222445</v>
          </cell>
        </row>
        <row r="853">
          <cell r="B853" t="str">
            <v>AB0096</v>
          </cell>
          <cell r="C853" t="str">
            <v>AB</v>
          </cell>
          <cell r="D853" t="str">
            <v>3STR</v>
          </cell>
          <cell r="F853" t="str">
            <v>POLYESTER</v>
          </cell>
          <cell r="G853" t="str">
            <v>24mm</v>
          </cell>
          <cell r="H853" t="str">
            <v>100mR</v>
          </cell>
          <cell r="P853">
            <v>8.2460528974905873</v>
          </cell>
          <cell r="R853">
            <v>3.2984211589962351</v>
          </cell>
        </row>
        <row r="854">
          <cell r="B854" t="str">
            <v>AB0097</v>
          </cell>
          <cell r="C854" t="str">
            <v>AB</v>
          </cell>
          <cell r="D854" t="str">
            <v>3STR</v>
          </cell>
          <cell r="F854" t="str">
            <v>POLYESTER</v>
          </cell>
          <cell r="G854" t="str">
            <v>24mm</v>
          </cell>
          <cell r="H854" t="str">
            <v>200m</v>
          </cell>
          <cell r="I854" t="str">
            <v>C</v>
          </cell>
          <cell r="P854">
            <v>8.2459097549017333</v>
          </cell>
          <cell r="R854">
            <v>3.2983639019606934</v>
          </cell>
        </row>
        <row r="855">
          <cell r="B855" t="str">
            <v>AB0105</v>
          </cell>
          <cell r="C855" t="str">
            <v>AB</v>
          </cell>
          <cell r="D855" t="str">
            <v>3STR</v>
          </cell>
          <cell r="F855" t="str">
            <v>POLYESTER</v>
          </cell>
          <cell r="G855" t="str">
            <v>28mm</v>
          </cell>
          <cell r="H855" t="str">
            <v>100m</v>
          </cell>
          <cell r="I855" t="str">
            <v>C</v>
          </cell>
          <cell r="P855">
            <v>11.294183770097755</v>
          </cell>
          <cell r="R855">
            <v>4.5176735080391017</v>
          </cell>
        </row>
        <row r="856">
          <cell r="B856" t="str">
            <v>AB0106</v>
          </cell>
          <cell r="C856" t="str">
            <v>AB</v>
          </cell>
          <cell r="D856" t="str">
            <v>3STR</v>
          </cell>
          <cell r="F856" t="str">
            <v>POLYESTER</v>
          </cell>
          <cell r="G856" t="str">
            <v>28mm</v>
          </cell>
          <cell r="H856" t="str">
            <v>200mC</v>
          </cell>
          <cell r="P856">
            <v>11.29420271542757</v>
          </cell>
          <cell r="R856">
            <v>4.5176810861710281</v>
          </cell>
        </row>
        <row r="857">
          <cell r="B857" t="str">
            <v>AB0114</v>
          </cell>
          <cell r="C857" t="str">
            <v>AB</v>
          </cell>
          <cell r="D857" t="str">
            <v>3STR</v>
          </cell>
          <cell r="F857" t="str">
            <v>POLYESTER</v>
          </cell>
          <cell r="G857" t="str">
            <v>32mm</v>
          </cell>
          <cell r="H857" t="str">
            <v>100m</v>
          </cell>
          <cell r="I857" t="str">
            <v>C</v>
          </cell>
          <cell r="P857">
            <v>14.699994286897075</v>
          </cell>
          <cell r="R857">
            <v>5.8799977147588303</v>
          </cell>
        </row>
        <row r="858">
          <cell r="B858" t="str">
            <v>AB0115</v>
          </cell>
          <cell r="C858" t="str">
            <v>AB</v>
          </cell>
          <cell r="D858" t="str">
            <v>3STR</v>
          </cell>
          <cell r="F858" t="str">
            <v>POLYESTER</v>
          </cell>
          <cell r="G858" t="str">
            <v>32mm</v>
          </cell>
          <cell r="H858" t="str">
            <v>200m</v>
          </cell>
          <cell r="I858" t="str">
            <v>C</v>
          </cell>
          <cell r="P858">
            <v>14.700070068255535</v>
          </cell>
          <cell r="R858">
            <v>5.8800280273022141</v>
          </cell>
        </row>
        <row r="859">
          <cell r="B859" t="str">
            <v>AC0006</v>
          </cell>
          <cell r="C859" t="str">
            <v>AC</v>
          </cell>
          <cell r="D859" t="str">
            <v>3STR</v>
          </cell>
          <cell r="F859" t="str">
            <v>P/S</v>
          </cell>
          <cell r="G859" t="str">
            <v>3mm</v>
          </cell>
          <cell r="H859" t="str">
            <v>NAT</v>
          </cell>
          <cell r="I859" t="str">
            <v>100mR</v>
          </cell>
          <cell r="P859">
            <v>0.43816156371190551</v>
          </cell>
          <cell r="R859">
            <v>0.17526462548476221</v>
          </cell>
        </row>
        <row r="860">
          <cell r="B860" t="str">
            <v>AC0007</v>
          </cell>
          <cell r="C860" t="str">
            <v>AC</v>
          </cell>
          <cell r="D860" t="str">
            <v>3STR</v>
          </cell>
          <cell r="F860" t="str">
            <v>P/S</v>
          </cell>
          <cell r="G860" t="str">
            <v>3mm</v>
          </cell>
          <cell r="H860" t="str">
            <v>NAT</v>
          </cell>
          <cell r="I860" t="str">
            <v>200mR</v>
          </cell>
          <cell r="P860">
            <v>0.43803947150571121</v>
          </cell>
          <cell r="R860">
            <v>0.17521578860228448</v>
          </cell>
        </row>
        <row r="861">
          <cell r="B861" t="str">
            <v>AC0017</v>
          </cell>
          <cell r="C861" t="str">
            <v>AC</v>
          </cell>
          <cell r="D861" t="str">
            <v>3STR</v>
          </cell>
          <cell r="F861" t="str">
            <v>P/S</v>
          </cell>
          <cell r="G861" t="str">
            <v>4mm</v>
          </cell>
          <cell r="H861" t="str">
            <v>NAT</v>
          </cell>
          <cell r="I861" t="str">
            <v>100mR</v>
          </cell>
          <cell r="P861">
            <v>0.60713507250008814</v>
          </cell>
          <cell r="R861">
            <v>0.24285402900003528</v>
          </cell>
        </row>
        <row r="862">
          <cell r="B862" t="str">
            <v>AC0018</v>
          </cell>
          <cell r="C862" t="str">
            <v>AC</v>
          </cell>
          <cell r="D862" t="str">
            <v>3STR</v>
          </cell>
          <cell r="F862" t="str">
            <v>P/S</v>
          </cell>
          <cell r="G862" t="str">
            <v>4mm</v>
          </cell>
          <cell r="H862" t="str">
            <v>NAT</v>
          </cell>
          <cell r="I862" t="str">
            <v>200mR</v>
          </cell>
          <cell r="P862">
            <v>0.60701403281235289</v>
          </cell>
          <cell r="R862">
            <v>0.24280561312494117</v>
          </cell>
        </row>
        <row r="863">
          <cell r="B863" t="str">
            <v>AC0030</v>
          </cell>
          <cell r="C863" t="str">
            <v>AC</v>
          </cell>
          <cell r="D863" t="str">
            <v>3STR</v>
          </cell>
          <cell r="F863" t="str">
            <v>P/S</v>
          </cell>
          <cell r="G863" t="str">
            <v>5mm</v>
          </cell>
          <cell r="H863" t="str">
            <v>NAT</v>
          </cell>
          <cell r="I863" t="str">
            <v>100mR</v>
          </cell>
          <cell r="P863">
            <v>0.79780941847875109</v>
          </cell>
          <cell r="R863">
            <v>0.31912376739150045</v>
          </cell>
        </row>
        <row r="864">
          <cell r="B864" t="str">
            <v>AC0031</v>
          </cell>
          <cell r="C864" t="str">
            <v>AC</v>
          </cell>
          <cell r="D864" t="str">
            <v>3STR</v>
          </cell>
          <cell r="F864" t="str">
            <v>P/S</v>
          </cell>
          <cell r="G864" t="str">
            <v>5mm</v>
          </cell>
          <cell r="H864" t="str">
            <v>NAT</v>
          </cell>
          <cell r="I864" t="str">
            <v>200mR</v>
          </cell>
          <cell r="P864">
            <v>0.79781047099720992</v>
          </cell>
          <cell r="R864">
            <v>0.31912418839888401</v>
          </cell>
        </row>
        <row r="865">
          <cell r="B865" t="str">
            <v>AC0039</v>
          </cell>
          <cell r="C865" t="str">
            <v>AC</v>
          </cell>
          <cell r="D865" t="str">
            <v>3STR</v>
          </cell>
          <cell r="F865" t="str">
            <v>P/S</v>
          </cell>
          <cell r="G865" t="str">
            <v>NAT</v>
          </cell>
          <cell r="H865" t="str">
            <v>6mm</v>
          </cell>
          <cell r="I865" t="str">
            <v>100mR</v>
          </cell>
          <cell r="P865">
            <v>0.92118780324463578</v>
          </cell>
          <cell r="R865">
            <v>0.36847512129785431</v>
          </cell>
        </row>
        <row r="866">
          <cell r="B866" t="str">
            <v>AC0040</v>
          </cell>
          <cell r="C866" t="str">
            <v>AC</v>
          </cell>
          <cell r="D866" t="str">
            <v>3STR</v>
          </cell>
          <cell r="F866" t="str">
            <v>P/S</v>
          </cell>
          <cell r="G866" t="str">
            <v>NATURAL</v>
          </cell>
          <cell r="H866" t="str">
            <v>6mm</v>
          </cell>
          <cell r="I866" t="str">
            <v>200M</v>
          </cell>
          <cell r="J866" t="str">
            <v>R</v>
          </cell>
          <cell r="P866">
            <v>0.92118780324463578</v>
          </cell>
          <cell r="R866">
            <v>0.36847512129785431</v>
          </cell>
        </row>
        <row r="867">
          <cell r="B867" t="str">
            <v>AC0062</v>
          </cell>
          <cell r="C867" t="str">
            <v>AC</v>
          </cell>
          <cell r="D867" t="str">
            <v>3STR</v>
          </cell>
          <cell r="F867" t="str">
            <v>P/S</v>
          </cell>
          <cell r="G867" t="str">
            <v>NATURAL</v>
          </cell>
          <cell r="H867" t="str">
            <v>8mm</v>
          </cell>
          <cell r="I867" t="str">
            <v>100M</v>
          </cell>
          <cell r="J867" t="str">
            <v>R</v>
          </cell>
          <cell r="P867">
            <v>1.3944614015206411</v>
          </cell>
          <cell r="R867">
            <v>0.55778456060825643</v>
          </cell>
        </row>
        <row r="868">
          <cell r="B868" t="str">
            <v>AC0063</v>
          </cell>
          <cell r="C868" t="str">
            <v>AC</v>
          </cell>
          <cell r="D868" t="str">
            <v>3STR</v>
          </cell>
          <cell r="F868" t="str">
            <v>P/S</v>
          </cell>
          <cell r="G868" t="str">
            <v>NAT</v>
          </cell>
          <cell r="H868" t="str">
            <v>8mm</v>
          </cell>
          <cell r="I868" t="str">
            <v>200mR</v>
          </cell>
          <cell r="P868">
            <v>1.3945824412083763</v>
          </cell>
          <cell r="R868">
            <v>0.55783297648335051</v>
          </cell>
        </row>
        <row r="869">
          <cell r="B869" t="str">
            <v>AC0080</v>
          </cell>
          <cell r="C869" t="str">
            <v>AC</v>
          </cell>
          <cell r="D869" t="str">
            <v>3STR</v>
          </cell>
          <cell r="F869" t="str">
            <v>P/S</v>
          </cell>
          <cell r="G869" t="str">
            <v>NATURAL</v>
          </cell>
          <cell r="H869" t="str">
            <v>10mm</v>
          </cell>
          <cell r="I869" t="str">
            <v>100M</v>
          </cell>
          <cell r="J869" t="str">
            <v>R</v>
          </cell>
          <cell r="P869">
            <v>2.1764219885708203</v>
          </cell>
          <cell r="R869">
            <v>0.8705687954283281</v>
          </cell>
        </row>
        <row r="870">
          <cell r="B870" t="str">
            <v>AC0081</v>
          </cell>
          <cell r="C870" t="str">
            <v>AC</v>
          </cell>
          <cell r="D870" t="str">
            <v>3STR</v>
          </cell>
          <cell r="F870" t="str">
            <v>P/S</v>
          </cell>
          <cell r="G870" t="str">
            <v>NATURAL</v>
          </cell>
          <cell r="H870" t="str">
            <v>10mm</v>
          </cell>
          <cell r="I870" t="str">
            <v>200M</v>
          </cell>
          <cell r="J870" t="str">
            <v>R</v>
          </cell>
          <cell r="P870">
            <v>2.1764219885708203</v>
          </cell>
          <cell r="R870">
            <v>0.8705687954283281</v>
          </cell>
        </row>
        <row r="871">
          <cell r="B871" t="str">
            <v>AC0089</v>
          </cell>
          <cell r="C871" t="str">
            <v>AC</v>
          </cell>
          <cell r="D871" t="str">
            <v>3STR</v>
          </cell>
          <cell r="F871" t="str">
            <v>P/S</v>
          </cell>
          <cell r="G871" t="str">
            <v>NATURAL</v>
          </cell>
          <cell r="H871" t="str">
            <v>12mm</v>
          </cell>
          <cell r="I871" t="str">
            <v>100M</v>
          </cell>
          <cell r="J871" t="str">
            <v>R</v>
          </cell>
          <cell r="P871">
            <v>3.2370811924247516</v>
          </cell>
          <cell r="R871">
            <v>1.2948324769699007</v>
          </cell>
        </row>
        <row r="872">
          <cell r="B872" t="str">
            <v>AC0090</v>
          </cell>
          <cell r="C872" t="str">
            <v>AC</v>
          </cell>
          <cell r="D872" t="str">
            <v>3STR</v>
          </cell>
          <cell r="F872" t="str">
            <v>P/S</v>
          </cell>
          <cell r="G872" t="str">
            <v>NATURAL</v>
          </cell>
          <cell r="H872" t="str">
            <v>12mm</v>
          </cell>
          <cell r="I872" t="str">
            <v>200M</v>
          </cell>
          <cell r="J872" t="str">
            <v>R</v>
          </cell>
          <cell r="P872">
            <v>3.2370801399026163</v>
          </cell>
          <cell r="R872">
            <v>1.2948320559610467</v>
          </cell>
        </row>
        <row r="873">
          <cell r="B873" t="str">
            <v>AC0098</v>
          </cell>
          <cell r="C873" t="str">
            <v>AC</v>
          </cell>
          <cell r="D873" t="str">
            <v>3STR</v>
          </cell>
          <cell r="F873" t="str">
            <v>P/S</v>
          </cell>
          <cell r="G873" t="str">
            <v>NAT</v>
          </cell>
          <cell r="H873" t="str">
            <v>14mm</v>
          </cell>
          <cell r="I873" t="str">
            <v>100mR</v>
          </cell>
          <cell r="P873">
            <v>4.3278424402965996</v>
          </cell>
          <cell r="R873">
            <v>1.7311369761186399</v>
          </cell>
        </row>
        <row r="874">
          <cell r="B874" t="str">
            <v>AC0099</v>
          </cell>
          <cell r="C874" t="str">
            <v>AC</v>
          </cell>
          <cell r="D874" t="str">
            <v>3STR</v>
          </cell>
          <cell r="F874" t="str">
            <v>P/S</v>
          </cell>
          <cell r="G874" t="str">
            <v>NATURAL</v>
          </cell>
          <cell r="H874" t="str">
            <v>14mm</v>
          </cell>
          <cell r="I874" t="str">
            <v>200M</v>
          </cell>
          <cell r="J874" t="str">
            <v>R</v>
          </cell>
          <cell r="P874">
            <v>4.3276266739009852</v>
          </cell>
          <cell r="R874">
            <v>1.7310506695603942</v>
          </cell>
        </row>
        <row r="875">
          <cell r="B875" t="str">
            <v>BA0001</v>
          </cell>
          <cell r="C875" t="str">
            <v>BA</v>
          </cell>
          <cell r="D875" t="str">
            <v>3STR</v>
          </cell>
          <cell r="F875" t="str">
            <v>NELSON</v>
          </cell>
          <cell r="G875" t="str">
            <v>6mm</v>
          </cell>
          <cell r="H875" t="str">
            <v>NAT</v>
          </cell>
          <cell r="I875" t="str">
            <v>100mR</v>
          </cell>
          <cell r="P875">
            <v>0.40732486141316598</v>
          </cell>
          <cell r="R875">
            <v>0.16292994456526641</v>
          </cell>
        </row>
        <row r="876">
          <cell r="B876" t="str">
            <v>BA0002</v>
          </cell>
          <cell r="C876" t="str">
            <v>BA</v>
          </cell>
          <cell r="D876" t="str">
            <v>3STR</v>
          </cell>
          <cell r="F876" t="str">
            <v>NELSON</v>
          </cell>
          <cell r="G876" t="str">
            <v>6mm</v>
          </cell>
          <cell r="H876" t="str">
            <v>NAT</v>
          </cell>
          <cell r="I876" t="str">
            <v>200mR</v>
          </cell>
          <cell r="P876">
            <v>0.40732486141316598</v>
          </cell>
          <cell r="R876">
            <v>0.16292994456526641</v>
          </cell>
        </row>
        <row r="877">
          <cell r="B877" t="str">
            <v>BA0005</v>
          </cell>
          <cell r="C877" t="str">
            <v>BA</v>
          </cell>
          <cell r="D877" t="str">
            <v>3STR</v>
          </cell>
          <cell r="F877" t="str">
            <v>8mm</v>
          </cell>
          <cell r="G877" t="str">
            <v>NELSON</v>
          </cell>
          <cell r="H877" t="str">
            <v>NAT</v>
          </cell>
          <cell r="I877" t="str">
            <v>100mR</v>
          </cell>
          <cell r="P877">
            <v>0.23829030652188615</v>
          </cell>
          <cell r="R877">
            <v>9.5316122608754467E-2</v>
          </cell>
        </row>
        <row r="878">
          <cell r="B878" t="str">
            <v>BA0006</v>
          </cell>
          <cell r="C878" t="str">
            <v>BA</v>
          </cell>
          <cell r="D878" t="str">
            <v>3STR</v>
          </cell>
          <cell r="F878" t="str">
            <v>NELSON</v>
          </cell>
          <cell r="G878" t="str">
            <v>8mm</v>
          </cell>
          <cell r="H878" t="str">
            <v>NAT</v>
          </cell>
          <cell r="I878" t="str">
            <v>200mR</v>
          </cell>
          <cell r="P878">
            <v>0.47651956694006242</v>
          </cell>
          <cell r="R878">
            <v>0.19060782677602497</v>
          </cell>
        </row>
        <row r="879">
          <cell r="B879" t="str">
            <v>BA0009</v>
          </cell>
          <cell r="C879" t="str">
            <v>BA</v>
          </cell>
          <cell r="D879" t="str">
            <v>3STR</v>
          </cell>
          <cell r="F879" t="str">
            <v>NELSON</v>
          </cell>
          <cell r="G879" t="str">
            <v>10mm</v>
          </cell>
          <cell r="H879" t="str">
            <v>NAT</v>
          </cell>
          <cell r="I879" t="str">
            <v>100mR</v>
          </cell>
          <cell r="P879">
            <v>0.63361645108707898</v>
          </cell>
          <cell r="R879">
            <v>0.25344658043483159</v>
          </cell>
        </row>
        <row r="880">
          <cell r="B880" t="str">
            <v>BA0010</v>
          </cell>
          <cell r="C880" t="str">
            <v>BA</v>
          </cell>
          <cell r="D880" t="str">
            <v>3STR</v>
          </cell>
          <cell r="F880" t="str">
            <v>NELSON</v>
          </cell>
          <cell r="G880" t="str">
            <v>10mm</v>
          </cell>
          <cell r="H880" t="str">
            <v>NAT</v>
          </cell>
          <cell r="I880" t="str">
            <v>200mR</v>
          </cell>
          <cell r="P880">
            <v>0.63370591520388753</v>
          </cell>
          <cell r="R880">
            <v>0.253482366081555</v>
          </cell>
        </row>
        <row r="881">
          <cell r="B881" t="str">
            <v>BA0013</v>
          </cell>
          <cell r="C881" t="str">
            <v>BA</v>
          </cell>
          <cell r="D881" t="str">
            <v>3STR</v>
          </cell>
          <cell r="F881" t="str">
            <v>NELSON</v>
          </cell>
          <cell r="G881" t="str">
            <v>12mm</v>
          </cell>
          <cell r="H881" t="str">
            <v>NAT</v>
          </cell>
          <cell r="I881" t="str">
            <v>100mR</v>
          </cell>
          <cell r="P881">
            <v>0.90221930543448847</v>
          </cell>
          <cell r="R881">
            <v>0.36088772217379539</v>
          </cell>
        </row>
        <row r="882">
          <cell r="B882" t="str">
            <v>BA0014</v>
          </cell>
          <cell r="C882" t="str">
            <v>BA</v>
          </cell>
          <cell r="D882" t="str">
            <v>3STR</v>
          </cell>
          <cell r="F882" t="str">
            <v>NELSON</v>
          </cell>
          <cell r="G882" t="str">
            <v>12mm</v>
          </cell>
          <cell r="H882" t="str">
            <v>NAT</v>
          </cell>
          <cell r="I882" t="str">
            <v>200mR</v>
          </cell>
          <cell r="P882">
            <v>0.90211931612818785</v>
          </cell>
          <cell r="R882">
            <v>0.36084772645127516</v>
          </cell>
        </row>
        <row r="883">
          <cell r="B883" t="str">
            <v>BA0017</v>
          </cell>
          <cell r="C883" t="str">
            <v>BA</v>
          </cell>
          <cell r="D883" t="str">
            <v>3STR</v>
          </cell>
          <cell r="F883" t="str">
            <v>NELSON</v>
          </cell>
          <cell r="G883" t="str">
            <v>14mm</v>
          </cell>
          <cell r="H883" t="str">
            <v>NAT</v>
          </cell>
          <cell r="I883" t="str">
            <v>100mR</v>
          </cell>
          <cell r="P883">
            <v>1.191030525000343</v>
          </cell>
          <cell r="R883">
            <v>0.47641221000013723</v>
          </cell>
        </row>
        <row r="884">
          <cell r="B884" t="str">
            <v>BA0018</v>
          </cell>
          <cell r="C884" t="str">
            <v>BA</v>
          </cell>
          <cell r="D884" t="str">
            <v>3STR</v>
          </cell>
          <cell r="F884" t="str">
            <v>NELSON</v>
          </cell>
          <cell r="G884" t="str">
            <v>14mm</v>
          </cell>
          <cell r="H884" t="str">
            <v>NAT</v>
          </cell>
          <cell r="I884" t="str">
            <v>200mR</v>
          </cell>
          <cell r="P884">
            <v>1.191030525000343</v>
          </cell>
          <cell r="R884">
            <v>0.47641221000013723</v>
          </cell>
        </row>
        <row r="885">
          <cell r="B885" t="str">
            <v>BA0021</v>
          </cell>
          <cell r="C885" t="str">
            <v>BA</v>
          </cell>
          <cell r="D885" t="str">
            <v>3STR</v>
          </cell>
          <cell r="F885" t="str">
            <v>NELSON</v>
          </cell>
          <cell r="G885" t="str">
            <v>16mm</v>
          </cell>
          <cell r="H885" t="str">
            <v>NAT</v>
          </cell>
          <cell r="I885" t="str">
            <v>100mR</v>
          </cell>
          <cell r="P885">
            <v>1.469948065759987</v>
          </cell>
          <cell r="R885">
            <v>0.5879792263039948</v>
          </cell>
        </row>
        <row r="886">
          <cell r="B886" t="str">
            <v>BA0022</v>
          </cell>
          <cell r="C886" t="str">
            <v>BA</v>
          </cell>
          <cell r="D886" t="str">
            <v>3STR</v>
          </cell>
          <cell r="F886" t="str">
            <v>NELSON</v>
          </cell>
          <cell r="G886" t="str">
            <v>16mm</v>
          </cell>
          <cell r="H886" t="str">
            <v>NAT</v>
          </cell>
          <cell r="I886" t="str">
            <v>200mR</v>
          </cell>
          <cell r="P886">
            <v>1.4700164794978119</v>
          </cell>
          <cell r="R886">
            <v>0.58800659179912473</v>
          </cell>
        </row>
        <row r="887">
          <cell r="B887" t="str">
            <v>BA0025</v>
          </cell>
          <cell r="C887" t="str">
            <v>BA</v>
          </cell>
          <cell r="D887" t="str">
            <v>3STR</v>
          </cell>
          <cell r="F887" t="str">
            <v>NELSON</v>
          </cell>
          <cell r="G887" t="str">
            <v>18mm</v>
          </cell>
          <cell r="H887" t="str">
            <v>NAT</v>
          </cell>
          <cell r="I887" t="str">
            <v>100mR</v>
          </cell>
          <cell r="P887">
            <v>1.8419082880434781</v>
          </cell>
          <cell r="R887">
            <v>0.73676331521739125</v>
          </cell>
        </row>
        <row r="888">
          <cell r="B888" t="str">
            <v>BA0026</v>
          </cell>
          <cell r="C888" t="str">
            <v>BA</v>
          </cell>
          <cell r="D888" t="str">
            <v>3STR</v>
          </cell>
          <cell r="F888" t="str">
            <v>NELSON</v>
          </cell>
          <cell r="G888" t="str">
            <v>18mm</v>
          </cell>
          <cell r="H888" t="str">
            <v>NAT</v>
          </cell>
          <cell r="I888" t="str">
            <v>200mR</v>
          </cell>
          <cell r="P888">
            <v>1.8418893427014125</v>
          </cell>
          <cell r="R888">
            <v>0.73675573708056508</v>
          </cell>
        </row>
        <row r="889">
          <cell r="B889" t="str">
            <v>BA0029</v>
          </cell>
          <cell r="C889" t="str">
            <v>BA</v>
          </cell>
          <cell r="D889" t="str">
            <v>3STR</v>
          </cell>
          <cell r="F889" t="str">
            <v>NELSON</v>
          </cell>
          <cell r="G889" t="str">
            <v>20mm</v>
          </cell>
          <cell r="H889" t="str">
            <v>NAT</v>
          </cell>
          <cell r="I889" t="str">
            <v>100mR</v>
          </cell>
          <cell r="P889">
            <v>2.2397604782613598</v>
          </cell>
          <cell r="R889">
            <v>0.89590419130454402</v>
          </cell>
        </row>
        <row r="890">
          <cell r="B890" t="str">
            <v>BA0030</v>
          </cell>
          <cell r="C890" t="str">
            <v>BA</v>
          </cell>
          <cell r="D890" t="str">
            <v>3STR</v>
          </cell>
          <cell r="F890" t="str">
            <v>NELSON</v>
          </cell>
          <cell r="G890" t="str">
            <v>20mm</v>
          </cell>
          <cell r="H890" t="str">
            <v>NAT</v>
          </cell>
          <cell r="I890" t="str">
            <v>200mC</v>
          </cell>
          <cell r="P890">
            <v>2.2397636358179618</v>
          </cell>
          <cell r="R890">
            <v>0.89590545432718471</v>
          </cell>
        </row>
        <row r="891">
          <cell r="B891" t="str">
            <v>BA0037</v>
          </cell>
          <cell r="C891" t="str">
            <v>BA</v>
          </cell>
          <cell r="D891" t="str">
            <v>3STR</v>
          </cell>
          <cell r="F891" t="str">
            <v>NELSON</v>
          </cell>
          <cell r="G891" t="str">
            <v>NAT</v>
          </cell>
          <cell r="H891" t="str">
            <v>24mm</v>
          </cell>
          <cell r="I891" t="str">
            <v>100mR</v>
          </cell>
          <cell r="P891">
            <v>3.0287287369541689</v>
          </cell>
          <cell r="R891">
            <v>1.2114914947816677</v>
          </cell>
        </row>
        <row r="892">
          <cell r="B892" t="str">
            <v>BA0038</v>
          </cell>
          <cell r="C892" t="str">
            <v>BA</v>
          </cell>
          <cell r="D892" t="str">
            <v>3STR</v>
          </cell>
          <cell r="F892" t="str">
            <v>NELSON</v>
          </cell>
          <cell r="G892" t="str">
            <v>NAT</v>
          </cell>
          <cell r="H892" t="str">
            <v>24mm</v>
          </cell>
          <cell r="I892" t="str">
            <v>200mR</v>
          </cell>
          <cell r="P892">
            <v>3.028712949171156</v>
          </cell>
          <cell r="R892">
            <v>1.2114851796684625</v>
          </cell>
        </row>
        <row r="893">
          <cell r="B893" t="str">
            <v>BA0041</v>
          </cell>
          <cell r="C893" t="str">
            <v>BA</v>
          </cell>
          <cell r="D893" t="str">
            <v>3STR</v>
          </cell>
          <cell r="F893" t="str">
            <v>NELSON</v>
          </cell>
          <cell r="G893" t="str">
            <v>NATURAL28mm</v>
          </cell>
          <cell r="H893" t="str">
            <v>100M</v>
          </cell>
          <cell r="I893" t="str">
            <v>C</v>
          </cell>
          <cell r="P893">
            <v>4.1372417706529578</v>
          </cell>
          <cell r="R893">
            <v>1.6548967082611832</v>
          </cell>
        </row>
        <row r="894">
          <cell r="B894" t="str">
            <v>BA0042</v>
          </cell>
          <cell r="C894" t="str">
            <v>BA</v>
          </cell>
          <cell r="D894" t="str">
            <v>3STR</v>
          </cell>
          <cell r="F894" t="str">
            <v>NELSON</v>
          </cell>
          <cell r="G894" t="str">
            <v>NATURAL28mm</v>
          </cell>
          <cell r="H894" t="str">
            <v>200M</v>
          </cell>
          <cell r="I894" t="str">
            <v>C</v>
          </cell>
          <cell r="P894">
            <v>4.137213352638633</v>
          </cell>
          <cell r="R894">
            <v>1.6548853410554534</v>
          </cell>
        </row>
        <row r="895">
          <cell r="B895" t="str">
            <v>BA0045</v>
          </cell>
          <cell r="C895" t="str">
            <v>BA</v>
          </cell>
          <cell r="D895" t="str">
            <v>3STR</v>
          </cell>
          <cell r="F895" t="str">
            <v>NELSON</v>
          </cell>
          <cell r="G895" t="str">
            <v>NATURAL32mm</v>
          </cell>
          <cell r="H895" t="str">
            <v>100mC</v>
          </cell>
          <cell r="P895">
            <v>5.3703730565240919</v>
          </cell>
          <cell r="R895">
            <v>2.148149222609637</v>
          </cell>
        </row>
        <row r="896">
          <cell r="B896" t="str">
            <v>BA0046</v>
          </cell>
          <cell r="C896" t="str">
            <v>BA</v>
          </cell>
          <cell r="D896" t="str">
            <v>3STR</v>
          </cell>
          <cell r="F896" t="str">
            <v>NELSON</v>
          </cell>
          <cell r="G896" t="str">
            <v>NATURAL32mm</v>
          </cell>
          <cell r="H896" t="str">
            <v>200M</v>
          </cell>
          <cell r="I896" t="str">
            <v>C</v>
          </cell>
          <cell r="P896">
            <v>5.3703183255348126</v>
          </cell>
          <cell r="R896">
            <v>2.1481273302139252</v>
          </cell>
        </row>
        <row r="897">
          <cell r="B897" t="str">
            <v>BY0006</v>
          </cell>
          <cell r="C897" t="str">
            <v>BY</v>
          </cell>
          <cell r="D897" t="str">
            <v>3STR</v>
          </cell>
          <cell r="F897" t="str">
            <v>HARDY</v>
          </cell>
          <cell r="G897" t="str">
            <v>HEMP</v>
          </cell>
          <cell r="H897" t="str">
            <v>6mm</v>
          </cell>
          <cell r="I897" t="str">
            <v>100M</v>
          </cell>
          <cell r="J897" t="str">
            <v>R</v>
          </cell>
          <cell r="P897">
            <v>0.73319527573331333</v>
          </cell>
          <cell r="R897">
            <v>0.29327811029332534</v>
          </cell>
        </row>
        <row r="898">
          <cell r="B898" t="str">
            <v>BY0007</v>
          </cell>
          <cell r="C898" t="str">
            <v>BY</v>
          </cell>
          <cell r="D898" t="str">
            <v>3STR</v>
          </cell>
          <cell r="F898" t="str">
            <v>HARDY</v>
          </cell>
          <cell r="G898" t="str">
            <v>HEMP</v>
          </cell>
          <cell r="H898" t="str">
            <v>6mm</v>
          </cell>
          <cell r="I898" t="str">
            <v>200M</v>
          </cell>
          <cell r="J898" t="str">
            <v>R</v>
          </cell>
          <cell r="P898">
            <v>0.73319527573331333</v>
          </cell>
          <cell r="R898">
            <v>0.29327811029332534</v>
          </cell>
        </row>
        <row r="899">
          <cell r="B899" t="str">
            <v>BY0015</v>
          </cell>
          <cell r="C899" t="str">
            <v>BY</v>
          </cell>
          <cell r="D899" t="str">
            <v>3STR</v>
          </cell>
          <cell r="F899" t="str">
            <v>HARDY</v>
          </cell>
          <cell r="G899" t="str">
            <v>HEMP</v>
          </cell>
          <cell r="H899" t="str">
            <v>8mm</v>
          </cell>
          <cell r="I899" t="str">
            <v>100M</v>
          </cell>
          <cell r="J899" t="str">
            <v>R</v>
          </cell>
          <cell r="P899">
            <v>0.84267409429835016</v>
          </cell>
          <cell r="R899">
            <v>0.33706963771934007</v>
          </cell>
        </row>
        <row r="900">
          <cell r="B900" t="str">
            <v>BY0016</v>
          </cell>
          <cell r="C900" t="str">
            <v>BY</v>
          </cell>
          <cell r="D900" t="str">
            <v>3STR</v>
          </cell>
          <cell r="F900" t="str">
            <v>HARDY</v>
          </cell>
          <cell r="G900" t="str">
            <v>HEMP</v>
          </cell>
          <cell r="H900" t="str">
            <v>8mm</v>
          </cell>
          <cell r="I900" t="str">
            <v>200mR</v>
          </cell>
          <cell r="P900">
            <v>0.84255305461184038</v>
          </cell>
          <cell r="R900">
            <v>0.33702122184473615</v>
          </cell>
        </row>
        <row r="901">
          <cell r="B901" t="str">
            <v>BY0024</v>
          </cell>
          <cell r="C901" t="str">
            <v>BY</v>
          </cell>
          <cell r="D901" t="str">
            <v>3STR</v>
          </cell>
          <cell r="F901" t="str">
            <v>HARDY</v>
          </cell>
          <cell r="G901" t="str">
            <v>HEMP</v>
          </cell>
          <cell r="H901" t="str">
            <v>10mm</v>
          </cell>
          <cell r="I901" t="str">
            <v>100mR</v>
          </cell>
          <cell r="P901">
            <v>1.1803790325004704</v>
          </cell>
          <cell r="R901">
            <v>0.47215161300018815</v>
          </cell>
        </row>
        <row r="902">
          <cell r="B902" t="str">
            <v>BY0025</v>
          </cell>
          <cell r="C902" t="str">
            <v>BY</v>
          </cell>
          <cell r="D902" t="str">
            <v>3STR</v>
          </cell>
          <cell r="F902" t="str">
            <v>HARDY</v>
          </cell>
          <cell r="G902" t="str">
            <v>HEMP</v>
          </cell>
          <cell r="H902" t="str">
            <v>10mm</v>
          </cell>
          <cell r="I902" t="str">
            <v>200mR</v>
          </cell>
          <cell r="P902">
            <v>1.1802569402930507</v>
          </cell>
          <cell r="R902">
            <v>0.47210277611722029</v>
          </cell>
        </row>
        <row r="903">
          <cell r="B903" t="str">
            <v>BY0033</v>
          </cell>
          <cell r="C903" t="str">
            <v>BY</v>
          </cell>
          <cell r="D903" t="str">
            <v>3STR</v>
          </cell>
          <cell r="F903" t="str">
            <v>HARDY</v>
          </cell>
          <cell r="G903" t="str">
            <v>HEMP</v>
          </cell>
          <cell r="H903" t="str">
            <v>12mm</v>
          </cell>
          <cell r="I903" t="str">
            <v>100M</v>
          </cell>
          <cell r="J903" t="str">
            <v>R</v>
          </cell>
          <cell r="P903">
            <v>1.6390226163753803</v>
          </cell>
          <cell r="R903">
            <v>0.65560904655015217</v>
          </cell>
        </row>
        <row r="904">
          <cell r="B904" t="str">
            <v>BY0034</v>
          </cell>
          <cell r="C904" t="str">
            <v>BY</v>
          </cell>
          <cell r="D904" t="str">
            <v>3STR</v>
          </cell>
          <cell r="F904" t="str">
            <v>HARDY</v>
          </cell>
          <cell r="G904" t="str">
            <v>HEMP</v>
          </cell>
          <cell r="H904" t="str">
            <v>12mm</v>
          </cell>
          <cell r="I904" t="str">
            <v>200mR</v>
          </cell>
          <cell r="P904">
            <v>1.639021563855696</v>
          </cell>
          <cell r="R904">
            <v>0.65560862554227839</v>
          </cell>
        </row>
        <row r="905">
          <cell r="B905" t="str">
            <v>BY0042</v>
          </cell>
          <cell r="C905" t="str">
            <v>BY</v>
          </cell>
          <cell r="D905" t="str">
            <v>3STR</v>
          </cell>
          <cell r="F905" t="str">
            <v>HARDY</v>
          </cell>
          <cell r="G905" t="str">
            <v>HEMP</v>
          </cell>
          <cell r="H905" t="str">
            <v>14mm</v>
          </cell>
          <cell r="I905" t="str">
            <v>100M</v>
          </cell>
          <cell r="J905" t="str">
            <v>R</v>
          </cell>
          <cell r="P905">
            <v>2.0801101829670148</v>
          </cell>
          <cell r="R905">
            <v>0.83204407318680595</v>
          </cell>
        </row>
        <row r="906">
          <cell r="B906" t="str">
            <v>BY0043</v>
          </cell>
          <cell r="C906" t="str">
            <v>BY</v>
          </cell>
          <cell r="D906" t="str">
            <v>3STR</v>
          </cell>
          <cell r="F906" t="str">
            <v>HARDY</v>
          </cell>
          <cell r="G906" t="str">
            <v>HEMP</v>
          </cell>
          <cell r="H906" t="str">
            <v>14mm</v>
          </cell>
          <cell r="I906" t="str">
            <v>200M</v>
          </cell>
          <cell r="J906" t="str">
            <v>R</v>
          </cell>
          <cell r="P906">
            <v>2.0802312226547501</v>
          </cell>
          <cell r="R906">
            <v>0.83209248906190014</v>
          </cell>
        </row>
        <row r="907">
          <cell r="B907" t="str">
            <v>BY0051</v>
          </cell>
          <cell r="C907" t="str">
            <v>BY</v>
          </cell>
          <cell r="D907" t="str">
            <v>3STR</v>
          </cell>
          <cell r="F907" t="str">
            <v>HARDY</v>
          </cell>
          <cell r="G907" t="str">
            <v>HEMP</v>
          </cell>
          <cell r="H907" t="str">
            <v>16mm</v>
          </cell>
          <cell r="I907" t="str">
            <v>100mR</v>
          </cell>
          <cell r="P907">
            <v>2.647257952794325</v>
          </cell>
          <cell r="R907">
            <v>1.0589031811177301</v>
          </cell>
        </row>
        <row r="908">
          <cell r="B908" t="str">
            <v>BY0052</v>
          </cell>
          <cell r="C908" t="str">
            <v>BY</v>
          </cell>
          <cell r="D908" t="str">
            <v>3STR</v>
          </cell>
          <cell r="F908" t="str">
            <v>HARDY</v>
          </cell>
          <cell r="G908" t="str">
            <v>HEMP</v>
          </cell>
          <cell r="H908" t="str">
            <v>16mm</v>
          </cell>
          <cell r="I908" t="str">
            <v>200M</v>
          </cell>
          <cell r="J908" t="str">
            <v>R</v>
          </cell>
          <cell r="P908">
            <v>2.6472569002746407</v>
          </cell>
          <cell r="R908">
            <v>1.0589027601098564</v>
          </cell>
        </row>
        <row r="909">
          <cell r="B909" t="str">
            <v>BY0060</v>
          </cell>
          <cell r="C909" t="str">
            <v>BY</v>
          </cell>
          <cell r="D909" t="str">
            <v>3STR</v>
          </cell>
          <cell r="F909" t="str">
            <v>HARDY</v>
          </cell>
          <cell r="G909" t="str">
            <v>HEMP</v>
          </cell>
          <cell r="H909" t="str">
            <v>18mm</v>
          </cell>
          <cell r="I909" t="str">
            <v>100mR</v>
          </cell>
          <cell r="P909">
            <v>3.2765801262715271</v>
          </cell>
          <cell r="R909">
            <v>1.3106320505086109</v>
          </cell>
        </row>
        <row r="910">
          <cell r="B910" t="str">
            <v>BY0061</v>
          </cell>
          <cell r="C910" t="str">
            <v>BY</v>
          </cell>
          <cell r="D910" t="str">
            <v>3STR</v>
          </cell>
          <cell r="F910" t="str">
            <v>HARDY</v>
          </cell>
          <cell r="G910" t="str">
            <v>HEMP</v>
          </cell>
          <cell r="H910" t="str">
            <v>18mm</v>
          </cell>
          <cell r="I910" t="str">
            <v>200mR</v>
          </cell>
          <cell r="P910">
            <v>3.2765811787887609</v>
          </cell>
          <cell r="R910">
            <v>1.3106324715155044</v>
          </cell>
        </row>
        <row r="911">
          <cell r="B911" t="str">
            <v>BY0069</v>
          </cell>
          <cell r="C911" t="str">
            <v>BY</v>
          </cell>
          <cell r="D911" t="str">
            <v>3STR</v>
          </cell>
          <cell r="F911" t="str">
            <v>HARDY</v>
          </cell>
          <cell r="G911" t="str">
            <v>HEMP</v>
          </cell>
          <cell r="H911" t="str">
            <v>20mm</v>
          </cell>
          <cell r="I911" t="str">
            <v>100mR</v>
          </cell>
          <cell r="P911">
            <v>4.4206283071804213</v>
          </cell>
          <cell r="R911">
            <v>1.7682513228721686</v>
          </cell>
        </row>
        <row r="912">
          <cell r="B912" t="str">
            <v>BY0070</v>
          </cell>
          <cell r="C912" t="str">
            <v>BY</v>
          </cell>
          <cell r="D912" t="str">
            <v>3STR</v>
          </cell>
          <cell r="F912" t="str">
            <v>HARDY</v>
          </cell>
          <cell r="G912" t="str">
            <v>HEMP</v>
          </cell>
          <cell r="H912" t="str">
            <v>20mm</v>
          </cell>
          <cell r="I912" t="str">
            <v>200M</v>
          </cell>
          <cell r="J912" t="str">
            <v>R</v>
          </cell>
          <cell r="P912">
            <v>4.4207514519026248</v>
          </cell>
          <cell r="R912">
            <v>1.7683005807610499</v>
          </cell>
        </row>
        <row r="913">
          <cell r="B913" t="str">
            <v>BY0087</v>
          </cell>
          <cell r="C913" t="str">
            <v>BY</v>
          </cell>
          <cell r="D913" t="str">
            <v>3STR</v>
          </cell>
          <cell r="F913" t="str">
            <v>HARDY</v>
          </cell>
          <cell r="G913" t="str">
            <v>HEMP</v>
          </cell>
          <cell r="H913" t="str">
            <v>24mm</v>
          </cell>
          <cell r="I913" t="str">
            <v>100M</v>
          </cell>
          <cell r="J913" t="str">
            <v>R</v>
          </cell>
          <cell r="P913">
            <v>5.769738769089928</v>
          </cell>
          <cell r="R913">
            <v>2.3078955076359713</v>
          </cell>
        </row>
        <row r="914">
          <cell r="B914" t="str">
            <v>BY0088</v>
          </cell>
          <cell r="C914" t="str">
            <v>BY</v>
          </cell>
          <cell r="D914" t="str">
            <v>3STR</v>
          </cell>
          <cell r="F914" t="str">
            <v>HARDY</v>
          </cell>
          <cell r="G914" t="str">
            <v>HEMP</v>
          </cell>
          <cell r="H914" t="str">
            <v>24mm</v>
          </cell>
          <cell r="I914" t="str">
            <v>200m</v>
          </cell>
          <cell r="J914" t="str">
            <v>C</v>
          </cell>
          <cell r="P914">
            <v>5.7697377165726946</v>
          </cell>
          <cell r="R914">
            <v>2.3078950866290779</v>
          </cell>
        </row>
        <row r="915">
          <cell r="B915" t="str">
            <v>CC0023</v>
          </cell>
          <cell r="C915" t="str">
            <v>CC</v>
          </cell>
          <cell r="D915" t="str">
            <v>3STR</v>
          </cell>
          <cell r="F915" t="str">
            <v>NYLON</v>
          </cell>
          <cell r="G915" t="str">
            <v>6mm</v>
          </cell>
          <cell r="H915" t="str">
            <v>NAT</v>
          </cell>
          <cell r="I915" t="str">
            <v>100mR</v>
          </cell>
          <cell r="P915">
            <v>0.47047600271751372</v>
          </cell>
          <cell r="R915">
            <v>0.18819040108700549</v>
          </cell>
        </row>
        <row r="916">
          <cell r="B916" t="str">
            <v>CC0024</v>
          </cell>
          <cell r="C916" t="str">
            <v>CC</v>
          </cell>
          <cell r="D916" t="str">
            <v>3STR</v>
          </cell>
          <cell r="F916" t="str">
            <v>NYLON</v>
          </cell>
          <cell r="G916" t="str">
            <v>6mm</v>
          </cell>
          <cell r="H916" t="str">
            <v>NAT</v>
          </cell>
          <cell r="I916" t="str">
            <v>200mR</v>
          </cell>
          <cell r="P916">
            <v>0.47047600271751372</v>
          </cell>
          <cell r="R916">
            <v>0.18819040108700549</v>
          </cell>
        </row>
        <row r="917">
          <cell r="B917" t="str">
            <v>CC0043</v>
          </cell>
          <cell r="C917" t="str">
            <v>CC</v>
          </cell>
          <cell r="D917" t="str">
            <v>3STR</v>
          </cell>
          <cell r="F917" t="str">
            <v>NYLON</v>
          </cell>
          <cell r="G917" t="str">
            <v>8mm</v>
          </cell>
          <cell r="H917" t="str">
            <v>NAT</v>
          </cell>
          <cell r="I917" t="str">
            <v>100mR</v>
          </cell>
          <cell r="P917">
            <v>0.64287861847843231</v>
          </cell>
          <cell r="R917">
            <v>0.25715144739137291</v>
          </cell>
        </row>
        <row r="918">
          <cell r="B918" t="str">
            <v>CC0046</v>
          </cell>
          <cell r="C918" t="str">
            <v>CC</v>
          </cell>
          <cell r="D918" t="str">
            <v>3STR</v>
          </cell>
          <cell r="F918" t="str">
            <v>NYLON</v>
          </cell>
          <cell r="G918" t="str">
            <v>NAT</v>
          </cell>
          <cell r="H918" t="str">
            <v>8mm</v>
          </cell>
          <cell r="I918" t="str">
            <v>200mR</v>
          </cell>
          <cell r="P918">
            <v>0.64287861847843231</v>
          </cell>
          <cell r="R918">
            <v>0.25715144739137291</v>
          </cell>
        </row>
        <row r="919">
          <cell r="B919" t="str">
            <v>CC0054</v>
          </cell>
          <cell r="C919" t="str">
            <v>CC</v>
          </cell>
          <cell r="D919" t="str">
            <v>3STR</v>
          </cell>
          <cell r="F919" t="str">
            <v>NYLON</v>
          </cell>
          <cell r="G919" t="str">
            <v>NAT</v>
          </cell>
          <cell r="H919" t="str">
            <v>10mm</v>
          </cell>
          <cell r="I919" t="str">
            <v>100mR</v>
          </cell>
          <cell r="P919">
            <v>0.99484097934802196</v>
          </cell>
          <cell r="R919">
            <v>0.39793639173920881</v>
          </cell>
        </row>
        <row r="920">
          <cell r="B920" t="str">
            <v>CC0055</v>
          </cell>
          <cell r="C920" t="str">
            <v>CC</v>
          </cell>
          <cell r="D920" t="str">
            <v>3STR</v>
          </cell>
          <cell r="F920" t="str">
            <v>NYLON</v>
          </cell>
          <cell r="G920" t="str">
            <v>NAT</v>
          </cell>
          <cell r="H920" t="str">
            <v>10mm</v>
          </cell>
          <cell r="I920" t="str">
            <v>200mR</v>
          </cell>
          <cell r="P920">
            <v>0.99484097934802196</v>
          </cell>
          <cell r="R920">
            <v>0.39793639173920881</v>
          </cell>
        </row>
        <row r="921">
          <cell r="B921" t="str">
            <v>CC0064</v>
          </cell>
          <cell r="C921" t="str">
            <v>CC</v>
          </cell>
          <cell r="D921" t="str">
            <v>3STR</v>
          </cell>
          <cell r="F921" t="str">
            <v>NYLON</v>
          </cell>
          <cell r="G921" t="str">
            <v>NAT</v>
          </cell>
          <cell r="H921" t="str">
            <v>12mm</v>
          </cell>
          <cell r="I921" t="str">
            <v>100mR</v>
          </cell>
          <cell r="P921">
            <v>1.4394250141305325</v>
          </cell>
          <cell r="R921">
            <v>0.57577000565221303</v>
          </cell>
        </row>
        <row r="922">
          <cell r="B922" t="str">
            <v>CC0065</v>
          </cell>
          <cell r="C922" t="str">
            <v>CC</v>
          </cell>
          <cell r="D922" t="str">
            <v>3STR</v>
          </cell>
          <cell r="F922" t="str">
            <v>NYLON</v>
          </cell>
          <cell r="G922" t="str">
            <v>12mm</v>
          </cell>
          <cell r="H922" t="str">
            <v>NAT</v>
          </cell>
          <cell r="I922" t="str">
            <v>200mR</v>
          </cell>
          <cell r="P922">
            <v>1.4394250141305325</v>
          </cell>
          <cell r="R922">
            <v>0.57577000565221303</v>
          </cell>
        </row>
        <row r="923">
          <cell r="B923" t="str">
            <v>CC0075</v>
          </cell>
          <cell r="C923" t="str">
            <v>CC</v>
          </cell>
          <cell r="D923" t="str">
            <v>3STR</v>
          </cell>
          <cell r="F923" t="str">
            <v>NYLON</v>
          </cell>
          <cell r="G923" t="str">
            <v>14mm</v>
          </cell>
          <cell r="H923" t="str">
            <v>NAT</v>
          </cell>
          <cell r="I923" t="str">
            <v>100mR</v>
          </cell>
          <cell r="P923">
            <v>1.9595799146732269</v>
          </cell>
          <cell r="R923">
            <v>0.78383196586929083</v>
          </cell>
        </row>
        <row r="924">
          <cell r="B924" t="str">
            <v>CC0076</v>
          </cell>
          <cell r="C924" t="str">
            <v>CC</v>
          </cell>
          <cell r="D924" t="str">
            <v>3STR</v>
          </cell>
          <cell r="F924" t="str">
            <v>NYLON</v>
          </cell>
          <cell r="G924" t="str">
            <v>14mm</v>
          </cell>
          <cell r="H924" t="str">
            <v>NAT</v>
          </cell>
          <cell r="I924" t="str">
            <v>200mR</v>
          </cell>
          <cell r="P924">
            <v>1.9595799146732269</v>
          </cell>
          <cell r="R924">
            <v>0.78383196586929083</v>
          </cell>
        </row>
        <row r="925">
          <cell r="B925" t="str">
            <v>CC0084</v>
          </cell>
          <cell r="C925" t="str">
            <v>CC</v>
          </cell>
          <cell r="D925" t="str">
            <v>3STR</v>
          </cell>
          <cell r="F925" t="str">
            <v>NYLON</v>
          </cell>
          <cell r="G925" t="str">
            <v>NAT</v>
          </cell>
          <cell r="H925" t="str">
            <v>16mm</v>
          </cell>
          <cell r="I925" t="str">
            <v>100mR</v>
          </cell>
          <cell r="P925">
            <v>2.5584632380442627</v>
          </cell>
          <cell r="R925">
            <v>1.0233852952177052</v>
          </cell>
        </row>
        <row r="926">
          <cell r="B926" t="str">
            <v>CC0086</v>
          </cell>
          <cell r="C926" t="str">
            <v>CC</v>
          </cell>
          <cell r="D926" t="str">
            <v>3STR</v>
          </cell>
          <cell r="F926" t="str">
            <v>NYLON</v>
          </cell>
          <cell r="G926" t="str">
            <v>16mm</v>
          </cell>
          <cell r="H926" t="str">
            <v>NAT</v>
          </cell>
          <cell r="I926" t="str">
            <v>200mR</v>
          </cell>
          <cell r="P926">
            <v>2.5584632380442627</v>
          </cell>
          <cell r="R926">
            <v>1.0233852952177052</v>
          </cell>
        </row>
        <row r="927">
          <cell r="B927" t="str">
            <v>CC0095</v>
          </cell>
          <cell r="C927" t="str">
            <v>CC</v>
          </cell>
          <cell r="D927" t="str">
            <v>3STR</v>
          </cell>
          <cell r="F927" t="str">
            <v>NYLON</v>
          </cell>
          <cell r="G927" t="str">
            <v>NAT</v>
          </cell>
          <cell r="H927" t="str">
            <v>18mm</v>
          </cell>
          <cell r="I927" t="str">
            <v>100mR</v>
          </cell>
          <cell r="P927">
            <v>3.2154456114130432</v>
          </cell>
          <cell r="R927">
            <v>1.2861782445652175</v>
          </cell>
        </row>
        <row r="928">
          <cell r="B928" t="str">
            <v>CC0096</v>
          </cell>
          <cell r="C928" t="str">
            <v>CC</v>
          </cell>
          <cell r="D928" t="str">
            <v>3STR</v>
          </cell>
          <cell r="F928" t="str">
            <v>NYLON</v>
          </cell>
          <cell r="G928" t="str">
            <v>NAT</v>
          </cell>
          <cell r="H928" t="str">
            <v>18mm</v>
          </cell>
          <cell r="I928" t="str">
            <v>200mR</v>
          </cell>
          <cell r="P928">
            <v>3.2154456114130432</v>
          </cell>
          <cell r="R928">
            <v>1.2861782445652175</v>
          </cell>
        </row>
        <row r="929">
          <cell r="B929" t="str">
            <v>CC0104</v>
          </cell>
          <cell r="C929" t="str">
            <v>CC</v>
          </cell>
          <cell r="D929" t="str">
            <v>3STR</v>
          </cell>
          <cell r="F929" t="str">
            <v>NYLON</v>
          </cell>
          <cell r="G929" t="str">
            <v>NAT</v>
          </cell>
          <cell r="H929" t="str">
            <v>20mm</v>
          </cell>
          <cell r="I929" t="str">
            <v>100mR</v>
          </cell>
          <cell r="P929">
            <v>3.9431572630448501</v>
          </cell>
          <cell r="R929">
            <v>1.5772629052179401</v>
          </cell>
        </row>
        <row r="930">
          <cell r="B930" t="str">
            <v>CC0118</v>
          </cell>
          <cell r="C930" t="str">
            <v>CC</v>
          </cell>
          <cell r="D930" t="str">
            <v>3STR</v>
          </cell>
          <cell r="F930" t="str">
            <v>NYLON</v>
          </cell>
          <cell r="G930" t="str">
            <v>NAT</v>
          </cell>
          <cell r="H930" t="str">
            <v>24mm</v>
          </cell>
          <cell r="I930" t="str">
            <v>100mR</v>
          </cell>
          <cell r="P930">
            <v>5.7423332788051322</v>
          </cell>
          <cell r="R930">
            <v>2.2969333115220532</v>
          </cell>
        </row>
        <row r="931">
          <cell r="B931" t="str">
            <v>CC0133</v>
          </cell>
          <cell r="C931" t="str">
            <v>CC</v>
          </cell>
          <cell r="D931" t="str">
            <v>3STR</v>
          </cell>
          <cell r="F931" t="str">
            <v>NYLON</v>
          </cell>
          <cell r="G931" t="str">
            <v>28mm</v>
          </cell>
          <cell r="H931" t="str">
            <v>NAT</v>
          </cell>
          <cell r="I931" t="str">
            <v>110mC</v>
          </cell>
          <cell r="P931">
            <v>7.8091744501455125</v>
          </cell>
          <cell r="R931">
            <v>3.1236697800582052</v>
          </cell>
        </row>
        <row r="932">
          <cell r="B932" t="str">
            <v>CC0134</v>
          </cell>
          <cell r="C932" t="str">
            <v>CC</v>
          </cell>
          <cell r="D932" t="str">
            <v>3STR</v>
          </cell>
          <cell r="F932" t="str">
            <v>NYLON</v>
          </cell>
          <cell r="G932" t="str">
            <v>28mm</v>
          </cell>
          <cell r="H932" t="str">
            <v>NAT</v>
          </cell>
          <cell r="I932" t="str">
            <v>220mC</v>
          </cell>
          <cell r="P932">
            <v>7.0991451180869243</v>
          </cell>
          <cell r="R932">
            <v>2.8396580472347699</v>
          </cell>
        </row>
        <row r="933">
          <cell r="B933" t="str">
            <v>CC0138</v>
          </cell>
          <cell r="C933" t="str">
            <v>CC</v>
          </cell>
          <cell r="D933" t="str">
            <v>3STR</v>
          </cell>
          <cell r="F933" t="str">
            <v>NYLON</v>
          </cell>
          <cell r="G933" t="str">
            <v>32mm</v>
          </cell>
          <cell r="H933" t="str">
            <v>NAT</v>
          </cell>
          <cell r="I933" t="str">
            <v>110mC</v>
          </cell>
          <cell r="P933">
            <v>10.183194254823359</v>
          </cell>
          <cell r="R933">
            <v>4.073277701929344</v>
          </cell>
        </row>
        <row r="934">
          <cell r="B934" t="str">
            <v>CC0139</v>
          </cell>
          <cell r="C934" t="str">
            <v>CC</v>
          </cell>
          <cell r="D934" t="str">
            <v>3STR</v>
          </cell>
          <cell r="F934" t="str">
            <v>NYLON</v>
          </cell>
          <cell r="G934" t="str">
            <v>32mm</v>
          </cell>
          <cell r="H934" t="str">
            <v>NAT</v>
          </cell>
          <cell r="I934" t="str">
            <v>220mC</v>
          </cell>
          <cell r="P934">
            <v>9.2575745810233911</v>
          </cell>
          <cell r="R934">
            <v>3.7030298324093565</v>
          </cell>
        </row>
        <row r="935">
          <cell r="B935" t="str">
            <v>CC0145</v>
          </cell>
          <cell r="C935" t="str">
            <v>CC</v>
          </cell>
          <cell r="D935" t="str">
            <v>3STR</v>
          </cell>
          <cell r="F935" t="str">
            <v>NYLON</v>
          </cell>
          <cell r="G935" t="str">
            <v>24mm</v>
          </cell>
          <cell r="H935" t="str">
            <v>NAT</v>
          </cell>
          <cell r="I935" t="str">
            <v>200mC</v>
          </cell>
          <cell r="P935">
            <v>5.7421911887335098</v>
          </cell>
          <cell r="R935">
            <v>2.2968764754934039</v>
          </cell>
        </row>
        <row r="936">
          <cell r="B936" t="str">
            <v>CC0146</v>
          </cell>
          <cell r="C936" t="str">
            <v>CC</v>
          </cell>
          <cell r="D936" t="str">
            <v>3STR</v>
          </cell>
          <cell r="F936" t="str">
            <v>NYLON</v>
          </cell>
          <cell r="G936" t="str">
            <v>20mm</v>
          </cell>
          <cell r="H936" t="str">
            <v>NAT</v>
          </cell>
          <cell r="I936" t="str">
            <v>200mR</v>
          </cell>
          <cell r="P936">
            <v>3.9431572630448501</v>
          </cell>
          <cell r="R936">
            <v>1.5772629052179401</v>
          </cell>
        </row>
        <row r="937">
          <cell r="B937" t="str">
            <v>GC0006</v>
          </cell>
          <cell r="C937" t="str">
            <v>GC</v>
          </cell>
          <cell r="D937" t="str">
            <v>M/P</v>
          </cell>
          <cell r="F937" t="str">
            <v>NYLON</v>
          </cell>
          <cell r="G937" t="str">
            <v>No.1</v>
          </cell>
          <cell r="H937" t="str">
            <v>8mm</v>
          </cell>
          <cell r="I937" t="str">
            <v>100mR</v>
          </cell>
          <cell r="P937">
            <v>1.8101895748049006</v>
          </cell>
          <cell r="R937">
            <v>0.72407582992196029</v>
          </cell>
        </row>
        <row r="938">
          <cell r="B938" t="str">
            <v>GC0007</v>
          </cell>
          <cell r="C938" t="str">
            <v>GC</v>
          </cell>
          <cell r="D938" t="str">
            <v>M/P</v>
          </cell>
          <cell r="F938" t="str">
            <v>NYLON</v>
          </cell>
          <cell r="G938" t="str">
            <v>No.1</v>
          </cell>
          <cell r="H938" t="str">
            <v>8mm</v>
          </cell>
          <cell r="I938" t="str">
            <v>200mR</v>
          </cell>
          <cell r="P938">
            <v>1.810068535117165</v>
          </cell>
          <cell r="R938">
            <v>0.7240274140468661</v>
          </cell>
        </row>
        <row r="939">
          <cell r="B939" t="str">
            <v>GC0015</v>
          </cell>
          <cell r="C939" t="str">
            <v>GC</v>
          </cell>
          <cell r="D939" t="str">
            <v>M/P</v>
          </cell>
          <cell r="F939" t="str">
            <v>NYLON</v>
          </cell>
          <cell r="G939" t="str">
            <v>No.1.25</v>
          </cell>
          <cell r="H939" t="str">
            <v>(10mm)</v>
          </cell>
          <cell r="I939" t="str">
            <v>100MR</v>
          </cell>
          <cell r="P939">
            <v>2.4992527279557808</v>
          </cell>
          <cell r="R939">
            <v>0.99970109118231232</v>
          </cell>
        </row>
        <row r="940">
          <cell r="B940" t="str">
            <v>GC0016</v>
          </cell>
          <cell r="C940" t="str">
            <v>GC</v>
          </cell>
          <cell r="D940" t="str">
            <v>M/P</v>
          </cell>
          <cell r="F940" t="str">
            <v>NYLON</v>
          </cell>
          <cell r="G940" t="str">
            <v>No.</v>
          </cell>
          <cell r="H940">
            <v>1.25</v>
          </cell>
          <cell r="I940" t="str">
            <v>10mm</v>
          </cell>
          <cell r="J940" t="str">
            <v>200mR</v>
          </cell>
          <cell r="P940">
            <v>2.4992527279557808</v>
          </cell>
          <cell r="R940">
            <v>0.99970109118231232</v>
          </cell>
        </row>
        <row r="941">
          <cell r="B941" t="str">
            <v>GC0024</v>
          </cell>
          <cell r="C941" t="str">
            <v>GC</v>
          </cell>
          <cell r="D941" t="str">
            <v>M/P</v>
          </cell>
          <cell r="F941" t="str">
            <v>NYLON</v>
          </cell>
          <cell r="G941" t="str">
            <v>No.1.5</v>
          </cell>
          <cell r="H941" t="str">
            <v>12mm</v>
          </cell>
          <cell r="I941" t="str">
            <v>100mR</v>
          </cell>
          <cell r="P941">
            <v>3.1866086952544075</v>
          </cell>
          <cell r="R941">
            <v>1.274643478101763</v>
          </cell>
        </row>
        <row r="942">
          <cell r="B942" t="str">
            <v>GC0025</v>
          </cell>
          <cell r="C942" t="str">
            <v>GC</v>
          </cell>
          <cell r="D942" t="str">
            <v>M/P</v>
          </cell>
          <cell r="F942" t="str">
            <v>NYLON</v>
          </cell>
          <cell r="G942" t="str">
            <v>No.1.5</v>
          </cell>
          <cell r="H942" t="str">
            <v>(12mm)</v>
          </cell>
          <cell r="I942" t="str">
            <v>200M</v>
          </cell>
          <cell r="J942" t="str">
            <v>R</v>
          </cell>
          <cell r="P942">
            <v>3.1866076427371737</v>
          </cell>
          <cell r="R942">
            <v>1.2746430570948695</v>
          </cell>
        </row>
        <row r="943">
          <cell r="B943" t="str">
            <v>GC0033</v>
          </cell>
          <cell r="C943" t="str">
            <v>GC</v>
          </cell>
          <cell r="D943" t="str">
            <v>M/P</v>
          </cell>
          <cell r="F943" t="str">
            <v>NYLON</v>
          </cell>
          <cell r="G943" t="str">
            <v>No.</v>
          </cell>
          <cell r="H943">
            <v>1.75</v>
          </cell>
          <cell r="I943" t="str">
            <v>14mm</v>
          </cell>
          <cell r="J943" t="str">
            <v>100mR</v>
          </cell>
          <cell r="P943">
            <v>3.8222712433207455</v>
          </cell>
          <cell r="R943">
            <v>1.5289084973282983</v>
          </cell>
        </row>
        <row r="944">
          <cell r="B944" t="str">
            <v>GC0034</v>
          </cell>
          <cell r="C944" t="str">
            <v>GC</v>
          </cell>
          <cell r="D944" t="str">
            <v>M/P</v>
          </cell>
          <cell r="F944" t="str">
            <v>NYLON</v>
          </cell>
          <cell r="G944" t="str">
            <v>No.1.75</v>
          </cell>
          <cell r="H944" t="str">
            <v>14mm</v>
          </cell>
          <cell r="I944" t="str">
            <v>200mR</v>
          </cell>
          <cell r="P944">
            <v>3.8223933355257147</v>
          </cell>
          <cell r="R944">
            <v>1.528957334210286</v>
          </cell>
        </row>
        <row r="945">
          <cell r="B945" t="str">
            <v>GC0042</v>
          </cell>
          <cell r="C945" t="str">
            <v>GC</v>
          </cell>
          <cell r="D945" t="str">
            <v>M/P</v>
          </cell>
          <cell r="F945" t="str">
            <v>NYLON</v>
          </cell>
          <cell r="G945" t="str">
            <v>No.2</v>
          </cell>
          <cell r="H945" t="str">
            <v>(16mm)</v>
          </cell>
          <cell r="I945" t="str">
            <v>100M</v>
          </cell>
          <cell r="J945" t="str">
            <v>R</v>
          </cell>
          <cell r="P945">
            <v>4.7619896964637434</v>
          </cell>
          <cell r="R945">
            <v>1.9047958785854975</v>
          </cell>
        </row>
        <row r="946">
          <cell r="B946" t="str">
            <v>GC0043</v>
          </cell>
          <cell r="C946" t="str">
            <v>GC</v>
          </cell>
          <cell r="D946" t="str">
            <v>M/P</v>
          </cell>
          <cell r="F946" t="str">
            <v>NYLON</v>
          </cell>
          <cell r="G946" t="str">
            <v>No.2</v>
          </cell>
          <cell r="H946" t="str">
            <v>(16mm)</v>
          </cell>
          <cell r="I946" t="str">
            <v>200M</v>
          </cell>
          <cell r="J946" t="str">
            <v>R</v>
          </cell>
          <cell r="P946">
            <v>4.7619907489809785</v>
          </cell>
          <cell r="R946">
            <v>1.9047962995923915</v>
          </cell>
        </row>
        <row r="947">
          <cell r="B947" t="str">
            <v>GC0051</v>
          </cell>
          <cell r="C947" t="str">
            <v>GC</v>
          </cell>
          <cell r="D947" t="str">
            <v>M/P</v>
          </cell>
          <cell r="F947" t="str">
            <v>NYLON</v>
          </cell>
          <cell r="G947" t="str">
            <v>No.2.25</v>
          </cell>
          <cell r="H947" t="str">
            <v>18mm</v>
          </cell>
          <cell r="I947" t="str">
            <v>100mR</v>
          </cell>
          <cell r="P947">
            <v>6.1605959178891405</v>
          </cell>
          <cell r="R947">
            <v>2.4642383671556565</v>
          </cell>
        </row>
        <row r="948">
          <cell r="B948" t="str">
            <v>GC0052</v>
          </cell>
          <cell r="C948" t="str">
            <v>GC</v>
          </cell>
          <cell r="D948" t="str">
            <v>M/P</v>
          </cell>
          <cell r="F948" t="str">
            <v>NYLON</v>
          </cell>
          <cell r="G948" t="str">
            <v>No.2.25</v>
          </cell>
          <cell r="H948" t="str">
            <v>18mm</v>
          </cell>
          <cell r="I948" t="str">
            <v>200mR</v>
          </cell>
          <cell r="P948">
            <v>6.1607180100941088</v>
          </cell>
          <cell r="R948">
            <v>2.4642872040376438</v>
          </cell>
        </row>
        <row r="949">
          <cell r="B949" t="str">
            <v>GC0060</v>
          </cell>
          <cell r="C949" t="str">
            <v>GC</v>
          </cell>
          <cell r="D949" t="str">
            <v>M/P</v>
          </cell>
          <cell r="F949" t="str">
            <v>NYLON</v>
          </cell>
          <cell r="G949" t="str">
            <v>No</v>
          </cell>
          <cell r="H949">
            <v>2.5</v>
          </cell>
          <cell r="I949" t="str">
            <v>20mm</v>
          </cell>
          <cell r="J949" t="str">
            <v>100mR</v>
          </cell>
          <cell r="P949">
            <v>7.3726726132467535</v>
          </cell>
          <cell r="R949">
            <v>2.9490690452987014</v>
          </cell>
        </row>
        <row r="950">
          <cell r="B950" t="str">
            <v>GC0061</v>
          </cell>
          <cell r="C950" t="str">
            <v>GC</v>
          </cell>
          <cell r="D950" t="str">
            <v>M/P</v>
          </cell>
          <cell r="F950" t="str">
            <v>NYLON</v>
          </cell>
          <cell r="G950" t="str">
            <v>No.2.5</v>
          </cell>
          <cell r="H950" t="str">
            <v>20mm</v>
          </cell>
          <cell r="I950" t="str">
            <v>200mR</v>
          </cell>
          <cell r="P950">
            <v>7.3730388898714621</v>
          </cell>
          <cell r="R950">
            <v>2.9492155559485851</v>
          </cell>
        </row>
        <row r="951">
          <cell r="B951" t="str">
            <v>GC0069</v>
          </cell>
          <cell r="C951" t="str">
            <v>GC</v>
          </cell>
          <cell r="D951" t="str">
            <v>M/P</v>
          </cell>
          <cell r="F951" t="str">
            <v>NYLON</v>
          </cell>
          <cell r="G951" t="str">
            <v>No.3</v>
          </cell>
          <cell r="H951" t="str">
            <v>(24mm)</v>
          </cell>
          <cell r="I951" t="str">
            <v>100M</v>
          </cell>
          <cell r="J951" t="str">
            <v>R</v>
          </cell>
          <cell r="P951">
            <v>9.8976783766292584</v>
          </cell>
          <cell r="R951">
            <v>3.9590713506517035</v>
          </cell>
        </row>
        <row r="952">
          <cell r="B952" t="str">
            <v>GC0070</v>
          </cell>
          <cell r="C952" t="str">
            <v>GC</v>
          </cell>
          <cell r="D952" t="str">
            <v>M/P</v>
          </cell>
          <cell r="F952" t="str">
            <v>NYLON</v>
          </cell>
          <cell r="G952" t="str">
            <v>No.3</v>
          </cell>
          <cell r="H952" t="str">
            <v>(24mm)</v>
          </cell>
          <cell r="I952" t="str">
            <v>200m</v>
          </cell>
          <cell r="J952" t="str">
            <v>C</v>
          </cell>
          <cell r="P952">
            <v>9.8975278664099644</v>
          </cell>
          <cell r="R952">
            <v>3.9590111465639861</v>
          </cell>
        </row>
        <row r="953">
          <cell r="B953" t="str">
            <v>GC0078</v>
          </cell>
          <cell r="C953" t="str">
            <v>GC</v>
          </cell>
          <cell r="D953" t="str">
            <v>M/P</v>
          </cell>
          <cell r="F953" t="str">
            <v>NYLON</v>
          </cell>
          <cell r="G953" t="str">
            <v>No.3.5</v>
          </cell>
          <cell r="H953" t="str">
            <v>(28mm)</v>
          </cell>
          <cell r="I953" t="str">
            <v>100M</v>
          </cell>
          <cell r="J953" t="str">
            <v>C</v>
          </cell>
          <cell r="P953">
            <v>11.91716767402519</v>
          </cell>
          <cell r="R953">
            <v>4.7668670696100763</v>
          </cell>
        </row>
        <row r="954">
          <cell r="B954" t="str">
            <v>GC0079</v>
          </cell>
          <cell r="C954" t="str">
            <v>GC</v>
          </cell>
          <cell r="D954" t="str">
            <v>M/P</v>
          </cell>
          <cell r="F954" t="str">
            <v>NYLON</v>
          </cell>
          <cell r="G954" t="str">
            <v>No.3.5</v>
          </cell>
          <cell r="H954" t="str">
            <v>(28mm)</v>
          </cell>
          <cell r="I954" t="str">
            <v>200M</v>
          </cell>
          <cell r="P954">
            <v>11.917289766220355</v>
          </cell>
          <cell r="R954">
            <v>4.7669159064881423</v>
          </cell>
        </row>
        <row r="955">
          <cell r="B955" t="str">
            <v>GC0087</v>
          </cell>
          <cell r="C955" t="str">
            <v>GC</v>
          </cell>
          <cell r="D955" t="str">
            <v>M/P</v>
          </cell>
          <cell r="F955" t="str">
            <v>NYLON</v>
          </cell>
          <cell r="G955" t="str">
            <v>No.4</v>
          </cell>
          <cell r="H955" t="str">
            <v>(32mm)</v>
          </cell>
          <cell r="I955" t="str">
            <v>100m</v>
          </cell>
          <cell r="J955" t="str">
            <v>C</v>
          </cell>
          <cell r="P955">
            <v>16.172481028540449</v>
          </cell>
          <cell r="R955">
            <v>6.4689924114161803</v>
          </cell>
        </row>
        <row r="956">
          <cell r="B956" t="str">
            <v>GC0088</v>
          </cell>
          <cell r="C956" t="str">
            <v>GC</v>
          </cell>
          <cell r="D956" t="str">
            <v>M/P</v>
          </cell>
          <cell r="F956" t="str">
            <v>NYLON</v>
          </cell>
          <cell r="G956" t="str">
            <v>No.4</v>
          </cell>
          <cell r="H956" t="str">
            <v>(32mm)</v>
          </cell>
          <cell r="I956" t="str">
            <v>200M</v>
          </cell>
          <cell r="J956" t="str">
            <v>C</v>
          </cell>
          <cell r="P956">
            <v>16.172479976023215</v>
          </cell>
          <cell r="R956">
            <v>6.4689919904092861</v>
          </cell>
        </row>
        <row r="957">
          <cell r="B957" t="str">
            <v>GC0146</v>
          </cell>
          <cell r="C957" t="str">
            <v>GC</v>
          </cell>
          <cell r="D957" t="str">
            <v>M/P</v>
          </cell>
          <cell r="F957" t="str">
            <v>NYLON</v>
          </cell>
          <cell r="G957" t="str">
            <v>12mm</v>
          </cell>
          <cell r="H957" t="str">
            <v>NAVY</v>
          </cell>
          <cell r="I957" t="str">
            <v>BLUE</v>
          </cell>
          <cell r="J957" t="str">
            <v>100mR</v>
          </cell>
          <cell r="P957">
            <v>3.8239300132993757</v>
          </cell>
          <cell r="R957">
            <v>1.5295720053197503</v>
          </cell>
        </row>
        <row r="958">
          <cell r="B958" t="str">
            <v>GC0147</v>
          </cell>
          <cell r="C958" t="str">
            <v>GC</v>
          </cell>
          <cell r="D958" t="str">
            <v>M/P</v>
          </cell>
          <cell r="F958" t="str">
            <v>NYLON</v>
          </cell>
          <cell r="G958" t="str">
            <v>12mm</v>
          </cell>
          <cell r="H958" t="str">
            <v>NAVY</v>
          </cell>
          <cell r="I958" t="str">
            <v>BLUE</v>
          </cell>
          <cell r="J958" t="str">
            <v>200mR</v>
          </cell>
          <cell r="P958">
            <v>3.8239300132993757</v>
          </cell>
          <cell r="R958">
            <v>1.5295720053197503</v>
          </cell>
        </row>
        <row r="959">
          <cell r="B959" t="str">
            <v>GC0148</v>
          </cell>
          <cell r="C959" t="str">
            <v>GC</v>
          </cell>
          <cell r="D959" t="str">
            <v>M/P</v>
          </cell>
          <cell r="F959" t="str">
            <v>NYLON</v>
          </cell>
          <cell r="G959" t="str">
            <v>16mm</v>
          </cell>
          <cell r="H959" t="str">
            <v>NAVY</v>
          </cell>
          <cell r="I959" t="str">
            <v>BLUE</v>
          </cell>
          <cell r="J959" t="str">
            <v>100mR</v>
          </cell>
          <cell r="P959">
            <v>5.7143888987752129</v>
          </cell>
          <cell r="R959">
            <v>2.2857555595100854</v>
          </cell>
        </row>
        <row r="960">
          <cell r="B960" t="str">
            <v>GC0149</v>
          </cell>
          <cell r="C960" t="str">
            <v>GC</v>
          </cell>
          <cell r="D960" t="str">
            <v>M/P</v>
          </cell>
          <cell r="F960" t="str">
            <v>NYLON</v>
          </cell>
          <cell r="G960" t="str">
            <v>16mm</v>
          </cell>
          <cell r="H960" t="str">
            <v>NAVY</v>
          </cell>
          <cell r="I960" t="str">
            <v>BLUE</v>
          </cell>
          <cell r="J960" t="str">
            <v>200mR</v>
          </cell>
          <cell r="P960">
            <v>5.7143888987752129</v>
          </cell>
          <cell r="R960">
            <v>2.2857555595100854</v>
          </cell>
        </row>
        <row r="961">
          <cell r="B961" t="str">
            <v>GC0167</v>
          </cell>
          <cell r="C961" t="str">
            <v>GC</v>
          </cell>
          <cell r="D961" t="str">
            <v>M/P</v>
          </cell>
          <cell r="F961" t="str">
            <v>NYLON</v>
          </cell>
          <cell r="G961" t="str">
            <v>14mm</v>
          </cell>
          <cell r="H961" t="str">
            <v>NAVY</v>
          </cell>
          <cell r="I961" t="str">
            <v>BLUE</v>
          </cell>
          <cell r="J961" t="str">
            <v>100mR</v>
          </cell>
          <cell r="P961">
            <v>4.5867263340006428</v>
          </cell>
          <cell r="R961">
            <v>1.8346905336002572</v>
          </cell>
        </row>
        <row r="962">
          <cell r="B962" t="str">
            <v>GC0168</v>
          </cell>
          <cell r="C962" t="str">
            <v>GC</v>
          </cell>
          <cell r="D962" t="str">
            <v>M/P</v>
          </cell>
          <cell r="F962" t="str">
            <v>NYLON</v>
          </cell>
          <cell r="G962" t="str">
            <v>14mm</v>
          </cell>
          <cell r="H962" t="str">
            <v>NAVY</v>
          </cell>
          <cell r="I962" t="str">
            <v>BLUE</v>
          </cell>
          <cell r="J962" t="str">
            <v>200mR</v>
          </cell>
          <cell r="P962">
            <v>4.5868715816239645</v>
          </cell>
          <cell r="R962">
            <v>1.8347486326495859</v>
          </cell>
        </row>
        <row r="963">
          <cell r="B963" t="str">
            <v>GC0171</v>
          </cell>
          <cell r="C963" t="str">
            <v>GC</v>
          </cell>
          <cell r="D963" t="str">
            <v>M/P</v>
          </cell>
          <cell r="F963" t="str">
            <v>NYLON</v>
          </cell>
          <cell r="G963" t="str">
            <v>NAVY</v>
          </cell>
          <cell r="H963" t="str">
            <v>BLUE</v>
          </cell>
          <cell r="I963" t="str">
            <v>10mm</v>
          </cell>
          <cell r="J963" t="str">
            <v>100mR</v>
          </cell>
          <cell r="P963">
            <v>2.9991024315321697</v>
          </cell>
          <cell r="R963">
            <v>1.1996409726128681</v>
          </cell>
        </row>
        <row r="964">
          <cell r="B964" t="str">
            <v>GC0172</v>
          </cell>
          <cell r="C964" t="str">
            <v>GC</v>
          </cell>
          <cell r="D964" t="str">
            <v>M/P</v>
          </cell>
          <cell r="F964" t="str">
            <v>NYLON</v>
          </cell>
          <cell r="G964" t="str">
            <v>NAVY</v>
          </cell>
          <cell r="H964" t="str">
            <v>BLUE</v>
          </cell>
          <cell r="I964" t="str">
            <v>10mm</v>
          </cell>
          <cell r="J964" t="str">
            <v>200mR</v>
          </cell>
          <cell r="P964">
            <v>2.9991034840494035</v>
          </cell>
          <cell r="R964">
            <v>1.1996413936197614</v>
          </cell>
        </row>
        <row r="965">
          <cell r="B965" t="str">
            <v>GC0173</v>
          </cell>
          <cell r="C965" t="str">
            <v>GC</v>
          </cell>
          <cell r="D965" t="str">
            <v>M/P</v>
          </cell>
          <cell r="F965" t="str">
            <v>NAVY</v>
          </cell>
          <cell r="G965" t="str">
            <v>BLUE</v>
          </cell>
          <cell r="H965" t="str">
            <v>8mm</v>
          </cell>
          <cell r="I965" t="str">
            <v>100mR</v>
          </cell>
          <cell r="P965">
            <v>2.1722287527875417</v>
          </cell>
          <cell r="R965">
            <v>0.86889150111501667</v>
          </cell>
        </row>
        <row r="966">
          <cell r="B966" t="str">
            <v>GC0174</v>
          </cell>
          <cell r="C966" t="str">
            <v>GC</v>
          </cell>
          <cell r="D966" t="str">
            <v>8mm</v>
          </cell>
          <cell r="F966" t="str">
            <v>M/P</v>
          </cell>
          <cell r="G966" t="str">
            <v>NYLON</v>
          </cell>
          <cell r="H966" t="str">
            <v>NAVY</v>
          </cell>
          <cell r="I966" t="str">
            <v>BLUE</v>
          </cell>
          <cell r="J966" t="str">
            <v>200M</v>
          </cell>
          <cell r="K966" t="str">
            <v>R</v>
          </cell>
          <cell r="P966">
            <v>2.1720824526445353</v>
          </cell>
          <cell r="R966">
            <v>0.86883298105781415</v>
          </cell>
        </row>
        <row r="967">
          <cell r="B967" t="str">
            <v>GC0175</v>
          </cell>
          <cell r="C967" t="str">
            <v>GC</v>
          </cell>
          <cell r="D967" t="str">
            <v>18mm</v>
          </cell>
          <cell r="F967" t="str">
            <v>M/P</v>
          </cell>
          <cell r="G967" t="str">
            <v>NYLON</v>
          </cell>
          <cell r="H967" t="str">
            <v>NAVY</v>
          </cell>
          <cell r="I967" t="str">
            <v>BLUE</v>
          </cell>
          <cell r="J967" t="str">
            <v>100MR</v>
          </cell>
          <cell r="P967">
            <v>7.3927167855004212</v>
          </cell>
          <cell r="R967">
            <v>2.9570867142001687</v>
          </cell>
        </row>
        <row r="968">
          <cell r="B968" t="str">
            <v>GC0176</v>
          </cell>
          <cell r="C968" t="str">
            <v>GC</v>
          </cell>
          <cell r="D968" t="str">
            <v>18mm</v>
          </cell>
          <cell r="F968" t="str">
            <v>M/P</v>
          </cell>
          <cell r="G968" t="str">
            <v>NYLON</v>
          </cell>
          <cell r="H968" t="str">
            <v>NAVY</v>
          </cell>
          <cell r="I968" t="str">
            <v>BLUE</v>
          </cell>
          <cell r="J968" t="str">
            <v>200MR</v>
          </cell>
          <cell r="P968">
            <v>7.3928620331237447</v>
          </cell>
          <cell r="R968">
            <v>2.957144813249498</v>
          </cell>
        </row>
        <row r="969">
          <cell r="B969" t="str">
            <v>GC0180</v>
          </cell>
          <cell r="C969" t="str">
            <v>GC</v>
          </cell>
          <cell r="D969" t="str">
            <v>24mm</v>
          </cell>
          <cell r="F969" t="str">
            <v>M/P</v>
          </cell>
          <cell r="G969" t="str">
            <v>NYLON</v>
          </cell>
          <cell r="H969" t="str">
            <v>NAVY</v>
          </cell>
          <cell r="I969" t="str">
            <v>BLUE</v>
          </cell>
          <cell r="J969" t="str">
            <v>100mR</v>
          </cell>
          <cell r="P969">
            <v>11.879081220707736</v>
          </cell>
          <cell r="R969">
            <v>4.7516324882830947</v>
          </cell>
        </row>
        <row r="970">
          <cell r="B970" t="str">
            <v>GC0193</v>
          </cell>
          <cell r="C970" t="str">
            <v>GC</v>
          </cell>
          <cell r="D970" t="str">
            <v>M/P</v>
          </cell>
          <cell r="F970" t="str">
            <v>NYLON</v>
          </cell>
          <cell r="G970" t="str">
            <v>20mm</v>
          </cell>
          <cell r="H970" t="str">
            <v>NAVY</v>
          </cell>
          <cell r="I970" t="str">
            <v>100mR</v>
          </cell>
          <cell r="P970">
            <v>8.847207556906918</v>
          </cell>
          <cell r="R970">
            <v>3.5388830227627674</v>
          </cell>
        </row>
        <row r="971">
          <cell r="B971" t="str">
            <v>GC0194</v>
          </cell>
          <cell r="C971" t="str">
            <v>GC</v>
          </cell>
          <cell r="D971" t="str">
            <v>M/P</v>
          </cell>
          <cell r="F971" t="str">
            <v>NYLON</v>
          </cell>
          <cell r="G971" t="str">
            <v>20mm</v>
          </cell>
          <cell r="H971" t="str">
            <v>NAVY</v>
          </cell>
          <cell r="I971" t="str">
            <v>200mC</v>
          </cell>
          <cell r="P971">
            <v>8.8476464573383868</v>
          </cell>
          <cell r="R971">
            <v>3.5390585829353549</v>
          </cell>
        </row>
        <row r="972">
          <cell r="B972" t="str">
            <v>GC0195</v>
          </cell>
          <cell r="C972" t="str">
            <v>GC</v>
          </cell>
          <cell r="D972" t="str">
            <v>M/P</v>
          </cell>
          <cell r="F972" t="str">
            <v>NYLON</v>
          </cell>
          <cell r="G972" t="str">
            <v>24mm</v>
          </cell>
          <cell r="H972" t="str">
            <v>NAVY</v>
          </cell>
          <cell r="I972" t="str">
            <v>200mC</v>
          </cell>
          <cell r="P972">
            <v>11.879150686962795</v>
          </cell>
          <cell r="R972">
            <v>4.7516602747851184</v>
          </cell>
        </row>
        <row r="973">
          <cell r="B973" t="str">
            <v>GC0196</v>
          </cell>
          <cell r="C973" t="str">
            <v>GC</v>
          </cell>
          <cell r="D973" t="str">
            <v>M/P</v>
          </cell>
          <cell r="F973" t="str">
            <v>NYLON</v>
          </cell>
          <cell r="G973" t="str">
            <v>28mm</v>
          </cell>
          <cell r="H973" t="str">
            <v>NAVY</v>
          </cell>
          <cell r="I973" t="str">
            <v>100mC</v>
          </cell>
          <cell r="P973">
            <v>14.300601208834147</v>
          </cell>
          <cell r="R973">
            <v>5.7202404835336589</v>
          </cell>
        </row>
        <row r="974">
          <cell r="B974" t="str">
            <v>GC0197</v>
          </cell>
          <cell r="C974" t="str">
            <v>GC</v>
          </cell>
          <cell r="D974" t="str">
            <v>M/P</v>
          </cell>
          <cell r="F974" t="str">
            <v>NYLON</v>
          </cell>
          <cell r="G974" t="str">
            <v>28mm</v>
          </cell>
          <cell r="H974" t="str">
            <v>NAVY</v>
          </cell>
          <cell r="I974" t="str">
            <v>200mC</v>
          </cell>
          <cell r="P974">
            <v>14.3007475089649</v>
          </cell>
          <cell r="R974">
            <v>5.7202990035859607</v>
          </cell>
        </row>
        <row r="975">
          <cell r="B975" t="str">
            <v>GC0198</v>
          </cell>
          <cell r="C975" t="str">
            <v>GC</v>
          </cell>
          <cell r="D975" t="str">
            <v>M/P</v>
          </cell>
          <cell r="F975" t="str">
            <v>NYLON</v>
          </cell>
          <cell r="G975" t="str">
            <v>32mm</v>
          </cell>
          <cell r="H975" t="str">
            <v>NAVY</v>
          </cell>
          <cell r="I975" t="str">
            <v>100mC</v>
          </cell>
          <cell r="P975">
            <v>19.406977234232855</v>
          </cell>
          <cell r="R975">
            <v>7.7627908936931425</v>
          </cell>
        </row>
        <row r="976">
          <cell r="B976" t="str">
            <v>GC0199</v>
          </cell>
          <cell r="C976" t="str">
            <v>GC</v>
          </cell>
          <cell r="D976" t="str">
            <v>M/P</v>
          </cell>
          <cell r="F976" t="str">
            <v>NYLON</v>
          </cell>
          <cell r="G976" t="str">
            <v>32mm</v>
          </cell>
          <cell r="H976" t="str">
            <v>NAVY</v>
          </cell>
          <cell r="I976" t="str">
            <v>200mC</v>
          </cell>
          <cell r="P976">
            <v>19.406976181715624</v>
          </cell>
          <cell r="R976">
            <v>7.76279047268625</v>
          </cell>
        </row>
        <row r="977">
          <cell r="B977" t="str">
            <v>TG0174</v>
          </cell>
          <cell r="C977" t="str">
            <v>TG</v>
          </cell>
          <cell r="D977" t="str">
            <v>DOCKLINE</v>
          </cell>
          <cell r="F977" t="str">
            <v>12mm</v>
          </cell>
          <cell r="G977" t="str">
            <v>BLUE</v>
          </cell>
          <cell r="H977" t="str">
            <v>100mR</v>
          </cell>
          <cell r="P977">
            <v>2.6447492608695655</v>
          </cell>
          <cell r="R977">
            <v>1.0578997043478262</v>
          </cell>
        </row>
        <row r="978">
          <cell r="B978" t="str">
            <v>TG0175</v>
          </cell>
          <cell r="C978" t="str">
            <v>TG</v>
          </cell>
          <cell r="D978" t="str">
            <v>DOCKLINE</v>
          </cell>
          <cell r="F978" t="str">
            <v>12mm</v>
          </cell>
          <cell r="G978" t="str">
            <v>BLUE</v>
          </cell>
          <cell r="H978" t="str">
            <v>200mR</v>
          </cell>
          <cell r="P978">
            <v>2.6447492608695655</v>
          </cell>
          <cell r="R978">
            <v>1.0578997043478262</v>
          </cell>
        </row>
        <row r="979">
          <cell r="B979" t="str">
            <v>TG0178</v>
          </cell>
          <cell r="C979" t="str">
            <v>TG</v>
          </cell>
          <cell r="D979" t="str">
            <v>DOCKLINE</v>
          </cell>
          <cell r="F979" t="str">
            <v>12mm</v>
          </cell>
          <cell r="G979" t="str">
            <v>BLACK</v>
          </cell>
          <cell r="H979" t="str">
            <v>100mR</v>
          </cell>
          <cell r="P979">
            <v>2.6447492608695655</v>
          </cell>
          <cell r="R979">
            <v>1.0578997043478262</v>
          </cell>
        </row>
        <row r="980">
          <cell r="B980" t="str">
            <v>TG0179</v>
          </cell>
          <cell r="C980" t="str">
            <v>TG</v>
          </cell>
          <cell r="D980" t="str">
            <v>DOCKLINE</v>
          </cell>
          <cell r="F980" t="str">
            <v>12mm</v>
          </cell>
          <cell r="G980" t="str">
            <v>BLACK</v>
          </cell>
          <cell r="H980" t="str">
            <v>200mR</v>
          </cell>
          <cell r="P980">
            <v>2.6447492608695655</v>
          </cell>
          <cell r="R980">
            <v>1.0578997043478262</v>
          </cell>
        </row>
        <row r="981">
          <cell r="B981" t="str">
            <v>TG0180</v>
          </cell>
          <cell r="C981" t="str">
            <v>TG</v>
          </cell>
          <cell r="D981" t="str">
            <v>DOCKLINE</v>
          </cell>
          <cell r="F981" t="str">
            <v>12mm</v>
          </cell>
          <cell r="G981" t="str">
            <v>WHITE</v>
          </cell>
          <cell r="H981" t="str">
            <v>100mR</v>
          </cell>
          <cell r="P981">
            <v>2.6447492608695655</v>
          </cell>
          <cell r="R981">
            <v>1.0578997043478262</v>
          </cell>
        </row>
        <row r="982">
          <cell r="B982" t="str">
            <v>TG0181</v>
          </cell>
          <cell r="C982" t="str">
            <v>TG</v>
          </cell>
          <cell r="D982" t="str">
            <v>DOCKLINE</v>
          </cell>
          <cell r="F982" t="str">
            <v>12mm</v>
          </cell>
          <cell r="G982" t="str">
            <v>WHITE</v>
          </cell>
          <cell r="H982" t="str">
            <v>200mR</v>
          </cell>
          <cell r="P982">
            <v>2.6447492608695655</v>
          </cell>
          <cell r="R982">
            <v>1.0578997043478262</v>
          </cell>
        </row>
        <row r="983">
          <cell r="B983" t="str">
            <v>TG0182</v>
          </cell>
          <cell r="C983" t="str">
            <v>TG</v>
          </cell>
          <cell r="D983" t="str">
            <v>DOCKLINE</v>
          </cell>
          <cell r="F983" t="str">
            <v>14mm</v>
          </cell>
          <cell r="G983" t="str">
            <v>BLUE</v>
          </cell>
          <cell r="H983" t="str">
            <v>100mR</v>
          </cell>
          <cell r="P983">
            <v>3.5927351739130438</v>
          </cell>
          <cell r="R983">
            <v>1.4370940695652177</v>
          </cell>
        </row>
        <row r="984">
          <cell r="B984" t="str">
            <v>TG0183</v>
          </cell>
          <cell r="C984" t="str">
            <v>TG</v>
          </cell>
          <cell r="D984" t="str">
            <v>DOCKLINE</v>
          </cell>
          <cell r="F984" t="str">
            <v>14mm</v>
          </cell>
          <cell r="G984" t="str">
            <v>BLUE</v>
          </cell>
          <cell r="H984" t="str">
            <v>200mR</v>
          </cell>
          <cell r="P984">
            <v>3.5927351739130438</v>
          </cell>
          <cell r="R984">
            <v>1.4370940695652177</v>
          </cell>
        </row>
        <row r="985">
          <cell r="B985" t="str">
            <v>TG0186</v>
          </cell>
          <cell r="C985" t="str">
            <v>TG</v>
          </cell>
          <cell r="D985" t="str">
            <v>DOCKLINE</v>
          </cell>
          <cell r="F985" t="str">
            <v>14mm</v>
          </cell>
          <cell r="G985" t="str">
            <v>BLACK</v>
          </cell>
          <cell r="H985" t="str">
            <v>100mR</v>
          </cell>
          <cell r="P985">
            <v>3.5927351739130438</v>
          </cell>
          <cell r="R985">
            <v>1.4370940695652177</v>
          </cell>
        </row>
        <row r="986">
          <cell r="B986" t="str">
            <v>TG0187</v>
          </cell>
          <cell r="C986" t="str">
            <v>TG</v>
          </cell>
          <cell r="D986" t="str">
            <v>DOCKLINE</v>
          </cell>
          <cell r="F986" t="str">
            <v>14mm</v>
          </cell>
          <cell r="G986" t="str">
            <v>BLACK</v>
          </cell>
          <cell r="H986" t="str">
            <v>200mR</v>
          </cell>
          <cell r="P986">
            <v>3.5927351739130438</v>
          </cell>
          <cell r="R986">
            <v>1.4370940695652177</v>
          </cell>
        </row>
        <row r="987">
          <cell r="B987" t="str">
            <v>TG0188</v>
          </cell>
          <cell r="C987" t="str">
            <v>TG</v>
          </cell>
          <cell r="D987" t="str">
            <v>DOCKLINE</v>
          </cell>
          <cell r="F987" t="str">
            <v>14mm</v>
          </cell>
          <cell r="G987" t="str">
            <v>WHITE</v>
          </cell>
          <cell r="H987" t="str">
            <v>100mR</v>
          </cell>
          <cell r="P987">
            <v>3.5927351739130438</v>
          </cell>
          <cell r="R987">
            <v>1.4370940695652177</v>
          </cell>
        </row>
        <row r="988">
          <cell r="B988" t="str">
            <v>TG0189</v>
          </cell>
          <cell r="C988" t="str">
            <v>TG</v>
          </cell>
          <cell r="D988" t="str">
            <v>DOCKLINE</v>
          </cell>
          <cell r="F988" t="str">
            <v>14mm</v>
          </cell>
          <cell r="G988" t="str">
            <v>WHITE</v>
          </cell>
          <cell r="H988" t="str">
            <v>200mR</v>
          </cell>
          <cell r="P988">
            <v>3.5927351739130438</v>
          </cell>
          <cell r="R988">
            <v>1.4370940695652177</v>
          </cell>
        </row>
        <row r="989">
          <cell r="B989" t="str">
            <v>TG0190</v>
          </cell>
          <cell r="C989" t="str">
            <v>TG</v>
          </cell>
          <cell r="D989" t="str">
            <v>DOCKLINE</v>
          </cell>
          <cell r="F989" t="str">
            <v>16mm</v>
          </cell>
          <cell r="G989" t="str">
            <v>BLUE</v>
          </cell>
          <cell r="H989" t="str">
            <v>100mR</v>
          </cell>
          <cell r="P989">
            <v>4.6639428260869558</v>
          </cell>
          <cell r="R989">
            <v>1.8655771304347823</v>
          </cell>
        </row>
        <row r="990">
          <cell r="B990" t="str">
            <v>TG0191</v>
          </cell>
          <cell r="C990" t="str">
            <v>TG</v>
          </cell>
          <cell r="D990" t="str">
            <v>DOCKLINE</v>
          </cell>
          <cell r="F990" t="str">
            <v>16mm</v>
          </cell>
          <cell r="G990" t="str">
            <v>BLUE</v>
          </cell>
          <cell r="H990" t="str">
            <v>200mR</v>
          </cell>
          <cell r="P990">
            <v>4.6639428260869558</v>
          </cell>
          <cell r="R990">
            <v>1.8655771304347823</v>
          </cell>
        </row>
        <row r="991">
          <cell r="B991" t="str">
            <v>TG0194</v>
          </cell>
          <cell r="C991" t="str">
            <v>TG</v>
          </cell>
          <cell r="D991" t="str">
            <v>DOCKLINE</v>
          </cell>
          <cell r="F991" t="str">
            <v>16mm</v>
          </cell>
          <cell r="G991" t="str">
            <v>BLACK</v>
          </cell>
          <cell r="H991" t="str">
            <v>100mR</v>
          </cell>
          <cell r="P991">
            <v>4.6639428260869558</v>
          </cell>
          <cell r="R991">
            <v>1.8655771304347823</v>
          </cell>
        </row>
        <row r="992">
          <cell r="B992" t="str">
            <v>TG0195</v>
          </cell>
          <cell r="C992" t="str">
            <v>TG</v>
          </cell>
          <cell r="D992" t="str">
            <v>DOCKLINE</v>
          </cell>
          <cell r="F992" t="str">
            <v>16mm</v>
          </cell>
          <cell r="G992" t="str">
            <v>BLACK</v>
          </cell>
          <cell r="H992" t="str">
            <v>200mR</v>
          </cell>
          <cell r="P992">
            <v>4.6639428260869558</v>
          </cell>
          <cell r="R992">
            <v>1.8655771304347823</v>
          </cell>
        </row>
        <row r="993">
          <cell r="B993" t="str">
            <v>TG0196</v>
          </cell>
          <cell r="C993" t="str">
            <v>TG</v>
          </cell>
          <cell r="D993" t="str">
            <v>DOCKLINE</v>
          </cell>
          <cell r="F993" t="str">
            <v>16mm</v>
          </cell>
          <cell r="G993" t="str">
            <v>WHITE</v>
          </cell>
          <cell r="H993" t="str">
            <v>100mR</v>
          </cell>
          <cell r="P993">
            <v>4.6639428260869558</v>
          </cell>
          <cell r="R993">
            <v>1.8655771304347823</v>
          </cell>
        </row>
        <row r="994">
          <cell r="B994" t="str">
            <v>TG0197</v>
          </cell>
          <cell r="C994" t="str">
            <v>TG</v>
          </cell>
          <cell r="D994" t="str">
            <v>DOCKLINE</v>
          </cell>
          <cell r="F994" t="str">
            <v>16mm</v>
          </cell>
          <cell r="G994" t="str">
            <v>WHITE</v>
          </cell>
          <cell r="H994" t="str">
            <v>200mR</v>
          </cell>
          <cell r="P994">
            <v>4.6639428260869558</v>
          </cell>
          <cell r="R994">
            <v>1.8655771304347823</v>
          </cell>
        </row>
        <row r="995">
          <cell r="B995" t="str">
            <v>TG1212</v>
          </cell>
          <cell r="C995" t="str">
            <v>TG</v>
          </cell>
          <cell r="D995" t="str">
            <v>DOCKLINE</v>
          </cell>
          <cell r="F995" t="str">
            <v>12mm</v>
          </cell>
          <cell r="G995" t="str">
            <v>NAVY</v>
          </cell>
          <cell r="H995" t="str">
            <v>100mR</v>
          </cell>
          <cell r="P995">
            <v>2.6447492608695655</v>
          </cell>
          <cell r="R995">
            <v>1.0578997043478262</v>
          </cell>
        </row>
        <row r="996">
          <cell r="B996" t="str">
            <v>TG1222</v>
          </cell>
          <cell r="C996" t="str">
            <v>TG</v>
          </cell>
          <cell r="D996" t="str">
            <v>DOCKLINE</v>
          </cell>
          <cell r="F996" t="str">
            <v>12mm</v>
          </cell>
          <cell r="G996" t="str">
            <v>NAVY</v>
          </cell>
          <cell r="H996" t="str">
            <v>200mR</v>
          </cell>
          <cell r="P996">
            <v>2.6447492608695655</v>
          </cell>
          <cell r="R996">
            <v>1.0578997043478262</v>
          </cell>
        </row>
        <row r="997">
          <cell r="B997" t="str">
            <v>TG1412</v>
          </cell>
          <cell r="C997" t="str">
            <v>TG</v>
          </cell>
          <cell r="D997" t="str">
            <v>DOCKLINE</v>
          </cell>
          <cell r="F997" t="str">
            <v>14mm</v>
          </cell>
          <cell r="G997" t="str">
            <v>NAVY</v>
          </cell>
          <cell r="H997" t="str">
            <v>100mR</v>
          </cell>
          <cell r="P997">
            <v>3.5927351739130438</v>
          </cell>
          <cell r="R997">
            <v>1.4370940695652177</v>
          </cell>
        </row>
        <row r="998">
          <cell r="B998" t="str">
            <v>TG1422</v>
          </cell>
          <cell r="C998" t="str">
            <v>TG</v>
          </cell>
          <cell r="D998" t="str">
            <v>DOCKLINE</v>
          </cell>
          <cell r="F998" t="str">
            <v>14mm</v>
          </cell>
          <cell r="G998" t="str">
            <v>NAVY</v>
          </cell>
          <cell r="H998" t="str">
            <v>200mR</v>
          </cell>
          <cell r="P998">
            <v>3.5927351739130438</v>
          </cell>
          <cell r="R998">
            <v>1.4370940695652177</v>
          </cell>
        </row>
        <row r="999">
          <cell r="B999" t="str">
            <v>TG1612</v>
          </cell>
          <cell r="C999" t="str">
            <v>TG</v>
          </cell>
          <cell r="D999" t="str">
            <v>DOCKLINE</v>
          </cell>
          <cell r="F999" t="str">
            <v>16mm</v>
          </cell>
          <cell r="G999" t="str">
            <v>NAVY</v>
          </cell>
          <cell r="H999" t="str">
            <v>100mR</v>
          </cell>
          <cell r="P999">
            <v>4.6639428260869558</v>
          </cell>
          <cell r="R999">
            <v>1.8655771304347823</v>
          </cell>
        </row>
        <row r="1000">
          <cell r="B1000" t="str">
            <v>TG1622</v>
          </cell>
          <cell r="C1000" t="str">
            <v>TG</v>
          </cell>
          <cell r="D1000" t="str">
            <v>DOCKLINE</v>
          </cell>
          <cell r="F1000" t="str">
            <v>16mm</v>
          </cell>
          <cell r="G1000" t="str">
            <v>NAVY</v>
          </cell>
          <cell r="H1000" t="str">
            <v>200mR</v>
          </cell>
          <cell r="P1000">
            <v>4.6639428260869558</v>
          </cell>
          <cell r="R1000">
            <v>1.8655771304347823</v>
          </cell>
        </row>
        <row r="1001">
          <cell r="B1001" t="str">
            <v>TG1810</v>
          </cell>
          <cell r="C1001" t="str">
            <v>TG</v>
          </cell>
          <cell r="D1001" t="str">
            <v>DOCKLINE</v>
          </cell>
          <cell r="F1001" t="str">
            <v>18mm</v>
          </cell>
          <cell r="G1001" t="str">
            <v>NAVY</v>
          </cell>
          <cell r="H1001" t="str">
            <v>100mR</v>
          </cell>
          <cell r="P1001">
            <v>5.8737749347826087</v>
          </cell>
          <cell r="R1001">
            <v>2.3495099739130434</v>
          </cell>
        </row>
        <row r="1002">
          <cell r="B1002" t="str">
            <v>TG1811</v>
          </cell>
          <cell r="C1002" t="str">
            <v>TG</v>
          </cell>
          <cell r="D1002" t="str">
            <v>DOCKLINE</v>
          </cell>
          <cell r="F1002" t="str">
            <v>18mm</v>
          </cell>
          <cell r="G1002" t="str">
            <v>BLK</v>
          </cell>
          <cell r="H1002" t="str">
            <v>100mR</v>
          </cell>
          <cell r="P1002">
            <v>5.8737749347826087</v>
          </cell>
          <cell r="R1002">
            <v>2.3495099739130434</v>
          </cell>
        </row>
        <row r="1003">
          <cell r="B1003" t="str">
            <v>JA0018</v>
          </cell>
          <cell r="C1003" t="str">
            <v>JA</v>
          </cell>
          <cell r="D1003" t="str">
            <v>8PLT</v>
          </cell>
          <cell r="F1003" t="str">
            <v>STD</v>
          </cell>
          <cell r="G1003" t="str">
            <v>PES</v>
          </cell>
          <cell r="H1003" t="str">
            <v>NAT</v>
          </cell>
          <cell r="I1003" t="str">
            <v>1.5mm</v>
          </cell>
          <cell r="J1003" t="str">
            <v>100M</v>
          </cell>
          <cell r="K1003" t="str">
            <v>R</v>
          </cell>
          <cell r="P1003">
            <v>0.25138785322836527</v>
          </cell>
          <cell r="R1003">
            <v>0.10055514129134611</v>
          </cell>
        </row>
        <row r="1004">
          <cell r="B1004" t="str">
            <v>JA0019</v>
          </cell>
          <cell r="C1004" t="str">
            <v>JA</v>
          </cell>
          <cell r="D1004" t="str">
            <v>8PLT</v>
          </cell>
          <cell r="F1004" t="str">
            <v>STD</v>
          </cell>
          <cell r="G1004" t="str">
            <v>PES</v>
          </cell>
          <cell r="H1004" t="str">
            <v>NAT</v>
          </cell>
          <cell r="I1004" t="str">
            <v>1.5mm</v>
          </cell>
          <cell r="J1004" t="str">
            <v>200M</v>
          </cell>
          <cell r="K1004" t="str">
            <v>R</v>
          </cell>
          <cell r="P1004">
            <v>50</v>
          </cell>
          <cell r="R1004">
            <v>20</v>
          </cell>
        </row>
        <row r="1005">
          <cell r="B1005" t="str">
            <v>JA0027</v>
          </cell>
          <cell r="C1005" t="str">
            <v>JA</v>
          </cell>
          <cell r="D1005" t="str">
            <v>8PLT</v>
          </cell>
          <cell r="F1005" t="str">
            <v>STD</v>
          </cell>
          <cell r="G1005" t="str">
            <v>PES</v>
          </cell>
          <cell r="H1005" t="str">
            <v>BLACK1.5mm</v>
          </cell>
          <cell r="I1005" t="str">
            <v>100M</v>
          </cell>
          <cell r="J1005" t="str">
            <v>R</v>
          </cell>
          <cell r="P1005">
            <v>0.3601362235922354</v>
          </cell>
          <cell r="R1005">
            <v>0.14405448943689417</v>
          </cell>
        </row>
        <row r="1006">
          <cell r="B1006" t="str">
            <v>JA0028</v>
          </cell>
          <cell r="C1006" t="str">
            <v>JA</v>
          </cell>
          <cell r="D1006" t="str">
            <v>8PLT</v>
          </cell>
          <cell r="F1006" t="str">
            <v>STD</v>
          </cell>
          <cell r="G1006" t="str">
            <v>PES</v>
          </cell>
          <cell r="H1006" t="str">
            <v>BLACK1.5mm</v>
          </cell>
          <cell r="I1006" t="str">
            <v>200M</v>
          </cell>
          <cell r="J1006" t="str">
            <v>R</v>
          </cell>
          <cell r="P1006">
            <v>0.3601362235922354</v>
          </cell>
          <cell r="R1006">
            <v>0.14405448943689417</v>
          </cell>
        </row>
        <row r="1007">
          <cell r="B1007" t="str">
            <v>JA0039</v>
          </cell>
          <cell r="C1007" t="str">
            <v>JA</v>
          </cell>
          <cell r="D1007" t="str">
            <v>8PLT</v>
          </cell>
          <cell r="F1007" t="str">
            <v>STD</v>
          </cell>
          <cell r="G1007" t="str">
            <v>PES</v>
          </cell>
          <cell r="H1007" t="str">
            <v>NAT</v>
          </cell>
          <cell r="I1007" t="str">
            <v>2mm</v>
          </cell>
          <cell r="J1007" t="str">
            <v>100M</v>
          </cell>
          <cell r="K1007" t="str">
            <v>R</v>
          </cell>
          <cell r="P1007">
            <v>0.30405590507604674</v>
          </cell>
          <cell r="R1007">
            <v>0.12162236203041871</v>
          </cell>
        </row>
        <row r="1008">
          <cell r="B1008" t="str">
            <v>JA0040</v>
          </cell>
          <cell r="C1008" t="str">
            <v>JA</v>
          </cell>
          <cell r="D1008" t="str">
            <v>8PLT</v>
          </cell>
          <cell r="F1008" t="str">
            <v>STD</v>
          </cell>
          <cell r="G1008" t="str">
            <v>PES</v>
          </cell>
          <cell r="H1008" t="str">
            <v>NAT</v>
          </cell>
          <cell r="I1008" t="str">
            <v>2mm</v>
          </cell>
          <cell r="J1008" t="str">
            <v>200M</v>
          </cell>
          <cell r="K1008" t="str">
            <v>R</v>
          </cell>
          <cell r="P1008">
            <v>0.30417694476347568</v>
          </cell>
          <cell r="R1008">
            <v>0.12167077790539027</v>
          </cell>
        </row>
        <row r="1009">
          <cell r="B1009" t="str">
            <v>JA0077</v>
          </cell>
          <cell r="C1009" t="str">
            <v>JA</v>
          </cell>
          <cell r="D1009" t="str">
            <v>8PLT</v>
          </cell>
          <cell r="F1009" t="str">
            <v>STD</v>
          </cell>
          <cell r="G1009" t="str">
            <v>PES</v>
          </cell>
          <cell r="H1009" t="str">
            <v>BLACK</v>
          </cell>
          <cell r="I1009" t="str">
            <v>2mm</v>
          </cell>
          <cell r="J1009" t="str">
            <v>100M</v>
          </cell>
          <cell r="K1009" t="str">
            <v>R</v>
          </cell>
          <cell r="P1009">
            <v>0.38281169339657733</v>
          </cell>
          <cell r="R1009">
            <v>0.15312467735863095</v>
          </cell>
        </row>
        <row r="1010">
          <cell r="B1010" t="str">
            <v>JA0078</v>
          </cell>
          <cell r="C1010" t="str">
            <v>JA</v>
          </cell>
          <cell r="D1010" t="str">
            <v>8PLT</v>
          </cell>
          <cell r="F1010" t="str">
            <v>STD</v>
          </cell>
          <cell r="G1010" t="str">
            <v>PES</v>
          </cell>
          <cell r="H1010" t="str">
            <v>BLACK</v>
          </cell>
          <cell r="I1010" t="str">
            <v>2mm</v>
          </cell>
          <cell r="J1010" t="str">
            <v>200M</v>
          </cell>
          <cell r="K1010" t="str">
            <v>R</v>
          </cell>
          <cell r="P1010">
            <v>0.38281274591564907</v>
          </cell>
          <cell r="R1010">
            <v>0.15312509836625965</v>
          </cell>
        </row>
        <row r="1011">
          <cell r="B1011" t="str">
            <v>JA0051</v>
          </cell>
          <cell r="C1011" t="str">
            <v>JA</v>
          </cell>
          <cell r="D1011" t="str">
            <v>8PLT</v>
          </cell>
          <cell r="F1011" t="str">
            <v>STD</v>
          </cell>
          <cell r="G1011" t="str">
            <v>PES</v>
          </cell>
          <cell r="H1011" t="str">
            <v>NAT</v>
          </cell>
          <cell r="I1011" t="str">
            <v>3mm</v>
          </cell>
          <cell r="J1011" t="str">
            <v>100M</v>
          </cell>
          <cell r="K1011" t="str">
            <v>R</v>
          </cell>
          <cell r="P1011">
            <v>0.32429374082604973</v>
          </cell>
          <cell r="R1011">
            <v>0.1297174963304199</v>
          </cell>
        </row>
        <row r="1012">
          <cell r="B1012" t="str">
            <v>JA0052</v>
          </cell>
          <cell r="C1012" t="str">
            <v>JA</v>
          </cell>
          <cell r="D1012" t="str">
            <v>8PLT</v>
          </cell>
          <cell r="F1012" t="str">
            <v>STD</v>
          </cell>
          <cell r="G1012" t="str">
            <v>PES</v>
          </cell>
          <cell r="H1012" t="str">
            <v>NAT</v>
          </cell>
          <cell r="I1012" t="str">
            <v>3mm</v>
          </cell>
          <cell r="J1012" t="str">
            <v>200M</v>
          </cell>
          <cell r="K1012" t="str">
            <v>R</v>
          </cell>
          <cell r="P1012">
            <v>0.32441478051347861</v>
          </cell>
          <cell r="R1012">
            <v>0.12976591220539144</v>
          </cell>
        </row>
        <row r="1013">
          <cell r="B1013" t="str">
            <v>JA0060</v>
          </cell>
          <cell r="C1013" t="str">
            <v>JA</v>
          </cell>
          <cell r="D1013" t="str">
            <v>8PLT</v>
          </cell>
          <cell r="F1013" t="str">
            <v>STD</v>
          </cell>
          <cell r="G1013" t="str">
            <v>PES</v>
          </cell>
          <cell r="H1013" t="str">
            <v>BLACK</v>
          </cell>
          <cell r="I1013" t="str">
            <v>3mm</v>
          </cell>
          <cell r="J1013" t="str">
            <v>100M</v>
          </cell>
          <cell r="K1013" t="str">
            <v>R</v>
          </cell>
          <cell r="P1013">
            <v>0.40548926823906278</v>
          </cell>
          <cell r="R1013">
            <v>0.16219570729562513</v>
          </cell>
        </row>
        <row r="1014">
          <cell r="B1014" t="str">
            <v>JA0061</v>
          </cell>
          <cell r="C1014" t="str">
            <v>JA</v>
          </cell>
          <cell r="D1014" t="str">
            <v>8PLT</v>
          </cell>
          <cell r="F1014" t="str">
            <v>STD</v>
          </cell>
          <cell r="G1014" t="str">
            <v>PES</v>
          </cell>
          <cell r="H1014" t="str">
            <v>BLACK</v>
          </cell>
          <cell r="I1014" t="str">
            <v>3mm</v>
          </cell>
          <cell r="J1014" t="str">
            <v>200M</v>
          </cell>
          <cell r="K1014" t="str">
            <v>R</v>
          </cell>
          <cell r="P1014">
            <v>0.40548821571999105</v>
          </cell>
          <cell r="R1014">
            <v>0.16219528628799643</v>
          </cell>
        </row>
        <row r="1015">
          <cell r="B1015" t="str">
            <v>JA0097</v>
          </cell>
          <cell r="C1015" t="str">
            <v>JA</v>
          </cell>
          <cell r="D1015">
            <v>8</v>
          </cell>
          <cell r="F1015" t="str">
            <v>PLT</v>
          </cell>
          <cell r="G1015" t="str">
            <v>STD</v>
          </cell>
          <cell r="H1015" t="str">
            <v>PES</v>
          </cell>
          <cell r="I1015" t="str">
            <v>NAT</v>
          </cell>
          <cell r="J1015" t="str">
            <v>4mm</v>
          </cell>
          <cell r="K1015" t="str">
            <v>200m</v>
          </cell>
          <cell r="P1015">
            <v>0.43011505579081277</v>
          </cell>
          <cell r="R1015">
            <v>0.17204602231632513</v>
          </cell>
        </row>
        <row r="1016">
          <cell r="B1016" t="str">
            <v>JA0100</v>
          </cell>
          <cell r="C1016" t="str">
            <v>JA</v>
          </cell>
          <cell r="D1016" t="str">
            <v>8PLT</v>
          </cell>
          <cell r="F1016" t="str">
            <v>STD</v>
          </cell>
          <cell r="G1016" t="str">
            <v>PES</v>
          </cell>
          <cell r="H1016" t="str">
            <v>NAT</v>
          </cell>
          <cell r="I1016" t="str">
            <v>4mm</v>
          </cell>
          <cell r="J1016" t="str">
            <v>100M</v>
          </cell>
          <cell r="K1016" t="str">
            <v>R</v>
          </cell>
          <cell r="P1016">
            <v>0.4301161083098845</v>
          </cell>
          <cell r="R1016">
            <v>0.1720464433239538</v>
          </cell>
        </row>
        <row r="1017">
          <cell r="B1017" t="str">
            <v>JA0069</v>
          </cell>
          <cell r="C1017" t="str">
            <v>JA</v>
          </cell>
          <cell r="D1017" t="str">
            <v>8PLT</v>
          </cell>
          <cell r="F1017" t="str">
            <v>STD</v>
          </cell>
          <cell r="G1017" t="str">
            <v>PES</v>
          </cell>
          <cell r="H1017" t="str">
            <v>1.5mm</v>
          </cell>
          <cell r="I1017" t="str">
            <v>NAT</v>
          </cell>
          <cell r="J1017" t="str">
            <v>10x40m</v>
          </cell>
          <cell r="P1017">
            <v>7.9098278010298042</v>
          </cell>
          <cell r="R1017">
            <v>3.163931120411922</v>
          </cell>
        </row>
        <row r="1018">
          <cell r="B1018" t="str">
            <v>JA0070</v>
          </cell>
          <cell r="C1018" t="str">
            <v>JA</v>
          </cell>
          <cell r="D1018" t="str">
            <v>8PLT</v>
          </cell>
          <cell r="F1018" t="str">
            <v>STD</v>
          </cell>
          <cell r="G1018" t="str">
            <v>PES</v>
          </cell>
          <cell r="H1018" t="str">
            <v>2mm</v>
          </cell>
          <cell r="I1018" t="str">
            <v>NAT</v>
          </cell>
          <cell r="J1018" t="str">
            <v>10x30m</v>
          </cell>
          <cell r="P1018">
            <v>7.9098278010298042</v>
          </cell>
          <cell r="R1018">
            <v>3.163931120411922</v>
          </cell>
        </row>
        <row r="1019">
          <cell r="B1019" t="str">
            <v>JA0071</v>
          </cell>
          <cell r="C1019" t="str">
            <v>JA</v>
          </cell>
          <cell r="D1019" t="str">
            <v>8PLT</v>
          </cell>
          <cell r="F1019" t="str">
            <v>STD</v>
          </cell>
          <cell r="G1019" t="str">
            <v>PES</v>
          </cell>
          <cell r="H1019" t="str">
            <v>3mm</v>
          </cell>
          <cell r="I1019" t="str">
            <v>NAT</v>
          </cell>
          <cell r="J1019" t="str">
            <v>10x17m</v>
          </cell>
          <cell r="P1019">
            <v>7.9098278010298042</v>
          </cell>
          <cell r="R1019">
            <v>3.163931120411922</v>
          </cell>
        </row>
        <row r="1020">
          <cell r="B1020" t="str">
            <v>TAE000</v>
          </cell>
          <cell r="D1020" t="str">
            <v>WHIPPING</v>
          </cell>
          <cell r="F1020" t="str">
            <v>TWINE</v>
          </cell>
          <cell r="G1020" t="str">
            <v>No2</v>
          </cell>
          <cell r="H1020" t="str">
            <v>WHITE</v>
          </cell>
          <cell r="I1020" t="str">
            <v>12SP</v>
          </cell>
          <cell r="P1020">
            <v>3.5454347826086963</v>
          </cell>
          <cell r="R1020">
            <v>1.4181739130434785</v>
          </cell>
        </row>
        <row r="1021">
          <cell r="B1021" t="str">
            <v>TAE001</v>
          </cell>
          <cell r="D1021" t="str">
            <v>WHIPPING</v>
          </cell>
          <cell r="F1021" t="str">
            <v>TWINE</v>
          </cell>
          <cell r="G1021" t="str">
            <v>No4</v>
          </cell>
          <cell r="H1021" t="str">
            <v>WHITE</v>
          </cell>
          <cell r="I1021" t="str">
            <v>12SP</v>
          </cell>
          <cell r="P1021">
            <v>3.5454347826086963</v>
          </cell>
          <cell r="R1021">
            <v>1.4181739130434785</v>
          </cell>
        </row>
        <row r="1022">
          <cell r="B1022" t="str">
            <v>TAE002</v>
          </cell>
          <cell r="D1022" t="str">
            <v>WHIPPING</v>
          </cell>
          <cell r="F1022" t="str">
            <v>TWINE</v>
          </cell>
          <cell r="G1022" t="str">
            <v>No4</v>
          </cell>
          <cell r="H1022" t="str">
            <v>RED</v>
          </cell>
          <cell r="I1022" t="str">
            <v>12SP</v>
          </cell>
          <cell r="P1022">
            <v>4.1176086956521747</v>
          </cell>
          <cell r="R1022">
            <v>1.6470434782608701</v>
          </cell>
        </row>
        <row r="1023">
          <cell r="B1023" t="str">
            <v>TAE003</v>
          </cell>
          <cell r="D1023" t="str">
            <v>WHIPPING</v>
          </cell>
          <cell r="F1023" t="str">
            <v>TWINE</v>
          </cell>
          <cell r="G1023" t="str">
            <v>No4</v>
          </cell>
          <cell r="H1023" t="str">
            <v>BLUE</v>
          </cell>
          <cell r="I1023" t="str">
            <v>12SP</v>
          </cell>
          <cell r="P1023">
            <v>4.1176086956521747</v>
          </cell>
          <cell r="R1023">
            <v>1.6470434782608701</v>
          </cell>
        </row>
        <row r="1024">
          <cell r="B1024" t="str">
            <v>TAE004</v>
          </cell>
          <cell r="D1024" t="str">
            <v>WHIPPING</v>
          </cell>
          <cell r="F1024" t="str">
            <v>TWINE</v>
          </cell>
          <cell r="G1024" t="str">
            <v>No4</v>
          </cell>
          <cell r="H1024" t="str">
            <v>GREEN</v>
          </cell>
          <cell r="I1024" t="str">
            <v>12SP</v>
          </cell>
          <cell r="P1024">
            <v>4.1176086956521747</v>
          </cell>
          <cell r="R1024">
            <v>1.6470434782608701</v>
          </cell>
        </row>
        <row r="1025">
          <cell r="B1025" t="str">
            <v>TAE015</v>
          </cell>
          <cell r="D1025" t="str">
            <v>WHIPPING</v>
          </cell>
          <cell r="F1025" t="str">
            <v>TWINE</v>
          </cell>
          <cell r="G1025" t="str">
            <v>No4</v>
          </cell>
          <cell r="H1025" t="str">
            <v>GOLD</v>
          </cell>
          <cell r="I1025" t="str">
            <v>12SP</v>
          </cell>
          <cell r="P1025">
            <v>4.1176086956521747</v>
          </cell>
          <cell r="R1025">
            <v>1.6470434782608701</v>
          </cell>
        </row>
        <row r="1026">
          <cell r="B1026" t="str">
            <v>TAE016</v>
          </cell>
          <cell r="D1026" t="str">
            <v>WHIPPING</v>
          </cell>
          <cell r="F1026" t="str">
            <v>TWINE</v>
          </cell>
          <cell r="G1026" t="str">
            <v>No4</v>
          </cell>
          <cell r="H1026" t="str">
            <v>BLACK</v>
          </cell>
          <cell r="I1026" t="str">
            <v>12SP</v>
          </cell>
          <cell r="P1026">
            <v>4.1176086956521747</v>
          </cell>
          <cell r="R1026">
            <v>1.6470434782608701</v>
          </cell>
        </row>
        <row r="1027">
          <cell r="B1027" t="str">
            <v>TAE035</v>
          </cell>
          <cell r="D1027" t="str">
            <v>WHIPPING</v>
          </cell>
          <cell r="F1027" t="str">
            <v>TWINE</v>
          </cell>
          <cell r="G1027" t="str">
            <v>No4</v>
          </cell>
          <cell r="H1027" t="str">
            <v>BEIGE</v>
          </cell>
          <cell r="I1027" t="str">
            <v>12SP</v>
          </cell>
          <cell r="P1027">
            <v>4.1176086956521747</v>
          </cell>
          <cell r="R1027">
            <v>1.6470434782608701</v>
          </cell>
        </row>
        <row r="1028">
          <cell r="B1028" t="str">
            <v>TAE005</v>
          </cell>
          <cell r="D1028" t="str">
            <v>WHIPPING</v>
          </cell>
          <cell r="F1028" t="str">
            <v>TWINE</v>
          </cell>
          <cell r="G1028" t="str">
            <v>No8</v>
          </cell>
          <cell r="H1028" t="str">
            <v>WHITE</v>
          </cell>
          <cell r="I1028" t="str">
            <v>12SP</v>
          </cell>
          <cell r="P1028">
            <v>3.5454347826086963</v>
          </cell>
          <cell r="R1028">
            <v>1.4181739130434785</v>
          </cell>
        </row>
        <row r="1029">
          <cell r="B1029" t="str">
            <v>TAE006</v>
          </cell>
          <cell r="D1029" t="str">
            <v>WHIPPING</v>
          </cell>
          <cell r="F1029" t="str">
            <v>TWINE</v>
          </cell>
          <cell r="G1029" t="str">
            <v>No16</v>
          </cell>
          <cell r="H1029" t="str">
            <v>WHITE</v>
          </cell>
          <cell r="I1029" t="str">
            <v>12SP</v>
          </cell>
          <cell r="P1029">
            <v>3.5454347826086963</v>
          </cell>
          <cell r="R1029">
            <v>1.4181739130434785</v>
          </cell>
        </row>
        <row r="1030">
          <cell r="B1030" t="str">
            <v>LF0100</v>
          </cell>
          <cell r="C1030" t="str">
            <v>LF</v>
          </cell>
          <cell r="D1030" t="str">
            <v>SHOCKCORD</v>
          </cell>
          <cell r="F1030" t="str">
            <v>WHITE</v>
          </cell>
          <cell r="G1030" t="str">
            <v>3mm</v>
          </cell>
          <cell r="H1030" t="str">
            <v>100M</v>
          </cell>
          <cell r="I1030" t="str">
            <v>R</v>
          </cell>
          <cell r="P1030">
            <v>0.66370375984227958</v>
          </cell>
          <cell r="R1030">
            <v>0.26548150393691183</v>
          </cell>
        </row>
        <row r="1031">
          <cell r="B1031" t="str">
            <v>LF0101</v>
          </cell>
          <cell r="C1031" t="str">
            <v>LF</v>
          </cell>
          <cell r="D1031" t="str">
            <v>SHOCKCORD</v>
          </cell>
          <cell r="F1031" t="str">
            <v>BLUE</v>
          </cell>
          <cell r="G1031" t="str">
            <v>3mm</v>
          </cell>
          <cell r="H1031" t="str">
            <v>100M</v>
          </cell>
          <cell r="I1031" t="str">
            <v>R</v>
          </cell>
          <cell r="P1031">
            <v>0.66370375984227958</v>
          </cell>
          <cell r="R1031">
            <v>0.26548150393691183</v>
          </cell>
        </row>
        <row r="1032">
          <cell r="B1032" t="str">
            <v>LF0102</v>
          </cell>
          <cell r="C1032" t="str">
            <v>LF</v>
          </cell>
          <cell r="D1032" t="str">
            <v>SHOCKCORD</v>
          </cell>
          <cell r="F1032" t="str">
            <v>LIME</v>
          </cell>
          <cell r="G1032" t="str">
            <v>3mm</v>
          </cell>
          <cell r="H1032" t="str">
            <v>100m</v>
          </cell>
          <cell r="P1032">
            <v>0.66370375984227958</v>
          </cell>
          <cell r="R1032">
            <v>0.26548150393691183</v>
          </cell>
        </row>
        <row r="1033">
          <cell r="B1033" t="str">
            <v>LF0104</v>
          </cell>
          <cell r="C1033" t="str">
            <v>LF</v>
          </cell>
          <cell r="D1033" t="str">
            <v>SHOCKCORD</v>
          </cell>
          <cell r="F1033" t="str">
            <v>RED</v>
          </cell>
          <cell r="G1033" t="str">
            <v>3mm</v>
          </cell>
          <cell r="H1033" t="str">
            <v>100M</v>
          </cell>
          <cell r="I1033" t="str">
            <v>R</v>
          </cell>
          <cell r="P1033">
            <v>0.66370375984227958</v>
          </cell>
          <cell r="R1033">
            <v>0.26548150393691183</v>
          </cell>
        </row>
        <row r="1034">
          <cell r="B1034" t="str">
            <v>LF0136</v>
          </cell>
          <cell r="C1034" t="str">
            <v>LF</v>
          </cell>
          <cell r="D1034" t="str">
            <v>SHOCKCORD</v>
          </cell>
          <cell r="F1034" t="str">
            <v>BLACK</v>
          </cell>
          <cell r="G1034" t="str">
            <v>3mm</v>
          </cell>
          <cell r="H1034" t="str">
            <v>100m</v>
          </cell>
          <cell r="I1034" t="str">
            <v>R</v>
          </cell>
          <cell r="P1034">
            <v>0.66370375984227958</v>
          </cell>
          <cell r="R1034">
            <v>0.26548150393691183</v>
          </cell>
        </row>
        <row r="1035">
          <cell r="B1035" t="str">
            <v>LF0137</v>
          </cell>
          <cell r="C1035" t="str">
            <v>LF</v>
          </cell>
          <cell r="D1035" t="str">
            <v>SHOCKCORD</v>
          </cell>
          <cell r="F1035" t="str">
            <v>WHITE</v>
          </cell>
          <cell r="G1035" t="str">
            <v>4mm</v>
          </cell>
          <cell r="H1035" t="str">
            <v>100m</v>
          </cell>
          <cell r="I1035" t="str">
            <v>R</v>
          </cell>
          <cell r="P1035">
            <v>0.70856843566310423</v>
          </cell>
          <cell r="R1035">
            <v>0.28342737426524173</v>
          </cell>
        </row>
        <row r="1036">
          <cell r="B1036" t="str">
            <v>LF0138</v>
          </cell>
          <cell r="C1036" t="str">
            <v>LF</v>
          </cell>
          <cell r="D1036" t="str">
            <v>SHOCKCORD</v>
          </cell>
          <cell r="F1036" t="str">
            <v>BLUE</v>
          </cell>
          <cell r="G1036" t="str">
            <v>4mm</v>
          </cell>
          <cell r="H1036" t="str">
            <v>100m</v>
          </cell>
          <cell r="I1036" t="str">
            <v>R</v>
          </cell>
          <cell r="P1036">
            <v>0.70856843566310423</v>
          </cell>
          <cell r="R1036">
            <v>0.28342737426524173</v>
          </cell>
        </row>
        <row r="1037">
          <cell r="B1037" t="str">
            <v>LF0139</v>
          </cell>
          <cell r="C1037" t="str">
            <v>LF</v>
          </cell>
          <cell r="D1037" t="str">
            <v>SHOCKCORD</v>
          </cell>
          <cell r="F1037" t="str">
            <v>LIME</v>
          </cell>
          <cell r="G1037" t="str">
            <v>4mm</v>
          </cell>
          <cell r="H1037" t="str">
            <v>100m</v>
          </cell>
          <cell r="I1037" t="str">
            <v>R</v>
          </cell>
          <cell r="P1037">
            <v>0.70856843566310423</v>
          </cell>
          <cell r="R1037">
            <v>0.28342737426524173</v>
          </cell>
        </row>
        <row r="1038">
          <cell r="B1038" t="str">
            <v>LF0141</v>
          </cell>
          <cell r="C1038" t="str">
            <v>LF</v>
          </cell>
          <cell r="D1038" t="str">
            <v>SHOCKCORD</v>
          </cell>
          <cell r="F1038" t="str">
            <v>RED</v>
          </cell>
          <cell r="G1038" t="str">
            <v>4mm</v>
          </cell>
          <cell r="H1038" t="str">
            <v>100m</v>
          </cell>
          <cell r="I1038" t="str">
            <v>R</v>
          </cell>
          <cell r="P1038">
            <v>0.70856843566310423</v>
          </cell>
          <cell r="R1038">
            <v>0.28342737426524173</v>
          </cell>
        </row>
        <row r="1039">
          <cell r="B1039" t="str">
            <v>LF0142</v>
          </cell>
          <cell r="C1039" t="str">
            <v>LF</v>
          </cell>
          <cell r="D1039" t="str">
            <v>SHOCKCORD</v>
          </cell>
          <cell r="F1039" t="str">
            <v>BLACK</v>
          </cell>
          <cell r="G1039" t="str">
            <v>4mm</v>
          </cell>
          <cell r="H1039" t="str">
            <v>100m</v>
          </cell>
          <cell r="I1039" t="str">
            <v>R</v>
          </cell>
          <cell r="P1039">
            <v>0.70856843566310423</v>
          </cell>
          <cell r="R1039">
            <v>0.28342737426524173</v>
          </cell>
        </row>
        <row r="1040">
          <cell r="B1040" t="str">
            <v>LF0106</v>
          </cell>
          <cell r="C1040" t="str">
            <v>LF</v>
          </cell>
          <cell r="D1040" t="str">
            <v>SHOCKCORD</v>
          </cell>
          <cell r="F1040" t="str">
            <v>WHITE</v>
          </cell>
          <cell r="G1040" t="str">
            <v>5mm</v>
          </cell>
          <cell r="H1040" t="str">
            <v>100M</v>
          </cell>
          <cell r="I1040" t="str">
            <v>R</v>
          </cell>
          <cell r="P1040">
            <v>0.83852927439114533</v>
          </cell>
          <cell r="R1040">
            <v>0.33541170975645818</v>
          </cell>
        </row>
        <row r="1041">
          <cell r="B1041" t="str">
            <v>LF0107</v>
          </cell>
          <cell r="C1041" t="str">
            <v>LF</v>
          </cell>
          <cell r="D1041" t="str">
            <v>SHOCKCORD</v>
          </cell>
          <cell r="F1041" t="str">
            <v>BLUE</v>
          </cell>
          <cell r="G1041" t="str">
            <v>5mm</v>
          </cell>
          <cell r="H1041" t="str">
            <v>100M</v>
          </cell>
          <cell r="I1041" t="str">
            <v>R</v>
          </cell>
          <cell r="P1041">
            <v>0.83852927439114533</v>
          </cell>
          <cell r="R1041">
            <v>0.33541170975645818</v>
          </cell>
        </row>
        <row r="1042">
          <cell r="B1042" t="str">
            <v>LF0108</v>
          </cell>
          <cell r="C1042" t="str">
            <v>LF</v>
          </cell>
          <cell r="D1042" t="str">
            <v>SHOCKCORD</v>
          </cell>
          <cell r="F1042" t="str">
            <v>BLACK</v>
          </cell>
          <cell r="G1042" t="str">
            <v>5mm</v>
          </cell>
          <cell r="H1042" t="str">
            <v>100M</v>
          </cell>
          <cell r="I1042" t="str">
            <v>R</v>
          </cell>
          <cell r="P1042">
            <v>0.83852927439114533</v>
          </cell>
          <cell r="R1042">
            <v>0.33541170975645818</v>
          </cell>
        </row>
        <row r="1043">
          <cell r="B1043" t="str">
            <v>LF0110</v>
          </cell>
          <cell r="C1043" t="str">
            <v>LF</v>
          </cell>
          <cell r="D1043" t="str">
            <v>SHOCKCORD</v>
          </cell>
          <cell r="F1043" t="str">
            <v>LIME</v>
          </cell>
          <cell r="G1043" t="str">
            <v>5mm</v>
          </cell>
          <cell r="H1043" t="str">
            <v>100M</v>
          </cell>
          <cell r="I1043" t="str">
            <v>R</v>
          </cell>
          <cell r="P1043">
            <v>0.83852927439114533</v>
          </cell>
          <cell r="R1043">
            <v>0.33541170975645818</v>
          </cell>
        </row>
        <row r="1044">
          <cell r="B1044" t="str">
            <v>LF0112</v>
          </cell>
          <cell r="C1044" t="str">
            <v>LF</v>
          </cell>
          <cell r="D1044" t="str">
            <v>SHOCKCORD</v>
          </cell>
          <cell r="F1044" t="str">
            <v>RED</v>
          </cell>
          <cell r="G1044" t="str">
            <v>5mm</v>
          </cell>
          <cell r="H1044" t="str">
            <v>100M</v>
          </cell>
          <cell r="I1044" t="str">
            <v>R</v>
          </cell>
          <cell r="P1044">
            <v>0.83852927439114533</v>
          </cell>
          <cell r="R1044">
            <v>0.33541170975645818</v>
          </cell>
        </row>
        <row r="1045">
          <cell r="B1045" t="str">
            <v>LF0114</v>
          </cell>
          <cell r="C1045" t="str">
            <v>LF</v>
          </cell>
          <cell r="D1045" t="str">
            <v>SHOCKCORD</v>
          </cell>
          <cell r="F1045" t="str">
            <v>WHITE</v>
          </cell>
          <cell r="G1045" t="str">
            <v>6mm</v>
          </cell>
          <cell r="H1045" t="str">
            <v>100M</v>
          </cell>
          <cell r="I1045" t="str">
            <v>R</v>
          </cell>
          <cell r="P1045">
            <v>0.98287594310911897</v>
          </cell>
          <cell r="R1045">
            <v>0.3931503772436476</v>
          </cell>
        </row>
        <row r="1046">
          <cell r="B1046" t="str">
            <v>LF0143</v>
          </cell>
          <cell r="C1046" t="str">
            <v>LF</v>
          </cell>
          <cell r="D1046" t="str">
            <v>SHOCKCORD</v>
          </cell>
          <cell r="F1046" t="str">
            <v>BLUE</v>
          </cell>
          <cell r="G1046" t="str">
            <v>6mm</v>
          </cell>
          <cell r="H1046" t="str">
            <v>100m</v>
          </cell>
          <cell r="I1046" t="str">
            <v>R</v>
          </cell>
          <cell r="P1046">
            <v>0.98287594310911897</v>
          </cell>
          <cell r="R1046">
            <v>0.3931503772436476</v>
          </cell>
        </row>
        <row r="1047">
          <cell r="B1047" t="str">
            <v>LF0144</v>
          </cell>
          <cell r="C1047" t="str">
            <v>LF</v>
          </cell>
          <cell r="D1047" t="str">
            <v>SHOCKCORD</v>
          </cell>
          <cell r="F1047" t="str">
            <v>LIME</v>
          </cell>
          <cell r="G1047" t="str">
            <v>6mm</v>
          </cell>
          <cell r="H1047" t="str">
            <v>100m</v>
          </cell>
          <cell r="I1047" t="str">
            <v>R</v>
          </cell>
          <cell r="P1047">
            <v>0.98287594310911897</v>
          </cell>
          <cell r="R1047">
            <v>0.3931503772436476</v>
          </cell>
        </row>
        <row r="1048">
          <cell r="B1048" t="str">
            <v>LF0146</v>
          </cell>
          <cell r="C1048" t="str">
            <v>LF</v>
          </cell>
          <cell r="D1048" t="str">
            <v>SHOCKCORD</v>
          </cell>
          <cell r="F1048" t="str">
            <v>RED</v>
          </cell>
          <cell r="G1048" t="str">
            <v>6mm</v>
          </cell>
          <cell r="H1048" t="str">
            <v>100m</v>
          </cell>
          <cell r="I1048" t="str">
            <v>R</v>
          </cell>
          <cell r="P1048">
            <v>0.98287594310911897</v>
          </cell>
          <cell r="R1048">
            <v>0.3931503772436476</v>
          </cell>
        </row>
        <row r="1049">
          <cell r="B1049" t="str">
            <v>LF0147</v>
          </cell>
          <cell r="C1049" t="str">
            <v>LF</v>
          </cell>
          <cell r="D1049" t="str">
            <v>SHOCKCORD</v>
          </cell>
          <cell r="F1049" t="str">
            <v>BLACK</v>
          </cell>
          <cell r="G1049" t="str">
            <v>6mm</v>
          </cell>
          <cell r="H1049" t="str">
            <v>100m</v>
          </cell>
          <cell r="I1049" t="str">
            <v>R</v>
          </cell>
          <cell r="P1049">
            <v>0.98287594310911897</v>
          </cell>
          <cell r="R1049">
            <v>0.3931503772436476</v>
          </cell>
        </row>
        <row r="1050">
          <cell r="B1050" t="str">
            <v>LF0115</v>
          </cell>
          <cell r="C1050" t="str">
            <v>LF</v>
          </cell>
          <cell r="D1050" t="str">
            <v>SHOCKCORD</v>
          </cell>
          <cell r="F1050" t="str">
            <v>WHITE</v>
          </cell>
          <cell r="G1050" t="str">
            <v>7mm</v>
          </cell>
          <cell r="H1050" t="str">
            <v>100M</v>
          </cell>
          <cell r="I1050" t="str">
            <v>R</v>
          </cell>
          <cell r="P1050">
            <v>1.2449931752446826</v>
          </cell>
          <cell r="R1050">
            <v>0.49799727009787303</v>
          </cell>
        </row>
        <row r="1051">
          <cell r="B1051" t="str">
            <v>LF0121</v>
          </cell>
          <cell r="C1051" t="str">
            <v>LF</v>
          </cell>
          <cell r="D1051" t="str">
            <v>SHOCKCORD</v>
          </cell>
          <cell r="F1051" t="str">
            <v>WHITE</v>
          </cell>
          <cell r="G1051" t="str">
            <v>8mm</v>
          </cell>
          <cell r="H1051" t="str">
            <v>50M</v>
          </cell>
          <cell r="I1051" t="str">
            <v>R</v>
          </cell>
          <cell r="P1051">
            <v>1.8009231973360349</v>
          </cell>
          <cell r="R1051">
            <v>0.72036927893441405</v>
          </cell>
        </row>
        <row r="1052">
          <cell r="B1052" t="str">
            <v>LF0127</v>
          </cell>
          <cell r="C1052" t="str">
            <v>LF</v>
          </cell>
          <cell r="D1052" t="str">
            <v>SHOCKCORD</v>
          </cell>
          <cell r="F1052" t="str">
            <v>WHITE</v>
          </cell>
          <cell r="G1052" t="str">
            <v>10mm</v>
          </cell>
          <cell r="H1052" t="str">
            <v>50M</v>
          </cell>
          <cell r="I1052" t="str">
            <v>R</v>
          </cell>
          <cell r="P1052">
            <v>2.4129377480210881</v>
          </cell>
          <cell r="R1052">
            <v>0.96517509920843525</v>
          </cell>
        </row>
        <row r="1053">
          <cell r="B1053" t="str">
            <v>BBA000</v>
          </cell>
          <cell r="D1053" t="str">
            <v>WEBBING</v>
          </cell>
          <cell r="F1053" t="str">
            <v>TOESTRAP</v>
          </cell>
          <cell r="G1053" t="str">
            <v>BLUE</v>
          </cell>
          <cell r="H1053" t="str">
            <v>50M</v>
          </cell>
          <cell r="I1053" t="str">
            <v>R</v>
          </cell>
          <cell r="P1053">
            <v>2.4963477754574863</v>
          </cell>
          <cell r="R1053">
            <v>0.99853911018299457</v>
          </cell>
        </row>
        <row r="1054">
          <cell r="B1054" t="str">
            <v>BBA001</v>
          </cell>
          <cell r="D1054" t="str">
            <v>WEBBING</v>
          </cell>
          <cell r="F1054" t="str">
            <v>TOESTRAP</v>
          </cell>
          <cell r="G1054" t="str">
            <v>BLACK</v>
          </cell>
          <cell r="H1054" t="str">
            <v>50M</v>
          </cell>
          <cell r="I1054" t="str">
            <v>R</v>
          </cell>
          <cell r="P1054">
            <v>2.4963477754574863</v>
          </cell>
          <cell r="R1054">
            <v>0.99853911018299457</v>
          </cell>
        </row>
        <row r="1055">
          <cell r="B1055" t="str">
            <v>BBA002</v>
          </cell>
          <cell r="D1055" t="str">
            <v>WEBBING</v>
          </cell>
          <cell r="F1055" t="str">
            <v>TOESTRAP</v>
          </cell>
          <cell r="G1055" t="str">
            <v>RED</v>
          </cell>
          <cell r="H1055" t="str">
            <v>50M</v>
          </cell>
          <cell r="I1055" t="str">
            <v>R</v>
          </cell>
          <cell r="P1055">
            <v>2.4963477754574863</v>
          </cell>
          <cell r="R1055">
            <v>0.99853911018299457</v>
          </cell>
        </row>
        <row r="1056">
          <cell r="B1056" t="str">
            <v>BBB000</v>
          </cell>
          <cell r="D1056" t="str">
            <v>WEB</v>
          </cell>
          <cell r="F1056" t="str">
            <v>JACKSTAY</v>
          </cell>
          <cell r="G1056" t="str">
            <v>BLUE</v>
          </cell>
          <cell r="H1056" t="str">
            <v>50MR</v>
          </cell>
          <cell r="I1056" t="str">
            <v>+</v>
          </cell>
          <cell r="J1056" t="str">
            <v>LABEL</v>
          </cell>
          <cell r="P1056">
            <v>2.371417977652162</v>
          </cell>
          <cell r="R1056">
            <v>0.94856719106086484</v>
          </cell>
        </row>
        <row r="1057">
          <cell r="B1057" t="str">
            <v>BBC000</v>
          </cell>
          <cell r="D1057" t="str">
            <v>WEBBING</v>
          </cell>
          <cell r="F1057" t="str">
            <v>BUOYANCY</v>
          </cell>
          <cell r="G1057" t="str">
            <v>BAG</v>
          </cell>
          <cell r="H1057" t="str">
            <v>100mR</v>
          </cell>
          <cell r="P1057">
            <v>0.95232763102194284</v>
          </cell>
          <cell r="R1057">
            <v>0.38093105240877717</v>
          </cell>
        </row>
        <row r="1058">
          <cell r="B1058" t="str">
            <v>EAV000</v>
          </cell>
          <cell r="D1058" t="str">
            <v xml:space="preserve">MARLINE 302 1X250g SPOOL           </v>
          </cell>
          <cell r="P1058">
            <v>7.4775161380398254</v>
          </cell>
          <cell r="R1058">
            <v>2.9910064552159303</v>
          </cell>
        </row>
        <row r="1059">
          <cell r="B1059" t="str">
            <v>EAV001</v>
          </cell>
          <cell r="D1059" t="str">
            <v xml:space="preserve">MARLINE 304 1X250g SPOOL           </v>
          </cell>
          <cell r="P1059">
            <v>8.7546427190263216</v>
          </cell>
          <cell r="R1059">
            <v>3.5018570876105288</v>
          </cell>
        </row>
        <row r="1060">
          <cell r="B1060" t="str">
            <v>FAA005</v>
          </cell>
          <cell r="D1060" t="str">
            <v>ENGLE GUN HEATSEALER BLADES</v>
          </cell>
          <cell r="P1060">
            <v>41.073913043478264</v>
          </cell>
          <cell r="R1060">
            <v>16.429565217391307</v>
          </cell>
        </row>
        <row r="1061">
          <cell r="B1061" t="str">
            <v>FAA007</v>
          </cell>
          <cell r="D1061" t="str">
            <v>NEEDLES MIXED PACKS</v>
          </cell>
          <cell r="P1061">
            <v>9.2621673913043487</v>
          </cell>
          <cell r="R1061">
            <v>3.7048669565217396</v>
          </cell>
        </row>
        <row r="1062">
          <cell r="B1062" t="str">
            <v>FAA008</v>
          </cell>
          <cell r="D1062" t="str">
            <v>SAILMAKERS PALMS No.2</v>
          </cell>
          <cell r="P1062">
            <v>8.0915608695652157</v>
          </cell>
          <cell r="R1062">
            <v>3.2366243478260865</v>
          </cell>
        </row>
        <row r="1063">
          <cell r="B1063" t="str">
            <v>FAA009</v>
          </cell>
          <cell r="D1063" t="str">
            <v>GUARD RAIL NETTING 100M REEL</v>
          </cell>
          <cell r="P1063">
            <v>1.9910418132705545</v>
          </cell>
          <cell r="R1063">
            <v>0.79641672530822183</v>
          </cell>
        </row>
        <row r="1064">
          <cell r="B1064" t="str">
            <v>FAA021</v>
          </cell>
          <cell r="D1064" t="str">
            <v>ENGEL HOT KNIFE WITH R BLADE</v>
          </cell>
          <cell r="P1064">
            <v>168.7996326456196</v>
          </cell>
          <cell r="R1064">
            <v>67.519853058247847</v>
          </cell>
        </row>
        <row r="1065">
          <cell r="B1065" t="str">
            <v>FAA040</v>
          </cell>
          <cell r="D1065" t="str">
            <v>SCISSORS EXTRA POWER TEFLON</v>
          </cell>
          <cell r="P1065">
            <v>81.276571377737966</v>
          </cell>
          <cell r="R1065">
            <v>32.510628551095188</v>
          </cell>
        </row>
        <row r="1066">
          <cell r="B1066" t="str">
            <v>FAA045</v>
          </cell>
          <cell r="D1066" t="str">
            <v>RIGGERS SMALL SWEDISH FID</v>
          </cell>
          <cell r="P1066">
            <v>11.21290614619102</v>
          </cell>
          <cell r="R1066">
            <v>4.4851624584764087</v>
          </cell>
        </row>
        <row r="1067">
          <cell r="B1067" t="str">
            <v>FAA046</v>
          </cell>
          <cell r="D1067" t="str">
            <v>RIGGERS LARGE SWEDISH FID</v>
          </cell>
          <cell r="P1067">
            <v>18.360039130434782</v>
          </cell>
          <cell r="R1067">
            <v>7.3440156521739128</v>
          </cell>
        </row>
        <row r="1068">
          <cell r="B1068" t="str">
            <v>FAA048</v>
          </cell>
          <cell r="D1068" t="str">
            <v>RIGGERS TAPE MEASURE</v>
          </cell>
          <cell r="P1068">
            <v>9.5320332684796334</v>
          </cell>
          <cell r="R1068">
            <v>3.8128133073918535</v>
          </cell>
        </row>
        <row r="1069">
          <cell r="B1069" t="str">
            <v>FAA049</v>
          </cell>
          <cell r="D1069" t="str">
            <v>RIGGERS SPLICING TOOL ROLL</v>
          </cell>
          <cell r="P1069">
            <v>20.886187467403804</v>
          </cell>
          <cell r="R1069">
            <v>8.354474986961522</v>
          </cell>
        </row>
        <row r="1070">
          <cell r="B1070" t="str">
            <v>FAB006</v>
          </cell>
          <cell r="D1070" t="str">
            <v>RIGGERS SMALL SPLICING NEEDLE</v>
          </cell>
          <cell r="P1070">
            <v>11.172104347826087</v>
          </cell>
          <cell r="R1070">
            <v>4.4688417391304354</v>
          </cell>
        </row>
        <row r="1071">
          <cell r="B1071" t="str">
            <v>FAB007</v>
          </cell>
          <cell r="D1071" t="str">
            <v>RIGGERS LARGE SPLICING NEEDLE</v>
          </cell>
          <cell r="P1071">
            <v>15.197347826086958</v>
          </cell>
          <cell r="R1071">
            <v>6.0789391304347831</v>
          </cell>
        </row>
        <row r="1072">
          <cell r="B1072" t="str">
            <v>FAF000</v>
          </cell>
          <cell r="D1072" t="str">
            <v>SPLICING KIT</v>
          </cell>
          <cell r="P1072">
            <v>26.539267133148496</v>
          </cell>
          <cell r="R1072">
            <v>10.615706853259399</v>
          </cell>
        </row>
        <row r="1073">
          <cell r="B1073" t="str">
            <v>FAF003</v>
          </cell>
          <cell r="D1073" t="str">
            <v>SPLICING KIT - DOUBLEBRAID</v>
          </cell>
          <cell r="P1073">
            <v>64.753023913043478</v>
          </cell>
          <cell r="R1073">
            <v>25.901209565217393</v>
          </cell>
        </row>
        <row r="1074">
          <cell r="B1074" t="str">
            <v>FAF004</v>
          </cell>
          <cell r="D1074" t="str">
            <v>4MM DOUBLEBRAID FID SINGLE</v>
          </cell>
          <cell r="P1074">
            <v>7.5</v>
          </cell>
          <cell r="R1074">
            <v>3</v>
          </cell>
        </row>
        <row r="1075">
          <cell r="B1075" t="str">
            <v>FAF008</v>
          </cell>
          <cell r="D1075" t="str">
            <v>6MM DOUBLEBRAID FID SINGLE</v>
          </cell>
          <cell r="P1075">
            <v>8.9</v>
          </cell>
          <cell r="R1075">
            <v>3.5600000000000005</v>
          </cell>
        </row>
        <row r="1076">
          <cell r="B1076" t="str">
            <v>FAF009</v>
          </cell>
          <cell r="D1076" t="str">
            <v xml:space="preserve">YACHTSMANS SPLICING ROLL           </v>
          </cell>
          <cell r="P1076">
            <v>36.895000000000003</v>
          </cell>
          <cell r="R1076">
            <v>14.758000000000003</v>
          </cell>
        </row>
        <row r="1077">
          <cell r="B1077" t="str">
            <v>FAA066</v>
          </cell>
          <cell r="D1077" t="str">
            <v>Dockline Bag 120 x 470mm</v>
          </cell>
          <cell r="R1077">
            <v>0</v>
          </cell>
        </row>
        <row r="1078">
          <cell r="B1078" t="str">
            <v>FAA067</v>
          </cell>
          <cell r="D1078" t="str">
            <v>Dockline Bag 125 x 470mm</v>
          </cell>
          <cell r="R1078">
            <v>0</v>
          </cell>
        </row>
        <row r="1079">
          <cell r="B1079" t="str">
            <v>FAA068</v>
          </cell>
          <cell r="D1079" t="str">
            <v>Dockline Bag 220 x 470mm</v>
          </cell>
          <cell r="R1079">
            <v>0</v>
          </cell>
        </row>
        <row r="1080">
          <cell r="B1080" t="str">
            <v>WTG000</v>
          </cell>
          <cell r="D1080" t="str">
            <v>12mm Navy Blue Dockline 250mm protected eye and Bag 6m</v>
          </cell>
          <cell r="P1080">
            <v>24.346</v>
          </cell>
          <cell r="R1080">
            <v>9.7384000000000004</v>
          </cell>
        </row>
        <row r="1081">
          <cell r="B1081" t="str">
            <v>WTG001</v>
          </cell>
          <cell r="D1081" t="str">
            <v>12mm Navy Blue Dockline 250mm protected eye and Bag 8m</v>
          </cell>
          <cell r="P1081">
            <v>50</v>
          </cell>
          <cell r="R1081">
            <v>20</v>
          </cell>
        </row>
        <row r="1082">
          <cell r="B1082" t="str">
            <v>WTG002</v>
          </cell>
          <cell r="D1082" t="str">
            <v>12mm Navy Blue Dockline 250mm protected eye and Bag 10m</v>
          </cell>
          <cell r="P1082">
            <v>32.570999999999998</v>
          </cell>
          <cell r="R1082">
            <v>13.0284</v>
          </cell>
        </row>
        <row r="1083">
          <cell r="B1083" t="str">
            <v>WTG003</v>
          </cell>
          <cell r="D1083" t="str">
            <v>14mm Navy Blue Dockline 250mm protected eye and Bag 8m</v>
          </cell>
          <cell r="P1083">
            <v>34.380499999999998</v>
          </cell>
          <cell r="R1083">
            <v>13.7522</v>
          </cell>
        </row>
        <row r="1084">
          <cell r="B1084" t="str">
            <v>WTG004</v>
          </cell>
          <cell r="D1084" t="str">
            <v>14mm Navy Blue Dockline 250mm protected eye and Bag 10m</v>
          </cell>
          <cell r="P1084">
            <v>39.973499999999994</v>
          </cell>
          <cell r="R1084">
            <v>15.989399999999998</v>
          </cell>
        </row>
        <row r="1085">
          <cell r="B1085" t="str">
            <v>WTG005</v>
          </cell>
          <cell r="D1085" t="str">
            <v>14mm Navy Blue Dockline 250mm protected eye and Bag 15m</v>
          </cell>
          <cell r="P1085">
            <v>53.955999999999996</v>
          </cell>
          <cell r="R1085">
            <v>21.5824</v>
          </cell>
        </row>
        <row r="1086">
          <cell r="B1086" t="str">
            <v>WTG006</v>
          </cell>
          <cell r="D1086" t="str">
            <v>16mm Navy Blue Dockline 250mm protected eye and Bag 10m</v>
          </cell>
          <cell r="P1086">
            <v>48.363</v>
          </cell>
          <cell r="R1086">
            <v>19.345200000000002</v>
          </cell>
        </row>
        <row r="1087">
          <cell r="B1087" t="str">
            <v>WTG007</v>
          </cell>
          <cell r="D1087" t="str">
            <v>16mm Navy Blue Dockline 250mm protected eye and Bag 12m</v>
          </cell>
          <cell r="P1087">
            <v>55.633900000000004</v>
          </cell>
          <cell r="R1087">
            <v>22.253560000000004</v>
          </cell>
        </row>
        <row r="1088">
          <cell r="B1088" t="str">
            <v>WTG008</v>
          </cell>
          <cell r="D1088" t="str">
            <v>16mm Navy Blue Dockline 250mm protected eye and Bag 15m</v>
          </cell>
          <cell r="P1088">
            <v>66.54025</v>
          </cell>
          <cell r="R1088">
            <v>26.616100000000003</v>
          </cell>
        </row>
        <row r="1089">
          <cell r="B1089" t="str">
            <v>WTG009</v>
          </cell>
          <cell r="D1089" t="str">
            <v>12mm Black Dockline 250mm protected eye and Bag 6m</v>
          </cell>
          <cell r="P1089">
            <v>24.346</v>
          </cell>
          <cell r="R1089">
            <v>9.7384000000000004</v>
          </cell>
        </row>
        <row r="1090">
          <cell r="B1090" t="str">
            <v>WTG010</v>
          </cell>
          <cell r="D1090" t="str">
            <v>12mm Black Dockline 250mm protected eye and Bag 8m</v>
          </cell>
          <cell r="P1090">
            <v>28.458500000000001</v>
          </cell>
          <cell r="R1090">
            <v>11.383400000000002</v>
          </cell>
        </row>
        <row r="1091">
          <cell r="B1091" t="str">
            <v>WTG011</v>
          </cell>
          <cell r="D1091" t="str">
            <v>12mm Black Dockline 250mm protected eye and Bag 10m</v>
          </cell>
          <cell r="P1091">
            <v>32.570999999999998</v>
          </cell>
          <cell r="R1091">
            <v>13.0284</v>
          </cell>
        </row>
        <row r="1092">
          <cell r="B1092" t="str">
            <v>WTG012</v>
          </cell>
          <cell r="D1092" t="str">
            <v>14mm Black Dockline 250mm protected eye and Bag 8m</v>
          </cell>
          <cell r="P1092">
            <v>34.380499999999998</v>
          </cell>
          <cell r="R1092">
            <v>13.7522</v>
          </cell>
        </row>
        <row r="1093">
          <cell r="B1093" t="str">
            <v>WTG013</v>
          </cell>
          <cell r="D1093" t="str">
            <v>14mm Black Dockline 250mm protected eye and Bag 10m</v>
          </cell>
          <cell r="P1093">
            <v>39.973499999999994</v>
          </cell>
          <cell r="R1093">
            <v>15.989399999999998</v>
          </cell>
        </row>
        <row r="1094">
          <cell r="B1094" t="str">
            <v>WTG014</v>
          </cell>
          <cell r="D1094" t="str">
            <v>14mm Black Dockline 250mm protected eye and Bag 15m</v>
          </cell>
          <cell r="P1094">
            <v>53.955999999999996</v>
          </cell>
          <cell r="R1094">
            <v>21.5824</v>
          </cell>
        </row>
        <row r="1095">
          <cell r="B1095" t="str">
            <v>WTG015</v>
          </cell>
          <cell r="D1095" t="str">
            <v>16mm Black Dockline 250mm protected eye and Bag 10m</v>
          </cell>
          <cell r="P1095">
            <v>48.363</v>
          </cell>
          <cell r="R1095">
            <v>19.345200000000002</v>
          </cell>
        </row>
        <row r="1096">
          <cell r="B1096" t="str">
            <v>WTG016</v>
          </cell>
          <cell r="D1096" t="str">
            <v>16mm Black Dockline 250mm protected eye and Bag 12m</v>
          </cell>
          <cell r="P1096">
            <v>55.633900000000004</v>
          </cell>
          <cell r="R1096">
            <v>22.253560000000004</v>
          </cell>
        </row>
        <row r="1097">
          <cell r="B1097" t="str">
            <v>WTG017</v>
          </cell>
          <cell r="D1097" t="str">
            <v>16mm Black Dockline 250mm protected eye and Bag 15m</v>
          </cell>
          <cell r="P1097">
            <v>66.54025</v>
          </cell>
          <cell r="R1097">
            <v>26.616100000000003</v>
          </cell>
        </row>
        <row r="1098">
          <cell r="B1098" t="str">
            <v>WTG018</v>
          </cell>
          <cell r="D1098" t="str">
            <v>12mm Blue Dockline 250mm protected eye and Bag 6m</v>
          </cell>
          <cell r="P1098">
            <v>24.346</v>
          </cell>
          <cell r="R1098">
            <v>9.7384000000000004</v>
          </cell>
        </row>
        <row r="1099">
          <cell r="B1099" t="str">
            <v>WTG019</v>
          </cell>
          <cell r="D1099" t="str">
            <v>12mm Blue Dockline 250mm protected eye and Bag 8m</v>
          </cell>
          <cell r="P1099">
            <v>28.458500000000001</v>
          </cell>
          <cell r="R1099">
            <v>11.383400000000002</v>
          </cell>
        </row>
        <row r="1100">
          <cell r="B1100" t="str">
            <v>WTG020</v>
          </cell>
          <cell r="D1100" t="str">
            <v>12mm Blue Dockline 250mm protected eye and Bag 10m</v>
          </cell>
          <cell r="P1100">
            <v>32.570999999999998</v>
          </cell>
          <cell r="R1100">
            <v>13.0284</v>
          </cell>
        </row>
        <row r="1101">
          <cell r="B1101" t="str">
            <v>WTG021</v>
          </cell>
          <cell r="D1101" t="str">
            <v>14mm Blue Dockline 250mm protected eye and Bag 8m</v>
          </cell>
          <cell r="P1101">
            <v>34.380499999999998</v>
          </cell>
          <cell r="R1101">
            <v>13.7522</v>
          </cell>
        </row>
        <row r="1102">
          <cell r="B1102" t="str">
            <v>WTG022</v>
          </cell>
          <cell r="D1102" t="str">
            <v>14mm Blue Dockline 250mm protected eye and Bag 10m</v>
          </cell>
          <cell r="P1102">
            <v>39.973499999999994</v>
          </cell>
          <cell r="R1102">
            <v>15.989399999999998</v>
          </cell>
        </row>
        <row r="1103">
          <cell r="B1103" t="str">
            <v>WTG023</v>
          </cell>
          <cell r="D1103" t="str">
            <v>14mm Blue Dockline 250mm protected eye and Bag 15m</v>
          </cell>
          <cell r="P1103">
            <v>53.955999999999996</v>
          </cell>
          <cell r="R1103">
            <v>21.5824</v>
          </cell>
        </row>
        <row r="1104">
          <cell r="B1104" t="str">
            <v>WTG024</v>
          </cell>
          <cell r="D1104" t="str">
            <v>16mm Blue Dockline 250mm protected eye and Bag 10m</v>
          </cell>
          <cell r="P1104">
            <v>48.363</v>
          </cell>
          <cell r="R1104">
            <v>19.345200000000002</v>
          </cell>
        </row>
        <row r="1105">
          <cell r="B1105" t="str">
            <v>WTG025</v>
          </cell>
          <cell r="D1105" t="str">
            <v>16mm Blue Dockline 250mm protected eye and Bag 12m</v>
          </cell>
          <cell r="P1105">
            <v>55.633900000000004</v>
          </cell>
          <cell r="R1105">
            <v>22.253560000000004</v>
          </cell>
        </row>
        <row r="1106">
          <cell r="B1106" t="str">
            <v>WTG026</v>
          </cell>
          <cell r="D1106" t="str">
            <v>16mm Blue Dockline 250mm protected eye and Bag 15m</v>
          </cell>
          <cell r="P1106">
            <v>66.54025</v>
          </cell>
          <cell r="R1106">
            <v>26.616100000000003</v>
          </cell>
        </row>
        <row r="1107">
          <cell r="B1107" t="str">
            <v>WTG027</v>
          </cell>
          <cell r="D1107" t="str">
            <v>12mm White Dockline 250mm protected eye and Bag 6m</v>
          </cell>
          <cell r="P1107">
            <v>24.346</v>
          </cell>
          <cell r="R1107">
            <v>9.7384000000000004</v>
          </cell>
        </row>
        <row r="1108">
          <cell r="B1108" t="str">
            <v>WTG028</v>
          </cell>
          <cell r="D1108" t="str">
            <v>12mm White Dockline 250mm protected eye and Bag 8m</v>
          </cell>
          <cell r="P1108">
            <v>28.458500000000001</v>
          </cell>
          <cell r="R1108">
            <v>11.383400000000002</v>
          </cell>
        </row>
        <row r="1109">
          <cell r="B1109" t="str">
            <v>WTG029</v>
          </cell>
          <cell r="D1109" t="str">
            <v>12mm White Dockline 250mm protected eye and Bag 10m</v>
          </cell>
          <cell r="P1109">
            <v>32.570999999999998</v>
          </cell>
          <cell r="R1109">
            <v>13.0284</v>
          </cell>
        </row>
        <row r="1110">
          <cell r="B1110" t="str">
            <v>WTG030</v>
          </cell>
          <cell r="D1110" t="str">
            <v>14mm White Dockline 250mm protected eye and Bag 8m</v>
          </cell>
          <cell r="P1110">
            <v>34.380499999999998</v>
          </cell>
          <cell r="R1110">
            <v>13.7522</v>
          </cell>
        </row>
        <row r="1111">
          <cell r="B1111" t="str">
            <v>WTG031</v>
          </cell>
          <cell r="D1111" t="str">
            <v>14mm White Dockline 250mm protected eye and Bag 10m</v>
          </cell>
          <cell r="P1111">
            <v>39.973499999999994</v>
          </cell>
          <cell r="R1111">
            <v>15.989399999999998</v>
          </cell>
        </row>
        <row r="1112">
          <cell r="B1112" t="str">
            <v>WTG032</v>
          </cell>
          <cell r="D1112" t="str">
            <v>14mm White Dockline 250mm protected eye and Bag 15m</v>
          </cell>
          <cell r="P1112">
            <v>53.955999999999996</v>
          </cell>
          <cell r="R1112">
            <v>21.5824</v>
          </cell>
        </row>
        <row r="1113">
          <cell r="B1113" t="str">
            <v>WTG033</v>
          </cell>
          <cell r="D1113" t="str">
            <v>16mm White Dockline 250mm protected eye and Bag 10m</v>
          </cell>
          <cell r="P1113">
            <v>48.363</v>
          </cell>
          <cell r="R1113">
            <v>19.345200000000002</v>
          </cell>
        </row>
        <row r="1114">
          <cell r="B1114" t="str">
            <v>WTG034</v>
          </cell>
          <cell r="D1114" t="str">
            <v>16mm White Dockline 250mm protected eye and Bag 12m</v>
          </cell>
          <cell r="P1114">
            <v>55.633900000000004</v>
          </cell>
          <cell r="R1114">
            <v>22.253560000000004</v>
          </cell>
        </row>
        <row r="1115">
          <cell r="B1115" t="str">
            <v>WTG035</v>
          </cell>
          <cell r="D1115" t="str">
            <v>16mm White Dockline 250mm protected eye and Bag 15m</v>
          </cell>
          <cell r="P1115">
            <v>66.54025</v>
          </cell>
          <cell r="R1115">
            <v>26.616100000000003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cFuncs"/>
      <sheetName val="AcHist"/>
      <sheetName val="Common"/>
      <sheetName val="Currency"/>
      <sheetName val="Errors"/>
      <sheetName val="GetCust"/>
      <sheetName val="GetSupp"/>
      <sheetName val="Misc"/>
      <sheetName val="EntFuncs"/>
    </sheetNames>
    <definedNames>
      <definedName name="EntCustCurrency"/>
      <definedName name="EntCustName"/>
      <definedName name="EntCustSalesGL"/>
    </defined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cPrices"/>
      <sheetName val="AltStk"/>
      <sheetName val="Common"/>
      <sheetName val="GetEmployee"/>
      <sheetName val="GetJob"/>
      <sheetName val="GetJobAnal"/>
      <sheetName val="GetJobHist"/>
      <sheetName val="GetLoc"/>
      <sheetName val="GetStock"/>
      <sheetName val="GetStockHist"/>
      <sheetName val="GetTelesales"/>
      <sheetName val="GetTimeRate"/>
      <sheetName val="GLJobActual"/>
      <sheetName val="JobMisc"/>
      <sheetName val="Version"/>
      <sheetName val="ENTSTK"/>
    </sheetNames>
    <definedNames>
      <definedName name="EntCustSalesPrice"/>
      <definedName name="EntStkDescr"/>
      <definedName name="EntStkParent"/>
      <definedName name="EntStkSalesPrice"/>
      <definedName name="EntStkUserField5"/>
    </defined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AF75"/>
  <sheetViews>
    <sheetView tabSelected="1" view="pageBreakPreview" zoomScale="90" zoomScaleNormal="100" zoomScaleSheetLayoutView="90" workbookViewId="0">
      <selection activeCell="O5" sqref="O5"/>
    </sheetView>
  </sheetViews>
  <sheetFormatPr baseColWidth="10" defaultColWidth="9.125" defaultRowHeight="13.6" x14ac:dyDescent="0.25"/>
  <cols>
    <col min="1" max="1" width="1.75" style="6" customWidth="1"/>
    <col min="2" max="2" width="1.125" style="6" customWidth="1"/>
    <col min="3" max="3" width="10.75" style="5" customWidth="1"/>
    <col min="4" max="4" width="13.875" style="5" customWidth="1"/>
    <col min="5" max="5" width="14.75" style="5" customWidth="1"/>
    <col min="6" max="7" width="11" style="5" customWidth="1"/>
    <col min="8" max="8" width="10.125" style="5" customWidth="1"/>
    <col min="9" max="9" width="9.75" style="5" customWidth="1"/>
    <col min="10" max="10" width="9.125" style="5"/>
    <col min="11" max="12" width="10.125" style="5" customWidth="1"/>
    <col min="13" max="14" width="9.125" style="5"/>
    <col min="15" max="16" width="10.25" style="5" customWidth="1"/>
    <col min="17" max="17" width="10.25" style="5" hidden="1" customWidth="1"/>
    <col min="18" max="18" width="10.125" style="5" customWidth="1"/>
    <col min="19" max="19" width="37" style="5" hidden="1" customWidth="1"/>
    <col min="20" max="20" width="6.125" style="5" hidden="1" customWidth="1"/>
    <col min="21" max="21" width="10.25" style="5" customWidth="1"/>
    <col min="22" max="22" width="9.875" style="5" customWidth="1"/>
    <col min="23" max="23" width="10.625" style="5" customWidth="1"/>
    <col min="24" max="27" width="10.125" style="5" customWidth="1"/>
    <col min="28" max="28" width="11.625" style="5" customWidth="1"/>
    <col min="29" max="29" width="11.625" style="6" customWidth="1"/>
    <col min="30" max="16384" width="9.125" style="5"/>
  </cols>
  <sheetData>
    <row r="1" spans="1:29" x14ac:dyDescent="0.25">
      <c r="A1" s="221"/>
      <c r="B1" s="221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1"/>
    </row>
    <row r="2" spans="1:29" ht="24.8" customHeight="1" x14ac:dyDescent="0.45">
      <c r="A2" s="221"/>
      <c r="B2" s="221"/>
      <c r="C2" s="261" t="s">
        <v>986</v>
      </c>
      <c r="D2" s="220"/>
      <c r="E2" s="220"/>
      <c r="F2" s="296" t="str">
        <f>VLOOKUP(H2,accountnumber,2,FALSE)</f>
        <v>EU1</v>
      </c>
      <c r="G2" s="297"/>
      <c r="H2" s="296" t="s">
        <v>283</v>
      </c>
      <c r="I2" s="298"/>
      <c r="J2" s="298"/>
      <c r="K2" s="298"/>
      <c r="L2" s="298"/>
      <c r="M2" s="298"/>
      <c r="N2" s="297"/>
      <c r="O2" s="222"/>
      <c r="P2" s="222"/>
      <c r="Q2" s="222"/>
      <c r="R2" s="223"/>
      <c r="S2" s="223"/>
      <c r="T2" s="223"/>
      <c r="U2" s="220"/>
      <c r="V2" s="224" t="str">
        <f>IF(F2="GB1","GBP",IF(F2="EU1","EUR",IF(F2="US1","USD",IF(F2="N/A",'New Quote Discount'!C14,IF(S4=1,"GBP",IF(S4=2,"EUR",IF(S4=3,"USD","SEK")))))))</f>
        <v>EUR</v>
      </c>
      <c r="W2" s="220"/>
      <c r="X2" s="220"/>
      <c r="Y2" s="220"/>
      <c r="Z2" s="220"/>
      <c r="AA2" s="220"/>
      <c r="AB2" s="220"/>
      <c r="AC2" s="221"/>
    </row>
    <row r="3" spans="1:29" ht="8.5" customHeight="1" x14ac:dyDescent="0.45">
      <c r="A3" s="221"/>
      <c r="B3" s="221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4"/>
      <c r="W3" s="220"/>
      <c r="X3" s="220"/>
      <c r="Y3" s="220"/>
      <c r="Z3" s="220"/>
      <c r="AA3" s="220"/>
      <c r="AB3" s="220"/>
      <c r="AC3" s="221"/>
    </row>
    <row r="4" spans="1:29" ht="15.8" customHeight="1" x14ac:dyDescent="0.4">
      <c r="A4" s="221"/>
      <c r="B4" s="221"/>
      <c r="C4" s="220"/>
      <c r="D4" s="220"/>
      <c r="E4" s="220"/>
      <c r="F4" s="220"/>
      <c r="G4" s="225"/>
      <c r="H4" s="226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7" t="e">
        <f>[2]!EntCustCurrency("Marl02",F2)</f>
        <v>#NAME?</v>
      </c>
      <c r="T4" s="227"/>
      <c r="U4" s="220"/>
      <c r="V4" s="220"/>
      <c r="W4" s="220"/>
      <c r="X4" s="220"/>
      <c r="Y4" s="220"/>
      <c r="Z4" s="220"/>
      <c r="AA4" s="220"/>
      <c r="AB4" s="220"/>
      <c r="AC4" s="221"/>
    </row>
    <row r="5" spans="1:29" ht="24.45" thickBot="1" x14ac:dyDescent="0.3">
      <c r="A5" s="217"/>
      <c r="B5" s="217"/>
      <c r="C5" s="253" t="s">
        <v>2480</v>
      </c>
      <c r="D5" s="218"/>
      <c r="E5" s="218"/>
      <c r="F5" s="218"/>
      <c r="G5" s="218"/>
      <c r="H5" s="219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28" t="str">
        <f>IF(V2="GBP","a",IF(V2="EUR","b",IF(V2="USD","C","f")))</f>
        <v>b</v>
      </c>
      <c r="T5" s="229"/>
      <c r="U5" s="216"/>
      <c r="V5" s="216"/>
      <c r="W5" s="216"/>
      <c r="X5" s="216"/>
      <c r="Y5" s="216"/>
      <c r="Z5" s="216"/>
      <c r="AA5" s="216"/>
      <c r="AB5" s="216"/>
      <c r="AC5" s="217"/>
    </row>
    <row r="6" spans="1:29" x14ac:dyDescent="0.25">
      <c r="A6" s="217"/>
      <c r="B6" s="217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7"/>
    </row>
    <row r="7" spans="1:29" ht="19.05" x14ac:dyDescent="0.35">
      <c r="A7" s="254"/>
      <c r="B7" s="217"/>
      <c r="C7" s="230" t="s">
        <v>977</v>
      </c>
      <c r="D7" s="231" t="s">
        <v>31</v>
      </c>
      <c r="E7" s="231"/>
      <c r="F7" s="231"/>
      <c r="G7" s="232"/>
      <c r="H7" s="234" t="s">
        <v>8</v>
      </c>
      <c r="I7" s="234">
        <v>5</v>
      </c>
      <c r="J7" s="234">
        <v>6</v>
      </c>
      <c r="K7" s="234">
        <v>7</v>
      </c>
      <c r="L7" s="234">
        <v>8</v>
      </c>
      <c r="M7" s="234">
        <v>9</v>
      </c>
      <c r="N7" s="234">
        <v>10</v>
      </c>
      <c r="O7" s="234">
        <v>11</v>
      </c>
      <c r="P7" s="234">
        <v>12</v>
      </c>
      <c r="Q7" s="234">
        <v>13</v>
      </c>
      <c r="R7" s="234">
        <v>14</v>
      </c>
      <c r="S7" s="234"/>
      <c r="T7" s="234">
        <v>15</v>
      </c>
      <c r="U7" s="234">
        <v>16</v>
      </c>
      <c r="V7" s="234">
        <v>18</v>
      </c>
      <c r="W7" s="234">
        <v>20</v>
      </c>
      <c r="X7" s="234">
        <v>22</v>
      </c>
      <c r="Y7" s="234">
        <v>23</v>
      </c>
      <c r="Z7" s="234">
        <v>24</v>
      </c>
      <c r="AA7" s="234">
        <v>26</v>
      </c>
      <c r="AB7" s="234">
        <v>28</v>
      </c>
      <c r="AC7" s="234">
        <v>30</v>
      </c>
    </row>
    <row r="8" spans="1:29" x14ac:dyDescent="0.25">
      <c r="A8" s="254"/>
      <c r="B8" s="217"/>
      <c r="C8" s="233"/>
      <c r="D8" s="240" t="s">
        <v>32</v>
      </c>
      <c r="E8" s="240"/>
      <c r="F8" s="231"/>
      <c r="G8" s="287">
        <v>2.5</v>
      </c>
      <c r="H8" s="294">
        <v>3</v>
      </c>
      <c r="I8" s="287">
        <v>3.5</v>
      </c>
      <c r="J8" s="241">
        <v>4</v>
      </c>
      <c r="K8" s="241">
        <v>5</v>
      </c>
      <c r="L8" s="241">
        <v>6</v>
      </c>
      <c r="M8" s="255">
        <v>6.5</v>
      </c>
      <c r="N8" s="241">
        <v>7</v>
      </c>
      <c r="O8" s="241">
        <v>8</v>
      </c>
      <c r="P8" s="241">
        <v>9</v>
      </c>
      <c r="Q8" s="241"/>
      <c r="R8" s="241">
        <v>10</v>
      </c>
      <c r="S8" s="241"/>
      <c r="T8" s="241"/>
      <c r="U8" s="241">
        <v>11</v>
      </c>
      <c r="V8" s="241">
        <v>13</v>
      </c>
      <c r="W8" s="241">
        <v>15</v>
      </c>
      <c r="X8" s="241">
        <v>16</v>
      </c>
      <c r="Y8" s="241">
        <v>17</v>
      </c>
      <c r="Z8" s="241">
        <v>18</v>
      </c>
      <c r="AA8" s="241">
        <v>19</v>
      </c>
      <c r="AB8" s="241">
        <v>20</v>
      </c>
      <c r="AC8" s="241">
        <v>22</v>
      </c>
    </row>
    <row r="9" spans="1:29" x14ac:dyDescent="0.25">
      <c r="A9" s="254"/>
      <c r="B9" s="217"/>
      <c r="C9" s="237" t="s">
        <v>18</v>
      </c>
      <c r="D9" s="238"/>
      <c r="E9" s="238"/>
      <c r="F9" s="256"/>
      <c r="G9" s="285" t="str">
        <f t="shared" ref="G9:W16" si="0">IFERROR(VLOOKUP((CONCATENATE(G$8,$C9)),pricefile,4,FALSE),"-")</f>
        <v>-</v>
      </c>
      <c r="H9" s="256" t="str">
        <f t="shared" si="0"/>
        <v>-</v>
      </c>
      <c r="I9" s="256" t="str">
        <f t="shared" si="0"/>
        <v>-</v>
      </c>
      <c r="J9" s="256" t="str">
        <f t="shared" si="0"/>
        <v>-</v>
      </c>
      <c r="K9" s="256" t="str">
        <f t="shared" si="0"/>
        <v>-</v>
      </c>
      <c r="L9" s="256" t="str">
        <f t="shared" si="0"/>
        <v>-</v>
      </c>
      <c r="M9" s="256" t="str">
        <f t="shared" si="0"/>
        <v>-</v>
      </c>
      <c r="N9" s="256" t="str">
        <f t="shared" si="0"/>
        <v>-</v>
      </c>
      <c r="O9" s="256" t="str">
        <f t="shared" si="0"/>
        <v>-</v>
      </c>
      <c r="P9" s="256" t="str">
        <f t="shared" si="0"/>
        <v>-</v>
      </c>
      <c r="Q9" s="256" t="str">
        <f t="shared" si="0"/>
        <v>-</v>
      </c>
      <c r="R9" s="256" t="str">
        <f t="shared" ref="R9:AC16" si="1">IFERROR(VLOOKUP((CONCATENATE(R$8,$C9)),pricefile,4,FALSE),"-")</f>
        <v>-</v>
      </c>
      <c r="S9" s="256" t="str">
        <f t="shared" si="1"/>
        <v>-</v>
      </c>
      <c r="T9" s="256" t="str">
        <f t="shared" si="1"/>
        <v>-</v>
      </c>
      <c r="U9" s="256" t="str">
        <f t="shared" si="1"/>
        <v>-</v>
      </c>
      <c r="V9" s="256" t="str">
        <f t="shared" si="1"/>
        <v>-</v>
      </c>
      <c r="W9" s="256" t="str">
        <f t="shared" si="1"/>
        <v>-</v>
      </c>
      <c r="X9" s="256" t="str">
        <f t="shared" si="1"/>
        <v>-</v>
      </c>
      <c r="Y9" s="256" t="str">
        <f t="shared" si="1"/>
        <v>-</v>
      </c>
      <c r="Z9" s="256" t="str">
        <f t="shared" si="1"/>
        <v>-</v>
      </c>
      <c r="AA9" s="256" t="str">
        <f t="shared" si="1"/>
        <v>-</v>
      </c>
      <c r="AB9" s="256" t="str">
        <f t="shared" si="1"/>
        <v>-</v>
      </c>
      <c r="AC9" s="256" t="str">
        <f t="shared" si="1"/>
        <v>-</v>
      </c>
    </row>
    <row r="10" spans="1:29" x14ac:dyDescent="0.25">
      <c r="A10" s="254"/>
      <c r="B10" s="217"/>
      <c r="C10" s="237" t="s">
        <v>215</v>
      </c>
      <c r="D10" s="238"/>
      <c r="E10" s="238"/>
      <c r="F10" s="256"/>
      <c r="G10" s="285" t="str">
        <f t="shared" si="0"/>
        <v>-</v>
      </c>
      <c r="H10" s="256" t="str">
        <f t="shared" si="0"/>
        <v>-</v>
      </c>
      <c r="I10" s="256" t="str">
        <f t="shared" si="0"/>
        <v>-</v>
      </c>
      <c r="J10" s="256" t="str">
        <f t="shared" si="0"/>
        <v>-</v>
      </c>
      <c r="K10" s="256" t="str">
        <f t="shared" si="0"/>
        <v>-</v>
      </c>
      <c r="L10" s="256" t="str">
        <f t="shared" si="0"/>
        <v>-</v>
      </c>
      <c r="M10" s="256" t="str">
        <f t="shared" si="0"/>
        <v>-</v>
      </c>
      <c r="N10" s="256" t="str">
        <f t="shared" si="0"/>
        <v>-</v>
      </c>
      <c r="O10" s="256" t="str">
        <f t="shared" si="0"/>
        <v>-</v>
      </c>
      <c r="P10" s="256" t="str">
        <f t="shared" si="0"/>
        <v>-</v>
      </c>
      <c r="Q10" s="256" t="str">
        <f t="shared" si="0"/>
        <v>-</v>
      </c>
      <c r="R10" s="256" t="str">
        <f t="shared" si="1"/>
        <v>-</v>
      </c>
      <c r="S10" s="256" t="str">
        <f t="shared" si="1"/>
        <v>-</v>
      </c>
      <c r="T10" s="256" t="str">
        <f t="shared" si="1"/>
        <v>-</v>
      </c>
      <c r="U10" s="256" t="str">
        <f t="shared" si="1"/>
        <v>-</v>
      </c>
      <c r="V10" s="256" t="str">
        <f t="shared" si="1"/>
        <v>-</v>
      </c>
      <c r="W10" s="256" t="str">
        <f t="shared" si="1"/>
        <v>-</v>
      </c>
      <c r="X10" s="256" t="str">
        <f t="shared" si="1"/>
        <v>-</v>
      </c>
      <c r="Y10" s="256" t="str">
        <f t="shared" si="1"/>
        <v>-</v>
      </c>
      <c r="Z10" s="293" t="str">
        <f t="shared" si="1"/>
        <v>-</v>
      </c>
      <c r="AA10" s="293" t="str">
        <f t="shared" si="1"/>
        <v>-</v>
      </c>
      <c r="AB10" s="293" t="str">
        <f t="shared" si="1"/>
        <v>-</v>
      </c>
      <c r="AC10" s="256" t="str">
        <f t="shared" si="1"/>
        <v>-</v>
      </c>
    </row>
    <row r="11" spans="1:29" x14ac:dyDescent="0.25">
      <c r="A11" s="254"/>
      <c r="B11" s="217"/>
      <c r="C11" s="237" t="s">
        <v>20</v>
      </c>
      <c r="D11" s="238"/>
      <c r="E11" s="238"/>
      <c r="F11" s="256"/>
      <c r="G11" s="285" t="str">
        <f t="shared" si="0"/>
        <v>-</v>
      </c>
      <c r="H11" s="256" t="str">
        <f t="shared" si="0"/>
        <v>-</v>
      </c>
      <c r="I11" s="256" t="str">
        <f t="shared" si="0"/>
        <v>-</v>
      </c>
      <c r="J11" s="256" t="str">
        <f t="shared" si="0"/>
        <v>-</v>
      </c>
      <c r="K11" s="256" t="str">
        <f t="shared" si="0"/>
        <v>-</v>
      </c>
      <c r="L11" s="256" t="str">
        <f t="shared" si="0"/>
        <v>-</v>
      </c>
      <c r="M11" s="256" t="str">
        <f t="shared" si="0"/>
        <v>-</v>
      </c>
      <c r="N11" s="256" t="str">
        <f t="shared" si="0"/>
        <v>-</v>
      </c>
      <c r="O11" s="256" t="str">
        <f t="shared" si="0"/>
        <v>-</v>
      </c>
      <c r="P11" s="256" t="str">
        <f t="shared" si="0"/>
        <v>-</v>
      </c>
      <c r="Q11" s="256" t="str">
        <f t="shared" si="0"/>
        <v>-</v>
      </c>
      <c r="R11" s="256" t="str">
        <f t="shared" si="1"/>
        <v>-</v>
      </c>
      <c r="S11" s="256" t="str">
        <f t="shared" si="1"/>
        <v>-</v>
      </c>
      <c r="T11" s="256" t="str">
        <f t="shared" si="1"/>
        <v>-</v>
      </c>
      <c r="U11" s="256" t="str">
        <f t="shared" si="1"/>
        <v>-</v>
      </c>
      <c r="V11" s="256" t="str">
        <f t="shared" si="1"/>
        <v>-</v>
      </c>
      <c r="W11" s="256" t="str">
        <f t="shared" si="1"/>
        <v>-</v>
      </c>
      <c r="X11" s="256" t="str">
        <f t="shared" si="1"/>
        <v>-</v>
      </c>
      <c r="Y11" s="256" t="str">
        <f t="shared" si="1"/>
        <v>-</v>
      </c>
      <c r="Z11" s="256" t="str">
        <f t="shared" si="1"/>
        <v>-</v>
      </c>
      <c r="AA11" s="256" t="str">
        <f t="shared" si="1"/>
        <v>-</v>
      </c>
      <c r="AB11" s="256" t="str">
        <f t="shared" si="1"/>
        <v>-</v>
      </c>
      <c r="AC11" s="256" t="str">
        <f t="shared" si="1"/>
        <v>-</v>
      </c>
    </row>
    <row r="12" spans="1:29" x14ac:dyDescent="0.25">
      <c r="A12" s="254"/>
      <c r="B12" s="217"/>
      <c r="C12" s="237" t="s">
        <v>216</v>
      </c>
      <c r="D12" s="238"/>
      <c r="E12" s="238"/>
      <c r="F12" s="256"/>
      <c r="G12" s="285" t="str">
        <f t="shared" si="0"/>
        <v>-</v>
      </c>
      <c r="H12" s="256" t="str">
        <f t="shared" si="0"/>
        <v>-</v>
      </c>
      <c r="I12" s="256" t="str">
        <f t="shared" si="0"/>
        <v>-</v>
      </c>
      <c r="J12" s="256" t="str">
        <f t="shared" si="0"/>
        <v>-</v>
      </c>
      <c r="K12" s="256" t="str">
        <f t="shared" si="0"/>
        <v>-</v>
      </c>
      <c r="L12" s="256" t="str">
        <f t="shared" si="0"/>
        <v>-</v>
      </c>
      <c r="M12" s="256" t="str">
        <f t="shared" si="0"/>
        <v>-</v>
      </c>
      <c r="N12" s="256" t="str">
        <f t="shared" si="0"/>
        <v>-</v>
      </c>
      <c r="O12" s="256" t="str">
        <f t="shared" si="0"/>
        <v>-</v>
      </c>
      <c r="P12" s="256" t="str">
        <f t="shared" si="0"/>
        <v>-</v>
      </c>
      <c r="Q12" s="256" t="str">
        <f t="shared" si="0"/>
        <v>-</v>
      </c>
      <c r="R12" s="256" t="str">
        <f t="shared" si="1"/>
        <v>-</v>
      </c>
      <c r="S12" s="256" t="str">
        <f t="shared" si="1"/>
        <v>-</v>
      </c>
      <c r="T12" s="256" t="str">
        <f t="shared" si="1"/>
        <v>-</v>
      </c>
      <c r="U12" s="256" t="str">
        <f t="shared" si="1"/>
        <v>-</v>
      </c>
      <c r="V12" s="256" t="str">
        <f t="shared" si="1"/>
        <v>-</v>
      </c>
      <c r="W12" s="256" t="str">
        <f t="shared" si="1"/>
        <v>-</v>
      </c>
      <c r="X12" s="256" t="str">
        <f t="shared" si="1"/>
        <v>-</v>
      </c>
      <c r="Y12" s="256" t="str">
        <f t="shared" si="1"/>
        <v>-</v>
      </c>
      <c r="Z12" s="256" t="str">
        <f t="shared" si="1"/>
        <v>-</v>
      </c>
      <c r="AA12" s="256" t="str">
        <f t="shared" si="1"/>
        <v>-</v>
      </c>
      <c r="AB12" s="256" t="str">
        <f t="shared" si="1"/>
        <v>-</v>
      </c>
      <c r="AC12" s="256" t="str">
        <f t="shared" si="1"/>
        <v>-</v>
      </c>
    </row>
    <row r="13" spans="1:29" x14ac:dyDescent="0.25">
      <c r="A13" s="254"/>
      <c r="B13" s="217"/>
      <c r="C13" s="237" t="s">
        <v>205</v>
      </c>
      <c r="D13" s="238"/>
      <c r="E13" s="238"/>
      <c r="F13" s="256"/>
      <c r="G13" s="285" t="str">
        <f t="shared" si="0"/>
        <v>-</v>
      </c>
      <c r="H13" s="256" t="str">
        <f t="shared" si="0"/>
        <v>-</v>
      </c>
      <c r="I13" s="256" t="str">
        <f t="shared" si="0"/>
        <v>-</v>
      </c>
      <c r="J13" s="256" t="str">
        <f t="shared" si="0"/>
        <v>-</v>
      </c>
      <c r="K13" s="256" t="str">
        <f t="shared" si="0"/>
        <v>-</v>
      </c>
      <c r="L13" s="256" t="str">
        <f t="shared" si="0"/>
        <v>-</v>
      </c>
      <c r="M13" s="256" t="str">
        <f t="shared" si="0"/>
        <v>-</v>
      </c>
      <c r="N13" s="256" t="str">
        <f t="shared" si="0"/>
        <v>-</v>
      </c>
      <c r="O13" s="256" t="str">
        <f t="shared" si="0"/>
        <v>-</v>
      </c>
      <c r="P13" s="256" t="str">
        <f t="shared" si="0"/>
        <v>-</v>
      </c>
      <c r="Q13" s="256" t="str">
        <f t="shared" si="0"/>
        <v>-</v>
      </c>
      <c r="R13" s="256" t="str">
        <f t="shared" si="1"/>
        <v>-</v>
      </c>
      <c r="S13" s="256" t="str">
        <f t="shared" si="1"/>
        <v>-</v>
      </c>
      <c r="T13" s="256" t="str">
        <f t="shared" si="1"/>
        <v>-</v>
      </c>
      <c r="U13" s="256" t="str">
        <f t="shared" si="1"/>
        <v>-</v>
      </c>
      <c r="V13" s="256" t="str">
        <f t="shared" si="1"/>
        <v>-</v>
      </c>
      <c r="W13" s="256" t="str">
        <f t="shared" si="1"/>
        <v>-</v>
      </c>
      <c r="X13" s="256" t="str">
        <f t="shared" si="1"/>
        <v>-</v>
      </c>
      <c r="Y13" s="256" t="str">
        <f t="shared" si="1"/>
        <v>-</v>
      </c>
      <c r="Z13" s="256" t="str">
        <f t="shared" si="1"/>
        <v>-</v>
      </c>
      <c r="AA13" s="256" t="str">
        <f t="shared" si="1"/>
        <v>-</v>
      </c>
      <c r="AB13" s="256" t="str">
        <f t="shared" si="1"/>
        <v>-</v>
      </c>
      <c r="AC13" s="256" t="str">
        <f t="shared" si="1"/>
        <v>-</v>
      </c>
    </row>
    <row r="14" spans="1:29" x14ac:dyDescent="0.25">
      <c r="A14" s="254"/>
      <c r="B14" s="217"/>
      <c r="C14" s="237" t="s">
        <v>2461</v>
      </c>
      <c r="D14" s="238"/>
      <c r="E14" s="238"/>
      <c r="F14" s="285"/>
      <c r="G14" s="285" t="str">
        <f t="shared" si="0"/>
        <v>-</v>
      </c>
      <c r="H14" s="285" t="str">
        <f t="shared" si="0"/>
        <v>-</v>
      </c>
      <c r="I14" s="285" t="str">
        <f t="shared" si="0"/>
        <v>-</v>
      </c>
      <c r="J14" s="285" t="str">
        <f t="shared" si="0"/>
        <v>-</v>
      </c>
      <c r="K14" s="285" t="str">
        <f t="shared" si="0"/>
        <v>-</v>
      </c>
      <c r="L14" s="285" t="str">
        <f t="shared" si="0"/>
        <v>-</v>
      </c>
      <c r="M14" s="285" t="str">
        <f t="shared" si="0"/>
        <v>-</v>
      </c>
      <c r="N14" s="285" t="str">
        <f t="shared" si="0"/>
        <v>-</v>
      </c>
      <c r="O14" s="285" t="str">
        <f t="shared" si="0"/>
        <v>-</v>
      </c>
      <c r="P14" s="285" t="str">
        <f t="shared" si="0"/>
        <v>-</v>
      </c>
      <c r="Q14" s="285" t="str">
        <f t="shared" si="0"/>
        <v>-</v>
      </c>
      <c r="R14" s="285" t="str">
        <f t="shared" si="0"/>
        <v>-</v>
      </c>
      <c r="S14" s="285" t="str">
        <f t="shared" si="0"/>
        <v>-</v>
      </c>
      <c r="T14" s="285" t="str">
        <f t="shared" si="0"/>
        <v>-</v>
      </c>
      <c r="U14" s="285" t="str">
        <f t="shared" si="0"/>
        <v>-</v>
      </c>
      <c r="V14" s="285" t="str">
        <f t="shared" si="0"/>
        <v>-</v>
      </c>
      <c r="W14" s="285" t="str">
        <f t="shared" si="0"/>
        <v>-</v>
      </c>
      <c r="X14" s="285" t="str">
        <f t="shared" si="1"/>
        <v>-</v>
      </c>
      <c r="Y14" s="285" t="str">
        <f t="shared" si="1"/>
        <v>-</v>
      </c>
      <c r="Z14" s="285" t="str">
        <f t="shared" si="1"/>
        <v>-</v>
      </c>
      <c r="AA14" s="285" t="str">
        <f t="shared" si="1"/>
        <v>-</v>
      </c>
      <c r="AB14" s="285" t="str">
        <f t="shared" si="1"/>
        <v>-</v>
      </c>
      <c r="AC14" s="285" t="str">
        <f t="shared" si="1"/>
        <v>-</v>
      </c>
    </row>
    <row r="15" spans="1:29" x14ac:dyDescent="0.25">
      <c r="A15" s="254"/>
      <c r="B15" s="217"/>
      <c r="C15" s="237" t="s">
        <v>22</v>
      </c>
      <c r="D15" s="238"/>
      <c r="E15" s="238"/>
      <c r="F15" s="256"/>
      <c r="G15" s="285" t="str">
        <f t="shared" si="0"/>
        <v>-</v>
      </c>
      <c r="H15" s="256" t="str">
        <f t="shared" si="0"/>
        <v>-</v>
      </c>
      <c r="I15" s="256" t="str">
        <f t="shared" si="0"/>
        <v>-</v>
      </c>
      <c r="J15" s="256" t="str">
        <f t="shared" si="0"/>
        <v>-</v>
      </c>
      <c r="K15" s="256" t="str">
        <f t="shared" si="0"/>
        <v>-</v>
      </c>
      <c r="L15" s="256" t="str">
        <f t="shared" si="0"/>
        <v>-</v>
      </c>
      <c r="M15" s="256" t="str">
        <f t="shared" si="0"/>
        <v>-</v>
      </c>
      <c r="N15" s="256" t="str">
        <f t="shared" si="0"/>
        <v>-</v>
      </c>
      <c r="O15" s="256" t="str">
        <f t="shared" si="0"/>
        <v>-</v>
      </c>
      <c r="P15" s="256" t="str">
        <f t="shared" si="0"/>
        <v>-</v>
      </c>
      <c r="Q15" s="256" t="str">
        <f t="shared" si="0"/>
        <v>-</v>
      </c>
      <c r="R15" s="256" t="str">
        <f t="shared" si="1"/>
        <v>-</v>
      </c>
      <c r="S15" s="256" t="str">
        <f t="shared" si="1"/>
        <v>-</v>
      </c>
      <c r="T15" s="256" t="str">
        <f t="shared" si="1"/>
        <v>-</v>
      </c>
      <c r="U15" s="256" t="str">
        <f t="shared" si="1"/>
        <v>-</v>
      </c>
      <c r="V15" s="256" t="str">
        <f t="shared" si="1"/>
        <v>-</v>
      </c>
      <c r="W15" s="256" t="str">
        <f t="shared" si="1"/>
        <v>-</v>
      </c>
      <c r="X15" s="256" t="str">
        <f t="shared" si="1"/>
        <v>-</v>
      </c>
      <c r="Y15" s="256" t="str">
        <f t="shared" si="1"/>
        <v>-</v>
      </c>
      <c r="Z15" s="293" t="str">
        <f t="shared" si="1"/>
        <v>-</v>
      </c>
      <c r="AA15" s="293" t="str">
        <f t="shared" si="1"/>
        <v>-</v>
      </c>
      <c r="AB15" s="293" t="str">
        <f t="shared" si="1"/>
        <v>-</v>
      </c>
      <c r="AC15" s="256" t="str">
        <f t="shared" si="1"/>
        <v>-</v>
      </c>
    </row>
    <row r="16" spans="1:29" s="6" customFormat="1" x14ac:dyDescent="0.25">
      <c r="A16" s="254"/>
      <c r="B16" s="217"/>
      <c r="C16" s="239" t="s">
        <v>13</v>
      </c>
      <c r="D16" s="238"/>
      <c r="E16" s="238"/>
      <c r="F16" s="247"/>
      <c r="G16" s="286" t="str">
        <f t="shared" si="0"/>
        <v>-</v>
      </c>
      <c r="H16" s="247" t="str">
        <f t="shared" si="0"/>
        <v>-</v>
      </c>
      <c r="I16" s="247" t="str">
        <f t="shared" si="0"/>
        <v>-</v>
      </c>
      <c r="J16" s="247" t="str">
        <f t="shared" si="0"/>
        <v>-</v>
      </c>
      <c r="K16" s="247" t="str">
        <f t="shared" si="0"/>
        <v>-</v>
      </c>
      <c r="L16" s="247" t="str">
        <f t="shared" si="0"/>
        <v>-</v>
      </c>
      <c r="M16" s="247" t="str">
        <f t="shared" si="0"/>
        <v>-</v>
      </c>
      <c r="N16" s="247" t="str">
        <f t="shared" si="0"/>
        <v>-</v>
      </c>
      <c r="O16" s="247" t="str">
        <f t="shared" si="0"/>
        <v>-</v>
      </c>
      <c r="P16" s="247" t="str">
        <f t="shared" si="0"/>
        <v>-</v>
      </c>
      <c r="Q16" s="247" t="str">
        <f t="shared" si="0"/>
        <v>-</v>
      </c>
      <c r="R16" s="247" t="str">
        <f t="shared" si="1"/>
        <v>-</v>
      </c>
      <c r="S16" s="247" t="str">
        <f t="shared" si="1"/>
        <v>-</v>
      </c>
      <c r="T16" s="247" t="str">
        <f t="shared" si="1"/>
        <v>-</v>
      </c>
      <c r="U16" s="247" t="str">
        <f t="shared" si="1"/>
        <v>-</v>
      </c>
      <c r="V16" s="247" t="str">
        <f t="shared" si="1"/>
        <v>-</v>
      </c>
      <c r="W16" s="247" t="str">
        <f t="shared" si="1"/>
        <v>-</v>
      </c>
      <c r="X16" s="247" t="str">
        <f t="shared" si="1"/>
        <v>-</v>
      </c>
      <c r="Y16" s="247" t="str">
        <f t="shared" si="1"/>
        <v>-</v>
      </c>
      <c r="Z16" s="247" t="str">
        <f t="shared" si="1"/>
        <v>-</v>
      </c>
      <c r="AA16" s="247" t="str">
        <f t="shared" si="1"/>
        <v>-</v>
      </c>
      <c r="AB16" s="247" t="str">
        <f t="shared" si="1"/>
        <v>-</v>
      </c>
      <c r="AC16" s="247" t="str">
        <f t="shared" si="1"/>
        <v>-</v>
      </c>
    </row>
    <row r="17" spans="1:32" x14ac:dyDescent="0.25">
      <c r="A17" s="254"/>
      <c r="B17" s="217"/>
      <c r="C17" s="216"/>
      <c r="D17" s="216"/>
      <c r="E17" s="216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</row>
    <row r="18" spans="1:32" x14ac:dyDescent="0.25">
      <c r="A18" s="254"/>
      <c r="B18" s="217"/>
      <c r="C18" s="233" t="s">
        <v>978</v>
      </c>
      <c r="D18" s="240" t="s">
        <v>31</v>
      </c>
      <c r="E18" s="240"/>
      <c r="F18" s="231"/>
      <c r="G18" s="289"/>
      <c r="H18" s="241">
        <v>4</v>
      </c>
      <c r="I18" s="241">
        <v>5</v>
      </c>
      <c r="J18" s="241">
        <v>6</v>
      </c>
      <c r="K18" s="241">
        <v>7</v>
      </c>
      <c r="L18" s="241">
        <v>8</v>
      </c>
      <c r="M18" s="241">
        <v>9</v>
      </c>
      <c r="N18" s="241">
        <v>10</v>
      </c>
      <c r="O18" s="241">
        <v>11</v>
      </c>
      <c r="P18" s="241">
        <v>12</v>
      </c>
      <c r="Q18" s="241">
        <v>13</v>
      </c>
      <c r="R18" s="241">
        <v>14</v>
      </c>
      <c r="S18" s="241"/>
      <c r="T18" s="241">
        <v>15</v>
      </c>
      <c r="U18" s="241">
        <v>16</v>
      </c>
      <c r="V18" s="241">
        <v>18</v>
      </c>
      <c r="W18" s="241">
        <v>20</v>
      </c>
      <c r="X18" s="241">
        <v>22</v>
      </c>
      <c r="Y18" s="241">
        <v>23</v>
      </c>
      <c r="Z18" s="241">
        <v>24</v>
      </c>
      <c r="AA18" s="241">
        <v>26</v>
      </c>
      <c r="AB18" s="241">
        <v>28</v>
      </c>
      <c r="AC18" s="241">
        <v>30</v>
      </c>
    </row>
    <row r="19" spans="1:32" ht="19.05" x14ac:dyDescent="0.35">
      <c r="A19" s="254"/>
      <c r="B19" s="217"/>
      <c r="C19" s="230"/>
      <c r="D19" s="231" t="s">
        <v>32</v>
      </c>
      <c r="E19" s="231"/>
      <c r="F19" s="231"/>
      <c r="G19" s="257"/>
      <c r="H19" s="257" t="s">
        <v>7</v>
      </c>
      <c r="I19" s="234" t="s">
        <v>2479</v>
      </c>
      <c r="J19" s="234">
        <v>4</v>
      </c>
      <c r="K19" s="234">
        <v>5</v>
      </c>
      <c r="L19" s="234">
        <v>6</v>
      </c>
      <c r="M19" s="257">
        <v>6.5</v>
      </c>
      <c r="N19" s="234">
        <v>7</v>
      </c>
      <c r="O19" s="234">
        <v>8</v>
      </c>
      <c r="P19" s="234">
        <v>9</v>
      </c>
      <c r="Q19" s="234"/>
      <c r="R19" s="234">
        <v>10</v>
      </c>
      <c r="S19" s="234"/>
      <c r="T19" s="234"/>
      <c r="U19" s="234">
        <v>11</v>
      </c>
      <c r="V19" s="234">
        <v>13</v>
      </c>
      <c r="W19" s="234">
        <v>15</v>
      </c>
      <c r="X19" s="234">
        <v>16</v>
      </c>
      <c r="Y19" s="234">
        <v>17</v>
      </c>
      <c r="Z19" s="234">
        <v>18</v>
      </c>
      <c r="AA19" s="234">
        <v>19</v>
      </c>
      <c r="AB19" s="234">
        <v>20</v>
      </c>
      <c r="AC19" s="234"/>
    </row>
    <row r="20" spans="1:32" x14ac:dyDescent="0.25">
      <c r="A20" s="254"/>
      <c r="B20" s="217"/>
      <c r="C20" s="237" t="s">
        <v>80</v>
      </c>
      <c r="D20" s="238"/>
      <c r="E20" s="238"/>
      <c r="F20" s="256"/>
      <c r="G20" s="295" t="str">
        <f t="shared" ref="G20:Q29" si="2">IFERROR(VLOOKUP((CONCATENATE(G$18,$C20)),pricefile,4,FALSE),"-")</f>
        <v>-</v>
      </c>
      <c r="H20" s="256" t="str">
        <f t="shared" si="2"/>
        <v>-</v>
      </c>
      <c r="I20" s="256" t="str">
        <f>IFERROR(VLOOKUP((CONCATENATE(I$18,$C20)),pricefile,4,FALSE),"-")</f>
        <v>-</v>
      </c>
      <c r="J20" s="256" t="str">
        <f t="shared" si="2"/>
        <v>-</v>
      </c>
      <c r="K20" s="256" t="str">
        <f t="shared" si="2"/>
        <v>-</v>
      </c>
      <c r="L20" s="256" t="str">
        <f t="shared" si="2"/>
        <v>-</v>
      </c>
      <c r="M20" s="256" t="str">
        <f t="shared" si="2"/>
        <v>-</v>
      </c>
      <c r="N20" s="256" t="str">
        <f t="shared" si="2"/>
        <v>-</v>
      </c>
      <c r="O20" s="256" t="str">
        <f t="shared" si="2"/>
        <v>-</v>
      </c>
      <c r="P20" s="256" t="str">
        <f t="shared" si="2"/>
        <v>-</v>
      </c>
      <c r="Q20" s="256" t="str">
        <f t="shared" si="2"/>
        <v>-</v>
      </c>
      <c r="R20" s="256" t="str">
        <f t="shared" ref="R20:AC29" si="3">IFERROR(VLOOKUP((CONCATENATE(R$18,$C20)),pricefile,4,FALSE),"-")</f>
        <v>-</v>
      </c>
      <c r="S20" s="256" t="str">
        <f t="shared" si="3"/>
        <v>-</v>
      </c>
      <c r="T20" s="256" t="str">
        <f t="shared" si="3"/>
        <v>-</v>
      </c>
      <c r="U20" s="256" t="str">
        <f t="shared" si="3"/>
        <v>-</v>
      </c>
      <c r="V20" s="256" t="str">
        <f t="shared" si="3"/>
        <v>-</v>
      </c>
      <c r="W20" s="256" t="str">
        <f t="shared" si="3"/>
        <v>-</v>
      </c>
      <c r="X20" s="256" t="str">
        <f t="shared" si="3"/>
        <v>-</v>
      </c>
      <c r="Y20" s="256" t="str">
        <f t="shared" si="3"/>
        <v>-</v>
      </c>
      <c r="Z20" s="256" t="str">
        <f t="shared" si="3"/>
        <v>-</v>
      </c>
      <c r="AA20" s="256" t="str">
        <f t="shared" si="3"/>
        <v>-</v>
      </c>
      <c r="AB20" s="256" t="str">
        <f t="shared" si="3"/>
        <v>-</v>
      </c>
      <c r="AC20" s="256" t="str">
        <f t="shared" si="3"/>
        <v>-</v>
      </c>
    </row>
    <row r="21" spans="1:32" x14ac:dyDescent="0.25">
      <c r="A21" s="254"/>
      <c r="B21" s="217"/>
      <c r="C21" s="237" t="s">
        <v>27</v>
      </c>
      <c r="D21" s="238"/>
      <c r="E21" s="238"/>
      <c r="F21" s="256"/>
      <c r="G21" s="295" t="str">
        <f t="shared" si="2"/>
        <v>-</v>
      </c>
      <c r="H21" s="256" t="str">
        <f t="shared" si="2"/>
        <v>-</v>
      </c>
      <c r="I21" s="256" t="str">
        <f t="shared" si="2"/>
        <v>-</v>
      </c>
      <c r="J21" s="256" t="str">
        <f t="shared" si="2"/>
        <v>-</v>
      </c>
      <c r="K21" s="256" t="str">
        <f t="shared" si="2"/>
        <v>-</v>
      </c>
      <c r="L21" s="256" t="str">
        <f t="shared" si="2"/>
        <v>-</v>
      </c>
      <c r="M21" s="256" t="str">
        <f t="shared" si="2"/>
        <v>-</v>
      </c>
      <c r="N21" s="256" t="str">
        <f t="shared" si="2"/>
        <v>-</v>
      </c>
      <c r="O21" s="256" t="str">
        <f t="shared" si="2"/>
        <v>-</v>
      </c>
      <c r="P21" s="256" t="str">
        <f t="shared" si="2"/>
        <v>-</v>
      </c>
      <c r="Q21" s="256" t="str">
        <f t="shared" si="2"/>
        <v>-</v>
      </c>
      <c r="R21" s="256" t="str">
        <f t="shared" si="3"/>
        <v>-</v>
      </c>
      <c r="S21" s="256" t="str">
        <f t="shared" si="3"/>
        <v>-</v>
      </c>
      <c r="T21" s="256" t="str">
        <f t="shared" si="3"/>
        <v>-</v>
      </c>
      <c r="U21" s="256" t="str">
        <f t="shared" si="3"/>
        <v>-</v>
      </c>
      <c r="V21" s="256" t="str">
        <f t="shared" si="3"/>
        <v>-</v>
      </c>
      <c r="W21" s="256" t="str">
        <f t="shared" si="3"/>
        <v>-</v>
      </c>
      <c r="X21" s="256" t="str">
        <f t="shared" si="3"/>
        <v>-</v>
      </c>
      <c r="Y21" s="256" t="str">
        <f t="shared" si="3"/>
        <v>-</v>
      </c>
      <c r="Z21" s="256" t="str">
        <f t="shared" si="3"/>
        <v>-</v>
      </c>
      <c r="AA21" s="256" t="str">
        <f t="shared" si="3"/>
        <v>-</v>
      </c>
      <c r="AB21" s="256" t="str">
        <f t="shared" si="3"/>
        <v>-</v>
      </c>
      <c r="AC21" s="256" t="str">
        <f t="shared" si="3"/>
        <v>-</v>
      </c>
    </row>
    <row r="22" spans="1:32" x14ac:dyDescent="0.25">
      <c r="A22" s="254"/>
      <c r="B22" s="217"/>
      <c r="C22" s="237" t="s">
        <v>24</v>
      </c>
      <c r="D22" s="238"/>
      <c r="E22" s="238"/>
      <c r="F22" s="256"/>
      <c r="G22" s="285" t="str">
        <f t="shared" si="2"/>
        <v>-</v>
      </c>
      <c r="H22" s="256" t="str">
        <f t="shared" si="2"/>
        <v>-</v>
      </c>
      <c r="I22" s="256" t="str">
        <f t="shared" si="2"/>
        <v>-</v>
      </c>
      <c r="J22" s="256" t="str">
        <f t="shared" si="2"/>
        <v>-</v>
      </c>
      <c r="K22" s="256" t="str">
        <f t="shared" si="2"/>
        <v>-</v>
      </c>
      <c r="L22" s="256" t="str">
        <f t="shared" si="2"/>
        <v>-</v>
      </c>
      <c r="M22" s="256" t="str">
        <f t="shared" si="2"/>
        <v>-</v>
      </c>
      <c r="N22" s="256" t="str">
        <f t="shared" si="2"/>
        <v>-</v>
      </c>
      <c r="O22" s="256" t="str">
        <f t="shared" si="2"/>
        <v>-</v>
      </c>
      <c r="P22" s="256" t="str">
        <f t="shared" si="2"/>
        <v>-</v>
      </c>
      <c r="Q22" s="256" t="str">
        <f t="shared" si="2"/>
        <v>-</v>
      </c>
      <c r="R22" s="256" t="str">
        <f t="shared" si="3"/>
        <v>-</v>
      </c>
      <c r="S22" s="256" t="str">
        <f t="shared" si="3"/>
        <v>-</v>
      </c>
      <c r="T22" s="256" t="str">
        <f t="shared" si="3"/>
        <v>-</v>
      </c>
      <c r="U22" s="256" t="str">
        <f t="shared" si="3"/>
        <v>-</v>
      </c>
      <c r="V22" s="256" t="str">
        <f t="shared" si="3"/>
        <v>-</v>
      </c>
      <c r="W22" s="256" t="str">
        <f t="shared" si="3"/>
        <v>-</v>
      </c>
      <c r="X22" s="256" t="str">
        <f t="shared" si="3"/>
        <v>-</v>
      </c>
      <c r="Y22" s="256" t="str">
        <f t="shared" si="3"/>
        <v>-</v>
      </c>
      <c r="Z22" s="256" t="str">
        <f t="shared" si="3"/>
        <v>-</v>
      </c>
      <c r="AA22" s="256" t="str">
        <f t="shared" si="3"/>
        <v>-</v>
      </c>
      <c r="AB22" s="256" t="str">
        <f t="shared" si="3"/>
        <v>-</v>
      </c>
      <c r="AC22" s="256" t="str">
        <f t="shared" si="3"/>
        <v>-</v>
      </c>
    </row>
    <row r="23" spans="1:32" x14ac:dyDescent="0.25">
      <c r="A23" s="254"/>
      <c r="B23" s="217"/>
      <c r="C23" s="237" t="s">
        <v>25</v>
      </c>
      <c r="D23" s="238"/>
      <c r="E23" s="238"/>
      <c r="F23" s="256"/>
      <c r="G23" s="285" t="str">
        <f t="shared" ref="G23:Q26" si="4">IFERROR(VLOOKUP((CONCATENATE(G$18,$C23)),pricefile,4,FALSE),"-")</f>
        <v>-</v>
      </c>
      <c r="H23" s="256" t="str">
        <f t="shared" si="4"/>
        <v>-</v>
      </c>
      <c r="I23" s="256" t="str">
        <f t="shared" si="4"/>
        <v>-</v>
      </c>
      <c r="J23" s="256" t="str">
        <f t="shared" si="4"/>
        <v>-</v>
      </c>
      <c r="K23" s="256" t="str">
        <f t="shared" si="4"/>
        <v>-</v>
      </c>
      <c r="L23" s="256" t="str">
        <f t="shared" si="4"/>
        <v>-</v>
      </c>
      <c r="M23" s="256" t="str">
        <f t="shared" si="4"/>
        <v>-</v>
      </c>
      <c r="N23" s="256" t="str">
        <f t="shared" si="4"/>
        <v>-</v>
      </c>
      <c r="O23" s="256" t="str">
        <f t="shared" si="4"/>
        <v>-</v>
      </c>
      <c r="P23" s="256" t="str">
        <f t="shared" si="4"/>
        <v>-</v>
      </c>
      <c r="Q23" s="256" t="str">
        <f t="shared" si="4"/>
        <v>-</v>
      </c>
      <c r="R23" s="256" t="str">
        <f t="shared" si="3"/>
        <v>-</v>
      </c>
      <c r="S23" s="256" t="str">
        <f t="shared" si="3"/>
        <v>-</v>
      </c>
      <c r="T23" s="256" t="str">
        <f t="shared" si="3"/>
        <v>-</v>
      </c>
      <c r="U23" s="256" t="str">
        <f t="shared" si="3"/>
        <v>-</v>
      </c>
      <c r="V23" s="256" t="str">
        <f t="shared" si="3"/>
        <v>-</v>
      </c>
      <c r="W23" s="256" t="str">
        <f t="shared" si="3"/>
        <v>-</v>
      </c>
      <c r="X23" s="256" t="str">
        <f t="shared" si="3"/>
        <v>-</v>
      </c>
      <c r="Y23" s="256" t="str">
        <f t="shared" si="3"/>
        <v>-</v>
      </c>
      <c r="Z23" s="256" t="str">
        <f t="shared" si="3"/>
        <v>-</v>
      </c>
      <c r="AA23" s="256" t="str">
        <f t="shared" si="3"/>
        <v>-</v>
      </c>
      <c r="AB23" s="256" t="str">
        <f t="shared" si="3"/>
        <v>-</v>
      </c>
      <c r="AC23" s="256" t="str">
        <f t="shared" si="3"/>
        <v>-</v>
      </c>
    </row>
    <row r="24" spans="1:32" x14ac:dyDescent="0.25">
      <c r="A24" s="254"/>
      <c r="B24" s="217"/>
      <c r="C24" s="239" t="s">
        <v>30</v>
      </c>
      <c r="D24" s="238"/>
      <c r="E24" s="238"/>
      <c r="F24" s="256"/>
      <c r="G24" s="285" t="str">
        <f t="shared" si="4"/>
        <v>-</v>
      </c>
      <c r="H24" s="256" t="str">
        <f t="shared" si="4"/>
        <v>-</v>
      </c>
      <c r="I24" s="256" t="str">
        <f t="shared" si="4"/>
        <v>-</v>
      </c>
      <c r="J24" s="256" t="str">
        <f t="shared" si="4"/>
        <v>-</v>
      </c>
      <c r="K24" s="256" t="str">
        <f t="shared" si="4"/>
        <v>-</v>
      </c>
      <c r="L24" s="256" t="str">
        <f t="shared" si="4"/>
        <v>-</v>
      </c>
      <c r="M24" s="256" t="str">
        <f t="shared" si="4"/>
        <v>-</v>
      </c>
      <c r="N24" s="256" t="str">
        <f t="shared" si="4"/>
        <v>-</v>
      </c>
      <c r="O24" s="256" t="str">
        <f t="shared" si="4"/>
        <v>-</v>
      </c>
      <c r="P24" s="256" t="str">
        <f t="shared" si="4"/>
        <v>-</v>
      </c>
      <c r="Q24" s="256" t="str">
        <f t="shared" si="4"/>
        <v>-</v>
      </c>
      <c r="R24" s="256" t="str">
        <f t="shared" si="3"/>
        <v>-</v>
      </c>
      <c r="S24" s="256" t="str">
        <f t="shared" si="3"/>
        <v>-</v>
      </c>
      <c r="T24" s="256" t="str">
        <f t="shared" si="3"/>
        <v>-</v>
      </c>
      <c r="U24" s="256" t="str">
        <f t="shared" si="3"/>
        <v>-</v>
      </c>
      <c r="V24" s="256" t="str">
        <f t="shared" si="3"/>
        <v>-</v>
      </c>
      <c r="W24" s="256" t="str">
        <f t="shared" si="3"/>
        <v>-</v>
      </c>
      <c r="X24" s="256" t="str">
        <f t="shared" si="3"/>
        <v>-</v>
      </c>
      <c r="Y24" s="256" t="str">
        <f t="shared" si="3"/>
        <v>-</v>
      </c>
      <c r="Z24" s="256" t="str">
        <f t="shared" si="3"/>
        <v>-</v>
      </c>
      <c r="AA24" s="256" t="str">
        <f t="shared" si="3"/>
        <v>-</v>
      </c>
      <c r="AB24" s="256" t="str">
        <f t="shared" si="3"/>
        <v>-</v>
      </c>
      <c r="AC24" s="256" t="str">
        <f t="shared" si="3"/>
        <v>-</v>
      </c>
    </row>
    <row r="25" spans="1:32" x14ac:dyDescent="0.25">
      <c r="A25" s="254"/>
      <c r="B25" s="217"/>
      <c r="C25" s="237" t="s">
        <v>26</v>
      </c>
      <c r="D25" s="238"/>
      <c r="E25" s="238"/>
      <c r="F25" s="256"/>
      <c r="G25" s="285" t="str">
        <f t="shared" si="4"/>
        <v>-</v>
      </c>
      <c r="H25" s="256" t="str">
        <f t="shared" si="4"/>
        <v>-</v>
      </c>
      <c r="I25" s="256" t="str">
        <f t="shared" si="4"/>
        <v>-</v>
      </c>
      <c r="J25" s="256" t="str">
        <f t="shared" si="4"/>
        <v>-</v>
      </c>
      <c r="K25" s="256" t="str">
        <f t="shared" si="4"/>
        <v>-</v>
      </c>
      <c r="L25" s="256" t="str">
        <f t="shared" si="4"/>
        <v>-</v>
      </c>
      <c r="M25" s="256" t="str">
        <f t="shared" si="4"/>
        <v>-</v>
      </c>
      <c r="N25" s="256" t="str">
        <f t="shared" si="4"/>
        <v>-</v>
      </c>
      <c r="O25" s="256" t="str">
        <f t="shared" si="4"/>
        <v>-</v>
      </c>
      <c r="P25" s="256" t="str">
        <f t="shared" si="4"/>
        <v>-</v>
      </c>
      <c r="Q25" s="256" t="str">
        <f t="shared" si="4"/>
        <v>-</v>
      </c>
      <c r="R25" s="256" t="str">
        <f t="shared" si="3"/>
        <v>-</v>
      </c>
      <c r="S25" s="256" t="str">
        <f t="shared" si="3"/>
        <v>-</v>
      </c>
      <c r="T25" s="256" t="str">
        <f t="shared" si="3"/>
        <v>-</v>
      </c>
      <c r="U25" s="256" t="str">
        <f t="shared" si="3"/>
        <v>-</v>
      </c>
      <c r="V25" s="256" t="str">
        <f t="shared" si="3"/>
        <v>-</v>
      </c>
      <c r="W25" s="256" t="str">
        <f t="shared" si="3"/>
        <v>-</v>
      </c>
      <c r="X25" s="256" t="str">
        <f t="shared" si="3"/>
        <v>-</v>
      </c>
      <c r="Y25" s="256" t="str">
        <f t="shared" si="3"/>
        <v>-</v>
      </c>
      <c r="Z25" s="256" t="str">
        <f t="shared" si="3"/>
        <v>-</v>
      </c>
      <c r="AA25" s="256" t="str">
        <f t="shared" si="3"/>
        <v>-</v>
      </c>
      <c r="AB25" s="256" t="str">
        <f t="shared" si="3"/>
        <v>-</v>
      </c>
      <c r="AC25" s="256" t="str">
        <f t="shared" si="3"/>
        <v>-</v>
      </c>
    </row>
    <row r="26" spans="1:32" x14ac:dyDescent="0.25">
      <c r="A26" s="254"/>
      <c r="B26" s="217"/>
      <c r="C26" s="237" t="s">
        <v>217</v>
      </c>
      <c r="D26" s="238"/>
      <c r="E26" s="238"/>
      <c r="F26" s="256"/>
      <c r="G26" s="285" t="str">
        <f t="shared" si="4"/>
        <v>-</v>
      </c>
      <c r="H26" s="256" t="str">
        <f t="shared" si="4"/>
        <v>-</v>
      </c>
      <c r="I26" s="256" t="str">
        <f t="shared" si="4"/>
        <v>-</v>
      </c>
      <c r="J26" s="256" t="str">
        <f t="shared" si="4"/>
        <v>-</v>
      </c>
      <c r="K26" s="256" t="str">
        <f t="shared" si="4"/>
        <v>-</v>
      </c>
      <c r="L26" s="256" t="str">
        <f t="shared" si="4"/>
        <v>-</v>
      </c>
      <c r="M26" s="256" t="str">
        <f t="shared" si="4"/>
        <v>-</v>
      </c>
      <c r="N26" s="256" t="str">
        <f t="shared" si="4"/>
        <v>-</v>
      </c>
      <c r="O26" s="256" t="str">
        <f t="shared" si="4"/>
        <v>-</v>
      </c>
      <c r="P26" s="256" t="str">
        <f t="shared" si="4"/>
        <v>-</v>
      </c>
      <c r="Q26" s="256" t="str">
        <f t="shared" si="4"/>
        <v>-</v>
      </c>
      <c r="R26" s="256" t="str">
        <f t="shared" si="3"/>
        <v>-</v>
      </c>
      <c r="S26" s="256" t="str">
        <f t="shared" si="3"/>
        <v>-</v>
      </c>
      <c r="T26" s="256" t="str">
        <f t="shared" si="3"/>
        <v>-</v>
      </c>
      <c r="U26" s="256" t="str">
        <f t="shared" si="3"/>
        <v>-</v>
      </c>
      <c r="V26" s="256" t="str">
        <f t="shared" si="3"/>
        <v>-</v>
      </c>
      <c r="W26" s="256" t="str">
        <f t="shared" si="3"/>
        <v>-</v>
      </c>
      <c r="X26" s="256" t="str">
        <f t="shared" si="3"/>
        <v>-</v>
      </c>
      <c r="Y26" s="256" t="str">
        <f t="shared" si="3"/>
        <v>-</v>
      </c>
      <c r="Z26" s="256" t="str">
        <f t="shared" si="3"/>
        <v>-</v>
      </c>
      <c r="AA26" s="256" t="str">
        <f t="shared" si="3"/>
        <v>-</v>
      </c>
      <c r="AB26" s="256" t="str">
        <f t="shared" si="3"/>
        <v>-</v>
      </c>
      <c r="AC26" s="256" t="str">
        <f t="shared" si="3"/>
        <v>-</v>
      </c>
    </row>
    <row r="27" spans="1:32" x14ac:dyDescent="0.25">
      <c r="A27" s="254"/>
      <c r="B27" s="217"/>
      <c r="C27" s="237" t="s">
        <v>29</v>
      </c>
      <c r="D27" s="238"/>
      <c r="E27" s="238"/>
      <c r="F27" s="256"/>
      <c r="G27" s="285" t="str">
        <f t="shared" si="2"/>
        <v>-</v>
      </c>
      <c r="H27" s="256" t="str">
        <f t="shared" si="2"/>
        <v>-</v>
      </c>
      <c r="I27" s="256" t="str">
        <f t="shared" si="2"/>
        <v>-</v>
      </c>
      <c r="J27" s="256" t="str">
        <f t="shared" si="2"/>
        <v>-</v>
      </c>
      <c r="K27" s="256" t="str">
        <f t="shared" si="2"/>
        <v>-</v>
      </c>
      <c r="L27" s="256" t="str">
        <f t="shared" si="2"/>
        <v>-</v>
      </c>
      <c r="M27" s="256" t="str">
        <f t="shared" si="2"/>
        <v>-</v>
      </c>
      <c r="N27" s="256" t="str">
        <f t="shared" si="2"/>
        <v>-</v>
      </c>
      <c r="O27" s="256" t="str">
        <f t="shared" si="2"/>
        <v>-</v>
      </c>
      <c r="P27" s="256" t="str">
        <f t="shared" si="2"/>
        <v>-</v>
      </c>
      <c r="Q27" s="256" t="str">
        <f t="shared" si="2"/>
        <v>-</v>
      </c>
      <c r="R27" s="256" t="str">
        <f t="shared" si="3"/>
        <v>-</v>
      </c>
      <c r="S27" s="256" t="str">
        <f t="shared" si="3"/>
        <v>-</v>
      </c>
      <c r="T27" s="256" t="str">
        <f t="shared" si="3"/>
        <v>-</v>
      </c>
      <c r="U27" s="256" t="str">
        <f t="shared" si="3"/>
        <v>-</v>
      </c>
      <c r="V27" s="256" t="str">
        <f t="shared" si="3"/>
        <v>-</v>
      </c>
      <c r="W27" s="256" t="str">
        <f t="shared" si="3"/>
        <v>-</v>
      </c>
      <c r="X27" s="256" t="str">
        <f t="shared" si="3"/>
        <v>-</v>
      </c>
      <c r="Y27" s="256" t="str">
        <f t="shared" si="3"/>
        <v>-</v>
      </c>
      <c r="Z27" s="256" t="str">
        <f t="shared" si="3"/>
        <v>-</v>
      </c>
      <c r="AA27" s="256" t="str">
        <f t="shared" si="3"/>
        <v>-</v>
      </c>
      <c r="AB27" s="256" t="str">
        <f t="shared" si="3"/>
        <v>-</v>
      </c>
      <c r="AC27" s="256" t="str">
        <f t="shared" si="3"/>
        <v>-</v>
      </c>
    </row>
    <row r="28" spans="1:32" x14ac:dyDescent="0.25">
      <c r="A28" s="254"/>
      <c r="B28" s="217"/>
      <c r="C28" s="237" t="s">
        <v>28</v>
      </c>
      <c r="D28" s="238"/>
      <c r="E28" s="238"/>
      <c r="F28" s="256"/>
      <c r="G28" s="285" t="str">
        <f t="shared" si="2"/>
        <v>-</v>
      </c>
      <c r="H28" s="256" t="str">
        <f t="shared" si="2"/>
        <v>-</v>
      </c>
      <c r="I28" s="256" t="str">
        <f t="shared" si="2"/>
        <v>-</v>
      </c>
      <c r="J28" s="256" t="str">
        <f t="shared" si="2"/>
        <v>-</v>
      </c>
      <c r="K28" s="256" t="str">
        <f t="shared" si="2"/>
        <v>-</v>
      </c>
      <c r="L28" s="256" t="str">
        <f t="shared" si="2"/>
        <v>-</v>
      </c>
      <c r="M28" s="256" t="str">
        <f t="shared" si="2"/>
        <v>-</v>
      </c>
      <c r="N28" s="256" t="str">
        <f t="shared" si="2"/>
        <v>-</v>
      </c>
      <c r="O28" s="256" t="str">
        <f t="shared" si="2"/>
        <v>-</v>
      </c>
      <c r="P28" s="256" t="str">
        <f t="shared" si="2"/>
        <v>-</v>
      </c>
      <c r="Q28" s="256" t="str">
        <f t="shared" si="2"/>
        <v>-</v>
      </c>
      <c r="R28" s="256" t="str">
        <f t="shared" si="3"/>
        <v>-</v>
      </c>
      <c r="S28" s="256" t="str">
        <f t="shared" si="3"/>
        <v>-</v>
      </c>
      <c r="T28" s="256" t="str">
        <f t="shared" si="3"/>
        <v>-</v>
      </c>
      <c r="U28" s="256" t="str">
        <f t="shared" si="3"/>
        <v>-</v>
      </c>
      <c r="V28" s="256" t="str">
        <f t="shared" si="3"/>
        <v>-</v>
      </c>
      <c r="W28" s="256" t="str">
        <f t="shared" si="3"/>
        <v>-</v>
      </c>
      <c r="X28" s="256" t="str">
        <f t="shared" si="3"/>
        <v>-</v>
      </c>
      <c r="Y28" s="256" t="str">
        <f t="shared" si="3"/>
        <v>-</v>
      </c>
      <c r="Z28" s="256" t="str">
        <f t="shared" si="3"/>
        <v>-</v>
      </c>
      <c r="AA28" s="256" t="str">
        <f t="shared" si="3"/>
        <v>-</v>
      </c>
      <c r="AB28" s="256" t="str">
        <f t="shared" si="3"/>
        <v>-</v>
      </c>
      <c r="AC28" s="256" t="str">
        <f t="shared" si="3"/>
        <v>-</v>
      </c>
    </row>
    <row r="29" spans="1:32" x14ac:dyDescent="0.25">
      <c r="A29" s="254"/>
      <c r="B29" s="217"/>
      <c r="C29" s="237" t="s">
        <v>271</v>
      </c>
      <c r="D29" s="238"/>
      <c r="E29" s="238"/>
      <c r="F29" s="247"/>
      <c r="G29" s="286" t="str">
        <f t="shared" si="2"/>
        <v>-</v>
      </c>
      <c r="H29" s="247" t="str">
        <f t="shared" si="2"/>
        <v>-</v>
      </c>
      <c r="I29" s="247" t="str">
        <f t="shared" si="2"/>
        <v>-</v>
      </c>
      <c r="J29" s="247" t="str">
        <f>IFERROR(VLOOKUP((CONCATENATE(J$18,$C29)),pricefile,4,FALSE),"-")</f>
        <v>-</v>
      </c>
      <c r="K29" s="247" t="str">
        <f t="shared" si="2"/>
        <v>-</v>
      </c>
      <c r="L29" s="247" t="str">
        <f t="shared" si="2"/>
        <v>-</v>
      </c>
      <c r="M29" s="247" t="str">
        <f t="shared" si="2"/>
        <v>-</v>
      </c>
      <c r="N29" s="247" t="str">
        <f t="shared" si="2"/>
        <v>-</v>
      </c>
      <c r="O29" s="247" t="str">
        <f t="shared" si="2"/>
        <v>-</v>
      </c>
      <c r="P29" s="247" t="str">
        <f t="shared" si="2"/>
        <v>-</v>
      </c>
      <c r="Q29" s="247" t="str">
        <f t="shared" si="2"/>
        <v>-</v>
      </c>
      <c r="R29" s="247" t="str">
        <f t="shared" si="3"/>
        <v>-</v>
      </c>
      <c r="S29" s="247" t="str">
        <f t="shared" si="3"/>
        <v>-</v>
      </c>
      <c r="T29" s="247" t="str">
        <f t="shared" si="3"/>
        <v>-</v>
      </c>
      <c r="U29" s="247" t="str">
        <f t="shared" si="3"/>
        <v>-</v>
      </c>
      <c r="V29" s="247" t="str">
        <f t="shared" si="3"/>
        <v>-</v>
      </c>
      <c r="W29" s="247" t="str">
        <f t="shared" si="3"/>
        <v>-</v>
      </c>
      <c r="X29" s="247" t="str">
        <f t="shared" si="3"/>
        <v>-</v>
      </c>
      <c r="Y29" s="247" t="str">
        <f t="shared" si="3"/>
        <v>-</v>
      </c>
      <c r="Z29" s="247" t="str">
        <f t="shared" si="3"/>
        <v>-</v>
      </c>
      <c r="AA29" s="247" t="str">
        <f>IFERROR(VLOOKUP((CONCATENATE(AA$18,$C29)),pricefile,4,FALSE),"-")</f>
        <v>-</v>
      </c>
      <c r="AB29" s="247" t="str">
        <f>IFERROR(VLOOKUP((CONCATENATE(AB$18,$C29)),pricefile,4,FALSE),"-")</f>
        <v>-</v>
      </c>
      <c r="AC29" s="247" t="str">
        <f t="shared" si="3"/>
        <v>-</v>
      </c>
    </row>
    <row r="30" spans="1:32" x14ac:dyDescent="0.25">
      <c r="A30" s="254"/>
      <c r="B30" s="217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7"/>
    </row>
    <row r="31" spans="1:32" ht="19.05" x14ac:dyDescent="0.35">
      <c r="A31" s="254"/>
      <c r="B31" s="217"/>
      <c r="C31" s="230" t="s">
        <v>979</v>
      </c>
      <c r="D31" s="240" t="s">
        <v>31</v>
      </c>
      <c r="E31" s="240"/>
      <c r="F31" s="255">
        <v>2.5</v>
      </c>
      <c r="G31" s="241">
        <v>3</v>
      </c>
      <c r="H31" s="241">
        <v>4</v>
      </c>
      <c r="I31" s="241">
        <v>5</v>
      </c>
      <c r="J31" s="241">
        <v>6</v>
      </c>
      <c r="K31" s="241">
        <v>7</v>
      </c>
      <c r="L31" s="241">
        <v>8</v>
      </c>
      <c r="M31" s="241">
        <v>9</v>
      </c>
      <c r="N31" s="241">
        <v>10</v>
      </c>
      <c r="O31" s="241">
        <v>11</v>
      </c>
      <c r="P31" s="241">
        <v>12</v>
      </c>
      <c r="Q31" s="241">
        <v>13</v>
      </c>
      <c r="R31" s="241">
        <v>13</v>
      </c>
      <c r="S31" s="241">
        <v>14</v>
      </c>
      <c r="T31" s="241"/>
      <c r="U31" s="241">
        <v>14</v>
      </c>
      <c r="V31" s="241">
        <v>15</v>
      </c>
      <c r="W31" s="241">
        <v>16</v>
      </c>
      <c r="X31" s="241">
        <v>18</v>
      </c>
      <c r="Y31" s="241">
        <v>20</v>
      </c>
      <c r="Z31" s="241">
        <v>22</v>
      </c>
      <c r="AA31" s="241">
        <v>24</v>
      </c>
      <c r="AB31" s="241">
        <v>26</v>
      </c>
      <c r="AC31" s="241">
        <v>28</v>
      </c>
      <c r="AD31" s="131"/>
      <c r="AF31" s="7"/>
    </row>
    <row r="32" spans="1:32" x14ac:dyDescent="0.25">
      <c r="A32" s="254"/>
      <c r="B32" s="217"/>
      <c r="C32" s="237" t="s">
        <v>35</v>
      </c>
      <c r="D32" s="238"/>
      <c r="E32" s="238"/>
      <c r="F32" s="256"/>
      <c r="G32" s="256" t="str">
        <f t="shared" ref="G32:P33" si="5">IFERROR(VLOOKUP((CONCATENATE(G$31,$C32)),pricefile,4,FALSE),"-")</f>
        <v>-</v>
      </c>
      <c r="H32" s="256" t="str">
        <f t="shared" si="5"/>
        <v>-</v>
      </c>
      <c r="I32" s="256" t="str">
        <f t="shared" si="5"/>
        <v>-</v>
      </c>
      <c r="J32" s="256" t="str">
        <f t="shared" si="5"/>
        <v>-</v>
      </c>
      <c r="K32" s="256" t="str">
        <f t="shared" si="5"/>
        <v>-</v>
      </c>
      <c r="L32" s="256" t="str">
        <f t="shared" si="5"/>
        <v>-</v>
      </c>
      <c r="M32" s="256" t="str">
        <f t="shared" si="5"/>
        <v>-</v>
      </c>
      <c r="N32" s="256" t="str">
        <f t="shared" si="5"/>
        <v>-</v>
      </c>
      <c r="O32" s="256" t="str">
        <f t="shared" si="5"/>
        <v>-</v>
      </c>
      <c r="P32" s="256" t="str">
        <f t="shared" si="5"/>
        <v>-</v>
      </c>
      <c r="Q32" s="256" t="str">
        <f t="shared" ref="Q32:AC36" si="6">IFERROR(VLOOKUP((CONCATENATE(Q$31,$C32)),pricefile,4,FALSE),"-")</f>
        <v>-</v>
      </c>
      <c r="R32" s="256" t="str">
        <f t="shared" si="6"/>
        <v>-</v>
      </c>
      <c r="S32" s="256" t="str">
        <f t="shared" si="6"/>
        <v>-</v>
      </c>
      <c r="T32" s="256" t="str">
        <f t="shared" si="6"/>
        <v>-</v>
      </c>
      <c r="U32" s="256" t="str">
        <f t="shared" si="6"/>
        <v>-</v>
      </c>
      <c r="V32" s="256" t="str">
        <f t="shared" si="6"/>
        <v>-</v>
      </c>
      <c r="W32" s="256" t="str">
        <f t="shared" si="6"/>
        <v>-</v>
      </c>
      <c r="X32" s="256" t="str">
        <f t="shared" si="6"/>
        <v>-</v>
      </c>
      <c r="Y32" s="256" t="str">
        <f t="shared" si="6"/>
        <v>-</v>
      </c>
      <c r="Z32" s="256" t="str">
        <f t="shared" si="6"/>
        <v>-</v>
      </c>
      <c r="AA32" s="256" t="str">
        <f t="shared" si="6"/>
        <v>-</v>
      </c>
      <c r="AB32" s="256" t="str">
        <f t="shared" si="6"/>
        <v>-</v>
      </c>
      <c r="AC32" s="256" t="str">
        <f t="shared" si="6"/>
        <v>-</v>
      </c>
      <c r="AD32" s="112"/>
      <c r="AF32" s="112"/>
    </row>
    <row r="33" spans="1:32" x14ac:dyDescent="0.25">
      <c r="A33" s="254"/>
      <c r="B33" s="217"/>
      <c r="C33" s="237" t="s">
        <v>273</v>
      </c>
      <c r="D33" s="238"/>
      <c r="E33" s="238"/>
      <c r="F33" s="256" t="str">
        <f>IFERROR(VLOOKUP((CONCATENATE(F$31,$C33)),pricefile,4,FALSE),"-")</f>
        <v>-</v>
      </c>
      <c r="G33" s="256" t="str">
        <f t="shared" si="5"/>
        <v>-</v>
      </c>
      <c r="H33" s="256" t="str">
        <f t="shared" si="5"/>
        <v>-</v>
      </c>
      <c r="I33" s="256" t="str">
        <f t="shared" si="5"/>
        <v>-</v>
      </c>
      <c r="J33" s="256" t="str">
        <f t="shared" si="5"/>
        <v>-</v>
      </c>
      <c r="K33" s="256" t="str">
        <f t="shared" si="5"/>
        <v>-</v>
      </c>
      <c r="L33" s="256" t="str">
        <f t="shared" si="5"/>
        <v>-</v>
      </c>
      <c r="M33" s="256" t="str">
        <f t="shared" si="5"/>
        <v>-</v>
      </c>
      <c r="N33" s="256" t="str">
        <f t="shared" si="5"/>
        <v>-</v>
      </c>
      <c r="O33" s="256" t="str">
        <f t="shared" si="5"/>
        <v>-</v>
      </c>
      <c r="P33" s="256" t="str">
        <f t="shared" si="5"/>
        <v>-</v>
      </c>
      <c r="Q33" s="256" t="str">
        <f t="shared" si="6"/>
        <v>-</v>
      </c>
      <c r="R33" s="256" t="str">
        <f t="shared" si="6"/>
        <v>-</v>
      </c>
      <c r="S33" s="256" t="str">
        <f t="shared" si="6"/>
        <v>-</v>
      </c>
      <c r="T33" s="256" t="str">
        <f t="shared" si="6"/>
        <v>-</v>
      </c>
      <c r="U33" s="256" t="str">
        <f t="shared" si="6"/>
        <v>-</v>
      </c>
      <c r="V33" s="256" t="str">
        <f t="shared" si="6"/>
        <v>-</v>
      </c>
      <c r="W33" s="256" t="str">
        <f t="shared" si="6"/>
        <v>-</v>
      </c>
      <c r="X33" s="256" t="str">
        <f t="shared" si="6"/>
        <v>-</v>
      </c>
      <c r="Y33" s="256" t="str">
        <f t="shared" si="6"/>
        <v>-</v>
      </c>
      <c r="Z33" s="256" t="str">
        <f t="shared" si="6"/>
        <v>-</v>
      </c>
      <c r="AA33" s="256" t="str">
        <f t="shared" si="6"/>
        <v>-</v>
      </c>
      <c r="AB33" s="256" t="str">
        <f t="shared" si="6"/>
        <v>-</v>
      </c>
      <c r="AC33" s="256" t="str">
        <f t="shared" si="6"/>
        <v>-</v>
      </c>
      <c r="AD33" s="112"/>
      <c r="AF33" s="112"/>
    </row>
    <row r="34" spans="1:32" x14ac:dyDescent="0.25">
      <c r="A34" s="254"/>
      <c r="B34" s="217"/>
      <c r="C34" s="237" t="s">
        <v>201</v>
      </c>
      <c r="D34" s="238"/>
      <c r="E34" s="238"/>
      <c r="F34" s="256"/>
      <c r="G34" s="256" t="str">
        <f t="shared" ref="G34:P35" si="7">IFERROR(VLOOKUP((CONCATENATE(G$31,$C34)),pricefile,4,FALSE),"-")</f>
        <v>-</v>
      </c>
      <c r="H34" s="256" t="str">
        <f t="shared" si="7"/>
        <v>-</v>
      </c>
      <c r="I34" s="256" t="str">
        <f t="shared" si="7"/>
        <v>-</v>
      </c>
      <c r="J34" s="256" t="str">
        <f t="shared" si="7"/>
        <v>-</v>
      </c>
      <c r="K34" s="256" t="str">
        <f t="shared" si="7"/>
        <v>-</v>
      </c>
      <c r="L34" s="256" t="str">
        <f t="shared" si="7"/>
        <v>-</v>
      </c>
      <c r="M34" s="256" t="str">
        <f t="shared" si="7"/>
        <v>-</v>
      </c>
      <c r="N34" s="256" t="str">
        <f t="shared" si="7"/>
        <v>-</v>
      </c>
      <c r="O34" s="256" t="str">
        <f t="shared" si="7"/>
        <v>-</v>
      </c>
      <c r="P34" s="256" t="str">
        <f t="shared" si="7"/>
        <v>-</v>
      </c>
      <c r="Q34" s="256" t="str">
        <f t="shared" si="6"/>
        <v>-</v>
      </c>
      <c r="R34" s="256" t="str">
        <f t="shared" si="6"/>
        <v>-</v>
      </c>
      <c r="S34" s="256" t="str">
        <f t="shared" si="6"/>
        <v>-</v>
      </c>
      <c r="T34" s="256" t="str">
        <f t="shared" si="6"/>
        <v>-</v>
      </c>
      <c r="U34" s="256" t="str">
        <f t="shared" si="6"/>
        <v>-</v>
      </c>
      <c r="V34" s="256" t="str">
        <f t="shared" si="6"/>
        <v>-</v>
      </c>
      <c r="W34" s="256" t="str">
        <f t="shared" si="6"/>
        <v>-</v>
      </c>
      <c r="X34" s="256" t="str">
        <f t="shared" si="6"/>
        <v>-</v>
      </c>
      <c r="Y34" s="256" t="str">
        <f t="shared" si="6"/>
        <v>-</v>
      </c>
      <c r="Z34" s="256" t="str">
        <f t="shared" si="6"/>
        <v>-</v>
      </c>
      <c r="AA34" s="256" t="str">
        <f t="shared" si="6"/>
        <v>-</v>
      </c>
      <c r="AB34" s="256" t="str">
        <f t="shared" si="6"/>
        <v>-</v>
      </c>
      <c r="AC34" s="256" t="str">
        <f t="shared" si="6"/>
        <v>-</v>
      </c>
      <c r="AD34" s="112"/>
      <c r="AF34" s="112"/>
    </row>
    <row r="35" spans="1:32" x14ac:dyDescent="0.25">
      <c r="A35" s="254"/>
      <c r="B35" s="217"/>
      <c r="C35" s="237" t="s">
        <v>941</v>
      </c>
      <c r="D35" s="238"/>
      <c r="E35" s="238"/>
      <c r="F35" s="256"/>
      <c r="G35" s="256" t="str">
        <f t="shared" si="7"/>
        <v>-</v>
      </c>
      <c r="H35" s="256" t="str">
        <f t="shared" si="7"/>
        <v>-</v>
      </c>
      <c r="I35" s="256" t="str">
        <f t="shared" si="7"/>
        <v>-</v>
      </c>
      <c r="J35" s="256" t="str">
        <f t="shared" si="7"/>
        <v>-</v>
      </c>
      <c r="K35" s="256" t="str">
        <f t="shared" si="7"/>
        <v>-</v>
      </c>
      <c r="L35" s="256" t="str">
        <f t="shared" si="7"/>
        <v>-</v>
      </c>
      <c r="M35" s="256" t="str">
        <f t="shared" si="7"/>
        <v>-</v>
      </c>
      <c r="N35" s="256" t="str">
        <f t="shared" si="7"/>
        <v>-</v>
      </c>
      <c r="O35" s="256" t="str">
        <f t="shared" si="7"/>
        <v>-</v>
      </c>
      <c r="P35" s="256" t="str">
        <f t="shared" si="7"/>
        <v>-</v>
      </c>
      <c r="Q35" s="256" t="str">
        <f t="shared" si="6"/>
        <v>-</v>
      </c>
      <c r="R35" s="256" t="str">
        <f t="shared" si="6"/>
        <v>-</v>
      </c>
      <c r="S35" s="256" t="str">
        <f t="shared" si="6"/>
        <v>-</v>
      </c>
      <c r="T35" s="256" t="str">
        <f t="shared" si="6"/>
        <v>-</v>
      </c>
      <c r="U35" s="256" t="str">
        <f t="shared" si="6"/>
        <v>-</v>
      </c>
      <c r="V35" s="256" t="str">
        <f t="shared" si="6"/>
        <v>-</v>
      </c>
      <c r="W35" s="256" t="str">
        <f t="shared" si="6"/>
        <v>-</v>
      </c>
      <c r="X35" s="256" t="str">
        <f t="shared" si="6"/>
        <v>-</v>
      </c>
      <c r="Y35" s="256" t="str">
        <f t="shared" si="6"/>
        <v>-</v>
      </c>
      <c r="Z35" s="256" t="str">
        <f t="shared" si="6"/>
        <v>-</v>
      </c>
      <c r="AA35" s="256" t="str">
        <f t="shared" si="6"/>
        <v>-</v>
      </c>
      <c r="AB35" s="256" t="str">
        <f t="shared" si="6"/>
        <v>-</v>
      </c>
      <c r="AC35" s="256" t="str">
        <f t="shared" si="6"/>
        <v>-</v>
      </c>
      <c r="AD35" s="112"/>
      <c r="AF35" s="112"/>
    </row>
    <row r="36" spans="1:32" x14ac:dyDescent="0.25">
      <c r="A36" s="254"/>
      <c r="B36" s="217"/>
      <c r="C36" s="237" t="s">
        <v>202</v>
      </c>
      <c r="D36" s="238"/>
      <c r="E36" s="238"/>
      <c r="F36" s="256"/>
      <c r="G36" s="256" t="str">
        <f t="shared" ref="G36:Q38" si="8">IFERROR(VLOOKUP((CONCATENATE(G$31,$C36)),pricefile,4,FALSE),"-")</f>
        <v>-</v>
      </c>
      <c r="H36" s="256" t="str">
        <f t="shared" si="8"/>
        <v>-</v>
      </c>
      <c r="I36" s="256" t="str">
        <f t="shared" si="8"/>
        <v>-</v>
      </c>
      <c r="J36" s="256" t="str">
        <f t="shared" si="8"/>
        <v>-</v>
      </c>
      <c r="K36" s="256" t="str">
        <f t="shared" si="8"/>
        <v>-</v>
      </c>
      <c r="L36" s="256" t="str">
        <f t="shared" si="8"/>
        <v>-</v>
      </c>
      <c r="M36" s="256" t="str">
        <f t="shared" si="8"/>
        <v>-</v>
      </c>
      <c r="N36" s="256" t="str">
        <f t="shared" si="8"/>
        <v>-</v>
      </c>
      <c r="O36" s="256" t="str">
        <f t="shared" si="8"/>
        <v>-</v>
      </c>
      <c r="P36" s="256" t="str">
        <f t="shared" si="8"/>
        <v>-</v>
      </c>
      <c r="Q36" s="256" t="str">
        <f t="shared" si="8"/>
        <v>-</v>
      </c>
      <c r="R36" s="256" t="str">
        <f t="shared" si="6"/>
        <v>-</v>
      </c>
      <c r="S36" s="256" t="str">
        <f t="shared" si="6"/>
        <v>-</v>
      </c>
      <c r="T36" s="256" t="str">
        <f t="shared" si="6"/>
        <v>-</v>
      </c>
      <c r="U36" s="256" t="str">
        <f t="shared" ref="U36:AC38" si="9">IFERROR(VLOOKUP((CONCATENATE(U$31,$C36)),pricefile,4,FALSE),"-")</f>
        <v>-</v>
      </c>
      <c r="V36" s="256" t="str">
        <f t="shared" si="9"/>
        <v>-</v>
      </c>
      <c r="W36" s="256" t="str">
        <f t="shared" si="9"/>
        <v>-</v>
      </c>
      <c r="X36" s="256" t="str">
        <f t="shared" si="9"/>
        <v>-</v>
      </c>
      <c r="Y36" s="256" t="str">
        <f t="shared" si="9"/>
        <v>-</v>
      </c>
      <c r="Z36" s="256" t="str">
        <f t="shared" si="9"/>
        <v>-</v>
      </c>
      <c r="AA36" s="256" t="str">
        <f t="shared" si="9"/>
        <v>-</v>
      </c>
      <c r="AB36" s="256" t="str">
        <f t="shared" si="9"/>
        <v>-</v>
      </c>
      <c r="AC36" s="256" t="str">
        <f t="shared" si="9"/>
        <v>-</v>
      </c>
      <c r="AD36" s="112"/>
      <c r="AF36" s="112"/>
    </row>
    <row r="37" spans="1:32" x14ac:dyDescent="0.25">
      <c r="A37" s="254"/>
      <c r="B37" s="217"/>
      <c r="C37" s="237" t="s">
        <v>111</v>
      </c>
      <c r="D37" s="238"/>
      <c r="E37" s="238"/>
      <c r="F37" s="256"/>
      <c r="G37" s="256" t="str">
        <f t="shared" si="8"/>
        <v>-</v>
      </c>
      <c r="H37" s="256" t="str">
        <f t="shared" si="8"/>
        <v>-</v>
      </c>
      <c r="I37" s="256" t="str">
        <f t="shared" si="8"/>
        <v>-</v>
      </c>
      <c r="J37" s="256" t="str">
        <f t="shared" si="8"/>
        <v>-</v>
      </c>
      <c r="K37" s="256" t="str">
        <f t="shared" si="8"/>
        <v>-</v>
      </c>
      <c r="L37" s="256" t="str">
        <f t="shared" si="8"/>
        <v>-</v>
      </c>
      <c r="M37" s="256" t="str">
        <f t="shared" si="8"/>
        <v>-</v>
      </c>
      <c r="N37" s="256" t="str">
        <f t="shared" si="8"/>
        <v>-</v>
      </c>
      <c r="O37" s="256" t="str">
        <f t="shared" si="8"/>
        <v>-</v>
      </c>
      <c r="P37" s="256" t="str">
        <f t="shared" si="8"/>
        <v>-</v>
      </c>
      <c r="Q37" s="256" t="str">
        <f t="shared" si="8"/>
        <v>-</v>
      </c>
      <c r="R37" s="256" t="str">
        <f t="shared" ref="R37:T38" si="10">IFERROR(VLOOKUP((CONCATENATE(R$31,$C37)),pricefile,4,FALSE),"-")</f>
        <v>-</v>
      </c>
      <c r="S37" s="256" t="str">
        <f t="shared" si="10"/>
        <v>-</v>
      </c>
      <c r="T37" s="256" t="str">
        <f t="shared" si="10"/>
        <v>-</v>
      </c>
      <c r="U37" s="256" t="str">
        <f t="shared" si="9"/>
        <v>-</v>
      </c>
      <c r="V37" s="256" t="str">
        <f t="shared" si="9"/>
        <v>-</v>
      </c>
      <c r="W37" s="256" t="str">
        <f t="shared" si="9"/>
        <v>-</v>
      </c>
      <c r="X37" s="256" t="str">
        <f t="shared" si="9"/>
        <v>-</v>
      </c>
      <c r="Y37" s="256" t="str">
        <f t="shared" si="9"/>
        <v>-</v>
      </c>
      <c r="Z37" s="256" t="str">
        <f t="shared" si="9"/>
        <v>-</v>
      </c>
      <c r="AA37" s="256" t="str">
        <f t="shared" si="9"/>
        <v>-</v>
      </c>
      <c r="AB37" s="256" t="str">
        <f t="shared" si="9"/>
        <v>-</v>
      </c>
      <c r="AC37" s="256" t="str">
        <f t="shared" si="9"/>
        <v>-</v>
      </c>
      <c r="AD37" s="112"/>
      <c r="AF37" s="112"/>
    </row>
    <row r="38" spans="1:32" x14ac:dyDescent="0.25">
      <c r="A38" s="254"/>
      <c r="B38" s="217"/>
      <c r="C38" s="237" t="s">
        <v>167</v>
      </c>
      <c r="D38" s="238"/>
      <c r="E38" s="238"/>
      <c r="F38" s="247"/>
      <c r="G38" s="247" t="str">
        <f t="shared" si="8"/>
        <v>-</v>
      </c>
      <c r="H38" s="247" t="str">
        <f t="shared" si="8"/>
        <v>-</v>
      </c>
      <c r="I38" s="247" t="str">
        <f t="shared" si="8"/>
        <v>-</v>
      </c>
      <c r="J38" s="247" t="str">
        <f t="shared" si="8"/>
        <v>-</v>
      </c>
      <c r="K38" s="247" t="str">
        <f t="shared" si="8"/>
        <v>-</v>
      </c>
      <c r="L38" s="247" t="str">
        <f t="shared" si="8"/>
        <v>-</v>
      </c>
      <c r="M38" s="247" t="str">
        <f t="shared" si="8"/>
        <v>-</v>
      </c>
      <c r="N38" s="247" t="str">
        <f t="shared" si="8"/>
        <v>-</v>
      </c>
      <c r="O38" s="247" t="str">
        <f t="shared" si="8"/>
        <v>-</v>
      </c>
      <c r="P38" s="247" t="str">
        <f t="shared" si="8"/>
        <v>-</v>
      </c>
      <c r="Q38" s="247" t="str">
        <f t="shared" si="8"/>
        <v>-</v>
      </c>
      <c r="R38" s="247" t="str">
        <f t="shared" si="10"/>
        <v>-</v>
      </c>
      <c r="S38" s="247" t="str">
        <f t="shared" si="10"/>
        <v>-</v>
      </c>
      <c r="T38" s="247" t="str">
        <f t="shared" si="10"/>
        <v>-</v>
      </c>
      <c r="U38" s="247" t="str">
        <f t="shared" si="9"/>
        <v>-</v>
      </c>
      <c r="V38" s="247" t="str">
        <f t="shared" si="9"/>
        <v>-</v>
      </c>
      <c r="W38" s="247" t="str">
        <f t="shared" si="9"/>
        <v>-</v>
      </c>
      <c r="X38" s="247" t="str">
        <f t="shared" si="9"/>
        <v>-</v>
      </c>
      <c r="Y38" s="247" t="str">
        <f t="shared" si="9"/>
        <v>-</v>
      </c>
      <c r="Z38" s="247" t="str">
        <f t="shared" si="9"/>
        <v>-</v>
      </c>
      <c r="AA38" s="247" t="str">
        <f t="shared" si="9"/>
        <v>-</v>
      </c>
      <c r="AB38" s="247" t="str">
        <f t="shared" si="9"/>
        <v>-</v>
      </c>
      <c r="AC38" s="247" t="str">
        <f t="shared" si="9"/>
        <v>-</v>
      </c>
      <c r="AD38" s="112"/>
      <c r="AF38" s="112"/>
    </row>
    <row r="39" spans="1:32" x14ac:dyDescent="0.25">
      <c r="A39" s="254"/>
      <c r="B39" s="217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7"/>
      <c r="AD39" s="6"/>
    </row>
    <row r="40" spans="1:32" ht="19.05" x14ac:dyDescent="0.35">
      <c r="A40" s="254"/>
      <c r="B40" s="217"/>
      <c r="C40" s="230" t="s">
        <v>980</v>
      </c>
      <c r="D40" s="240" t="s">
        <v>31</v>
      </c>
      <c r="E40" s="240"/>
      <c r="F40" s="255">
        <v>2.5</v>
      </c>
      <c r="G40" s="241">
        <v>3</v>
      </c>
      <c r="H40" s="241">
        <v>4</v>
      </c>
      <c r="I40" s="241">
        <v>5</v>
      </c>
      <c r="J40" s="241">
        <v>6</v>
      </c>
      <c r="K40" s="241">
        <v>7</v>
      </c>
      <c r="L40" s="241">
        <v>8</v>
      </c>
      <c r="M40" s="241">
        <v>9</v>
      </c>
      <c r="N40" s="241">
        <v>10</v>
      </c>
      <c r="O40" s="241">
        <v>11</v>
      </c>
      <c r="P40" s="241">
        <v>12</v>
      </c>
      <c r="Q40" s="241">
        <v>13</v>
      </c>
      <c r="R40" s="241">
        <v>14</v>
      </c>
      <c r="S40" s="241"/>
      <c r="T40" s="241">
        <v>15</v>
      </c>
      <c r="U40" s="241">
        <v>16</v>
      </c>
      <c r="V40" s="241">
        <v>18</v>
      </c>
      <c r="W40" s="241">
        <v>20</v>
      </c>
      <c r="X40" s="241">
        <v>22</v>
      </c>
      <c r="Y40" s="241">
        <v>23</v>
      </c>
      <c r="Z40" s="241">
        <v>24</v>
      </c>
      <c r="AA40" s="241">
        <v>26</v>
      </c>
      <c r="AB40" s="241">
        <v>28</v>
      </c>
      <c r="AC40" s="241">
        <v>30</v>
      </c>
    </row>
    <row r="41" spans="1:32" ht="14.3" hidden="1" thickBot="1" x14ac:dyDescent="0.3">
      <c r="A41" s="254"/>
      <c r="B41" s="217"/>
      <c r="C41" s="235"/>
      <c r="D41" s="236" t="s">
        <v>32</v>
      </c>
      <c r="E41" s="236"/>
      <c r="F41" s="236"/>
      <c r="G41" s="244" t="s">
        <v>11</v>
      </c>
      <c r="H41" s="244" t="s">
        <v>7</v>
      </c>
      <c r="I41" s="244" t="s">
        <v>8</v>
      </c>
      <c r="J41" s="244" t="s">
        <v>9</v>
      </c>
      <c r="K41" s="244" t="s">
        <v>6</v>
      </c>
      <c r="L41" s="244"/>
      <c r="M41" s="244" t="s">
        <v>10</v>
      </c>
      <c r="N41" s="244"/>
      <c r="O41" s="244" t="s">
        <v>12</v>
      </c>
      <c r="P41" s="244" t="s">
        <v>0</v>
      </c>
      <c r="Q41" s="244"/>
      <c r="R41" s="244" t="s">
        <v>15</v>
      </c>
      <c r="S41" s="244"/>
      <c r="T41" s="244"/>
      <c r="U41" s="244" t="s">
        <v>16</v>
      </c>
      <c r="V41" s="244" t="s">
        <v>1</v>
      </c>
      <c r="W41" s="244" t="s">
        <v>2</v>
      </c>
      <c r="X41" s="244" t="s">
        <v>3</v>
      </c>
      <c r="Y41" s="244"/>
      <c r="Z41" s="244" t="s">
        <v>17</v>
      </c>
      <c r="AA41" s="216"/>
      <c r="AB41" s="216"/>
      <c r="AC41" s="245"/>
    </row>
    <row r="42" spans="1:32" x14ac:dyDescent="0.25">
      <c r="A42" s="254"/>
      <c r="B42" s="217"/>
      <c r="C42" s="242" t="s">
        <v>33</v>
      </c>
      <c r="D42" s="246" t="s">
        <v>81</v>
      </c>
      <c r="E42" s="246"/>
      <c r="F42" s="256"/>
      <c r="G42" s="256" t="str">
        <f t="shared" ref="G42:Z43" si="11">IFERROR(VLOOKUP((CONCATENATE(G$40,$C42)),pricefile,4,FALSE),"-")</f>
        <v>-</v>
      </c>
      <c r="H42" s="256" t="str">
        <f t="shared" si="11"/>
        <v>-</v>
      </c>
      <c r="I42" s="256" t="str">
        <f t="shared" si="11"/>
        <v>-</v>
      </c>
      <c r="J42" s="256" t="str">
        <f t="shared" si="11"/>
        <v>-</v>
      </c>
      <c r="K42" s="256" t="str">
        <f t="shared" si="11"/>
        <v>-</v>
      </c>
      <c r="L42" s="256" t="str">
        <f t="shared" si="11"/>
        <v>-</v>
      </c>
      <c r="M42" s="256" t="str">
        <f t="shared" si="11"/>
        <v>-</v>
      </c>
      <c r="N42" s="256" t="str">
        <f t="shared" si="11"/>
        <v>-</v>
      </c>
      <c r="O42" s="256" t="str">
        <f t="shared" si="11"/>
        <v>-</v>
      </c>
      <c r="P42" s="256" t="str">
        <f t="shared" si="11"/>
        <v>-</v>
      </c>
      <c r="Q42" s="256" t="str">
        <f t="shared" si="11"/>
        <v>-</v>
      </c>
      <c r="R42" s="256" t="str">
        <f t="shared" si="11"/>
        <v>-</v>
      </c>
      <c r="S42" s="256" t="str">
        <f t="shared" si="11"/>
        <v>-</v>
      </c>
      <c r="T42" s="256" t="str">
        <f t="shared" si="11"/>
        <v>-</v>
      </c>
      <c r="U42" s="256" t="str">
        <f t="shared" si="11"/>
        <v>-</v>
      </c>
      <c r="V42" s="256" t="str">
        <f t="shared" si="11"/>
        <v>-</v>
      </c>
      <c r="W42" s="256" t="str">
        <f t="shared" si="11"/>
        <v>-</v>
      </c>
      <c r="X42" s="256" t="str">
        <f t="shared" si="11"/>
        <v>-</v>
      </c>
      <c r="Y42" s="256" t="str">
        <f t="shared" si="11"/>
        <v>-</v>
      </c>
      <c r="Z42" s="256" t="str">
        <f t="shared" si="11"/>
        <v>-</v>
      </c>
      <c r="AA42" s="256"/>
      <c r="AB42" s="256"/>
      <c r="AC42" s="256"/>
    </row>
    <row r="43" spans="1:32" x14ac:dyDescent="0.25">
      <c r="A43" s="254"/>
      <c r="B43" s="217"/>
      <c r="C43" s="242" t="s">
        <v>952</v>
      </c>
      <c r="D43" s="246" t="s">
        <v>81</v>
      </c>
      <c r="E43" s="246"/>
      <c r="F43" s="247"/>
      <c r="G43" s="247" t="str">
        <f t="shared" si="11"/>
        <v>-</v>
      </c>
      <c r="H43" s="247" t="str">
        <f t="shared" si="11"/>
        <v>-</v>
      </c>
      <c r="I43" s="247" t="str">
        <f t="shared" si="11"/>
        <v>-</v>
      </c>
      <c r="J43" s="247" t="str">
        <f t="shared" si="11"/>
        <v>-</v>
      </c>
      <c r="K43" s="247" t="str">
        <f t="shared" si="11"/>
        <v>-</v>
      </c>
      <c r="L43" s="247" t="str">
        <f t="shared" si="11"/>
        <v>-</v>
      </c>
      <c r="M43" s="247" t="str">
        <f t="shared" si="11"/>
        <v>-</v>
      </c>
      <c r="N43" s="247" t="str">
        <f t="shared" si="11"/>
        <v>-</v>
      </c>
      <c r="O43" s="247" t="str">
        <f t="shared" si="11"/>
        <v>-</v>
      </c>
      <c r="P43" s="247" t="str">
        <f t="shared" si="11"/>
        <v>-</v>
      </c>
      <c r="Q43" s="247" t="str">
        <f t="shared" si="11"/>
        <v>-</v>
      </c>
      <c r="R43" s="247" t="str">
        <f t="shared" si="11"/>
        <v>-</v>
      </c>
      <c r="S43" s="247" t="str">
        <f t="shared" si="11"/>
        <v>-</v>
      </c>
      <c r="T43" s="247" t="str">
        <f t="shared" si="11"/>
        <v>-</v>
      </c>
      <c r="U43" s="247" t="str">
        <f t="shared" si="11"/>
        <v>-</v>
      </c>
      <c r="V43" s="247" t="str">
        <f t="shared" si="11"/>
        <v>-</v>
      </c>
      <c r="W43" s="247" t="str">
        <f t="shared" si="11"/>
        <v>-</v>
      </c>
      <c r="X43" s="247" t="str">
        <f t="shared" si="11"/>
        <v>-</v>
      </c>
      <c r="Y43" s="247" t="str">
        <f t="shared" si="11"/>
        <v>-</v>
      </c>
      <c r="Z43" s="247" t="str">
        <f t="shared" si="11"/>
        <v>-</v>
      </c>
      <c r="AA43" s="247"/>
      <c r="AB43" s="247"/>
      <c r="AC43" s="247"/>
    </row>
    <row r="44" spans="1:32" x14ac:dyDescent="0.25">
      <c r="A44" s="254"/>
      <c r="B44" s="217"/>
      <c r="C44" s="242"/>
      <c r="D44" s="246"/>
      <c r="E44" s="246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</row>
    <row r="45" spans="1:32" ht="19.05" x14ac:dyDescent="0.35">
      <c r="A45" s="254"/>
      <c r="B45" s="217"/>
      <c r="C45" s="230" t="s">
        <v>981</v>
      </c>
      <c r="D45" s="240"/>
      <c r="E45" s="240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</row>
    <row r="46" spans="1:32" s="6" customFormat="1" ht="15.8" customHeight="1" x14ac:dyDescent="0.25">
      <c r="A46" s="254"/>
      <c r="B46" s="217"/>
      <c r="C46" s="239" t="s">
        <v>40</v>
      </c>
      <c r="D46" s="238"/>
      <c r="E46" s="238"/>
      <c r="F46" s="238"/>
      <c r="G46" s="258">
        <v>0.2</v>
      </c>
      <c r="H46" s="258">
        <v>0.2</v>
      </c>
      <c r="I46" s="258">
        <v>0.2</v>
      </c>
      <c r="J46" s="258">
        <v>0.2</v>
      </c>
      <c r="K46" s="258">
        <v>0.2</v>
      </c>
      <c r="L46" s="258">
        <v>0.2</v>
      </c>
      <c r="M46" s="258">
        <v>0.2</v>
      </c>
      <c r="N46" s="258">
        <v>0.2</v>
      </c>
      <c r="O46" s="258">
        <v>0.2</v>
      </c>
      <c r="P46" s="258">
        <v>0.2</v>
      </c>
      <c r="Q46" s="258">
        <v>0.2</v>
      </c>
      <c r="R46" s="258">
        <v>0.2</v>
      </c>
      <c r="S46" s="258">
        <v>-1.8</v>
      </c>
      <c r="T46" s="258">
        <v>0.2</v>
      </c>
      <c r="U46" s="258">
        <v>0.2</v>
      </c>
      <c r="V46" s="258">
        <v>0.2</v>
      </c>
      <c r="W46" s="258">
        <v>0.2</v>
      </c>
      <c r="X46" s="258">
        <v>0.2</v>
      </c>
      <c r="Y46" s="258">
        <v>0.2</v>
      </c>
      <c r="Z46" s="258">
        <v>0.2</v>
      </c>
      <c r="AA46" s="258">
        <v>0.2</v>
      </c>
      <c r="AB46" s="258">
        <v>0.2</v>
      </c>
      <c r="AC46" s="258">
        <v>0.2</v>
      </c>
    </row>
    <row r="47" spans="1:32" x14ac:dyDescent="0.25">
      <c r="A47" s="254"/>
      <c r="B47" s="217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7"/>
    </row>
    <row r="48" spans="1:32" ht="19.05" x14ac:dyDescent="0.35">
      <c r="A48" s="254"/>
      <c r="B48" s="217"/>
      <c r="C48" s="230" t="s">
        <v>982</v>
      </c>
      <c r="D48" s="217"/>
      <c r="E48" s="217"/>
      <c r="F48" s="240" t="s">
        <v>31</v>
      </c>
      <c r="G48" s="232"/>
      <c r="H48" s="233"/>
      <c r="I48" s="250"/>
      <c r="J48" s="241">
        <v>6</v>
      </c>
      <c r="K48" s="241">
        <v>7</v>
      </c>
      <c r="L48" s="241">
        <v>8</v>
      </c>
      <c r="M48" s="241">
        <v>9</v>
      </c>
      <c r="N48" s="241">
        <v>10</v>
      </c>
      <c r="O48" s="241">
        <v>11</v>
      </c>
      <c r="P48" s="241">
        <v>12</v>
      </c>
      <c r="Q48" s="241">
        <v>13</v>
      </c>
      <c r="R48" s="241">
        <v>14</v>
      </c>
      <c r="S48" s="241"/>
      <c r="T48" s="241">
        <v>15</v>
      </c>
      <c r="U48" s="241">
        <v>16</v>
      </c>
      <c r="V48" s="241">
        <v>18</v>
      </c>
      <c r="W48" s="241">
        <v>20</v>
      </c>
      <c r="X48" s="241">
        <v>22</v>
      </c>
      <c r="Y48" s="241">
        <v>23</v>
      </c>
      <c r="Z48" s="241">
        <v>24</v>
      </c>
      <c r="AA48" s="241">
        <v>26</v>
      </c>
      <c r="AB48" s="241">
        <v>28</v>
      </c>
      <c r="AC48" s="241">
        <v>30</v>
      </c>
    </row>
    <row r="49" spans="1:31" x14ac:dyDescent="0.25">
      <c r="A49" s="254"/>
      <c r="B49" s="217"/>
      <c r="C49" s="242" t="s">
        <v>47</v>
      </c>
      <c r="D49" s="242"/>
      <c r="E49" s="242"/>
      <c r="F49" s="242"/>
      <c r="G49" s="259" t="s">
        <v>48</v>
      </c>
      <c r="H49" s="256"/>
      <c r="I49" s="256"/>
      <c r="J49" s="256" t="str">
        <f>IFERROR(VLOOKUP((CONCATENATE($C49)),pricefile,4,FALSE),"-")</f>
        <v>-</v>
      </c>
      <c r="K49" s="256" t="str">
        <f t="shared" ref="J49:S55" si="12">IFERROR(VLOOKUP((CONCATENATE($C49)),pricefile,4,FALSE),"-")</f>
        <v>-</v>
      </c>
      <c r="L49" s="256" t="str">
        <f t="shared" si="12"/>
        <v>-</v>
      </c>
      <c r="M49" s="256" t="str">
        <f t="shared" si="12"/>
        <v>-</v>
      </c>
      <c r="N49" s="256" t="str">
        <f t="shared" si="12"/>
        <v>-</v>
      </c>
      <c r="O49" s="256" t="str">
        <f t="shared" si="12"/>
        <v>-</v>
      </c>
      <c r="P49" s="256" t="str">
        <f t="shared" si="12"/>
        <v>-</v>
      </c>
      <c r="Q49" s="256" t="str">
        <f t="shared" si="12"/>
        <v>-</v>
      </c>
      <c r="R49" s="256" t="str">
        <f t="shared" si="12"/>
        <v>-</v>
      </c>
      <c r="S49" s="256" t="str">
        <f t="shared" si="12"/>
        <v>-</v>
      </c>
      <c r="T49" s="256" t="str">
        <f t="shared" ref="T49:AC55" si="13">IFERROR(VLOOKUP((CONCATENATE($C49)),pricefile,4,FALSE),"-")</f>
        <v>-</v>
      </c>
      <c r="U49" s="256" t="str">
        <f t="shared" si="13"/>
        <v>-</v>
      </c>
      <c r="V49" s="256" t="str">
        <f t="shared" si="13"/>
        <v>-</v>
      </c>
      <c r="W49" s="256" t="str">
        <f t="shared" si="13"/>
        <v>-</v>
      </c>
      <c r="X49" s="256" t="str">
        <f t="shared" si="13"/>
        <v>-</v>
      </c>
      <c r="Y49" s="256" t="str">
        <f t="shared" si="13"/>
        <v>-</v>
      </c>
      <c r="Z49" s="256" t="str">
        <f t="shared" si="13"/>
        <v>-</v>
      </c>
      <c r="AA49" s="256" t="str">
        <f t="shared" si="13"/>
        <v>-</v>
      </c>
      <c r="AB49" s="256" t="str">
        <f t="shared" si="13"/>
        <v>-</v>
      </c>
      <c r="AC49" s="256" t="str">
        <f t="shared" si="13"/>
        <v>-</v>
      </c>
    </row>
    <row r="50" spans="1:31" x14ac:dyDescent="0.25">
      <c r="A50" s="254"/>
      <c r="B50" s="217"/>
      <c r="C50" s="237" t="s">
        <v>46</v>
      </c>
      <c r="D50" s="238"/>
      <c r="E50" s="238"/>
      <c r="F50" s="238"/>
      <c r="G50" s="259" t="s">
        <v>49</v>
      </c>
      <c r="H50" s="256"/>
      <c r="I50" s="256"/>
      <c r="J50" s="256" t="str">
        <f t="shared" si="12"/>
        <v>-</v>
      </c>
      <c r="K50" s="256" t="str">
        <f t="shared" si="12"/>
        <v>-</v>
      </c>
      <c r="L50" s="256" t="str">
        <f t="shared" si="12"/>
        <v>-</v>
      </c>
      <c r="M50" s="256" t="str">
        <f t="shared" si="12"/>
        <v>-</v>
      </c>
      <c r="N50" s="256" t="str">
        <f t="shared" si="12"/>
        <v>-</v>
      </c>
      <c r="O50" s="256" t="str">
        <f t="shared" si="12"/>
        <v>-</v>
      </c>
      <c r="P50" s="256" t="str">
        <f t="shared" si="12"/>
        <v>-</v>
      </c>
      <c r="Q50" s="256" t="str">
        <f t="shared" si="12"/>
        <v>-</v>
      </c>
      <c r="R50" s="256" t="str">
        <f t="shared" si="12"/>
        <v>-</v>
      </c>
      <c r="S50" s="256" t="str">
        <f t="shared" si="12"/>
        <v>-</v>
      </c>
      <c r="T50" s="256" t="str">
        <f t="shared" si="13"/>
        <v>-</v>
      </c>
      <c r="U50" s="256" t="str">
        <f t="shared" si="13"/>
        <v>-</v>
      </c>
      <c r="V50" s="256" t="str">
        <f t="shared" si="13"/>
        <v>-</v>
      </c>
      <c r="W50" s="256" t="str">
        <f t="shared" si="13"/>
        <v>-</v>
      </c>
      <c r="X50" s="256" t="str">
        <f t="shared" si="13"/>
        <v>-</v>
      </c>
      <c r="Y50" s="256" t="str">
        <f t="shared" si="13"/>
        <v>-</v>
      </c>
      <c r="Z50" s="256" t="str">
        <f t="shared" si="13"/>
        <v>-</v>
      </c>
      <c r="AA50" s="256" t="str">
        <f t="shared" si="13"/>
        <v>-</v>
      </c>
      <c r="AB50" s="256" t="str">
        <f t="shared" si="13"/>
        <v>-</v>
      </c>
      <c r="AC50" s="256" t="str">
        <f t="shared" si="13"/>
        <v>-</v>
      </c>
    </row>
    <row r="51" spans="1:31" x14ac:dyDescent="0.25">
      <c r="A51" s="254"/>
      <c r="B51" s="217"/>
      <c r="C51" s="237" t="s">
        <v>165</v>
      </c>
      <c r="D51" s="238"/>
      <c r="E51" s="238"/>
      <c r="F51" s="238"/>
      <c r="G51" s="259" t="s">
        <v>164</v>
      </c>
      <c r="H51" s="256"/>
      <c r="I51" s="256"/>
      <c r="J51" s="256" t="str">
        <f t="shared" si="12"/>
        <v>-</v>
      </c>
      <c r="K51" s="256" t="str">
        <f t="shared" si="12"/>
        <v>-</v>
      </c>
      <c r="L51" s="256" t="str">
        <f t="shared" si="12"/>
        <v>-</v>
      </c>
      <c r="M51" s="256" t="str">
        <f t="shared" si="12"/>
        <v>-</v>
      </c>
      <c r="N51" s="256" t="str">
        <f t="shared" si="12"/>
        <v>-</v>
      </c>
      <c r="O51" s="256" t="str">
        <f t="shared" si="12"/>
        <v>-</v>
      </c>
      <c r="P51" s="256" t="str">
        <f t="shared" si="12"/>
        <v>-</v>
      </c>
      <c r="Q51" s="256" t="str">
        <f t="shared" si="12"/>
        <v>-</v>
      </c>
      <c r="R51" s="256" t="str">
        <f t="shared" si="12"/>
        <v>-</v>
      </c>
      <c r="S51" s="256" t="str">
        <f t="shared" si="12"/>
        <v>-</v>
      </c>
      <c r="T51" s="256" t="str">
        <f t="shared" si="13"/>
        <v>-</v>
      </c>
      <c r="U51" s="256" t="str">
        <f t="shared" si="13"/>
        <v>-</v>
      </c>
      <c r="V51" s="256" t="str">
        <f t="shared" si="13"/>
        <v>-</v>
      </c>
      <c r="W51" s="256" t="str">
        <f t="shared" si="13"/>
        <v>-</v>
      </c>
      <c r="X51" s="256" t="str">
        <f t="shared" si="13"/>
        <v>-</v>
      </c>
      <c r="Y51" s="256" t="str">
        <f t="shared" si="13"/>
        <v>-</v>
      </c>
      <c r="Z51" s="256" t="str">
        <f t="shared" si="13"/>
        <v>-</v>
      </c>
      <c r="AA51" s="256" t="str">
        <f t="shared" si="13"/>
        <v>-</v>
      </c>
      <c r="AB51" s="256" t="str">
        <f t="shared" si="13"/>
        <v>-</v>
      </c>
      <c r="AC51" s="256" t="str">
        <f t="shared" si="13"/>
        <v>-</v>
      </c>
    </row>
    <row r="52" spans="1:31" x14ac:dyDescent="0.25">
      <c r="A52" s="254"/>
      <c r="B52" s="217"/>
      <c r="C52" s="237" t="s">
        <v>45</v>
      </c>
      <c r="D52" s="238"/>
      <c r="E52" s="238"/>
      <c r="F52" s="238"/>
      <c r="G52" s="259" t="s">
        <v>50</v>
      </c>
      <c r="H52" s="256"/>
      <c r="I52" s="256"/>
      <c r="J52" s="256" t="str">
        <f t="shared" si="12"/>
        <v>-</v>
      </c>
      <c r="K52" s="256" t="str">
        <f t="shared" si="12"/>
        <v>-</v>
      </c>
      <c r="L52" s="256" t="str">
        <f t="shared" si="12"/>
        <v>-</v>
      </c>
      <c r="M52" s="256" t="str">
        <f t="shared" si="12"/>
        <v>-</v>
      </c>
      <c r="N52" s="256" t="str">
        <f t="shared" si="12"/>
        <v>-</v>
      </c>
      <c r="O52" s="256" t="str">
        <f t="shared" si="12"/>
        <v>-</v>
      </c>
      <c r="P52" s="256" t="str">
        <f t="shared" si="12"/>
        <v>-</v>
      </c>
      <c r="Q52" s="256" t="str">
        <f t="shared" si="12"/>
        <v>-</v>
      </c>
      <c r="R52" s="256" t="str">
        <f t="shared" si="12"/>
        <v>-</v>
      </c>
      <c r="S52" s="256" t="str">
        <f t="shared" si="12"/>
        <v>-</v>
      </c>
      <c r="T52" s="256" t="str">
        <f t="shared" si="13"/>
        <v>-</v>
      </c>
      <c r="U52" s="256" t="str">
        <f t="shared" si="13"/>
        <v>-</v>
      </c>
      <c r="V52" s="256" t="str">
        <f t="shared" si="13"/>
        <v>-</v>
      </c>
      <c r="W52" s="256" t="str">
        <f t="shared" si="13"/>
        <v>-</v>
      </c>
      <c r="X52" s="256" t="str">
        <f t="shared" si="13"/>
        <v>-</v>
      </c>
      <c r="Y52" s="256" t="str">
        <f t="shared" si="13"/>
        <v>-</v>
      </c>
      <c r="Z52" s="256" t="str">
        <f t="shared" si="13"/>
        <v>-</v>
      </c>
      <c r="AA52" s="256" t="str">
        <f t="shared" si="13"/>
        <v>-</v>
      </c>
      <c r="AB52" s="256" t="str">
        <f t="shared" si="13"/>
        <v>-</v>
      </c>
      <c r="AC52" s="256" t="str">
        <f t="shared" si="13"/>
        <v>-</v>
      </c>
    </row>
    <row r="53" spans="1:31" x14ac:dyDescent="0.25">
      <c r="A53" s="254"/>
      <c r="B53" s="217"/>
      <c r="C53" s="237" t="s">
        <v>51</v>
      </c>
      <c r="D53" s="238"/>
      <c r="E53" s="238"/>
      <c r="F53" s="238"/>
      <c r="G53" s="259" t="s">
        <v>50</v>
      </c>
      <c r="H53" s="256"/>
      <c r="I53" s="256"/>
      <c r="J53" s="256" t="str">
        <f t="shared" si="12"/>
        <v>-</v>
      </c>
      <c r="K53" s="256" t="str">
        <f t="shared" si="12"/>
        <v>-</v>
      </c>
      <c r="L53" s="256" t="str">
        <f t="shared" si="12"/>
        <v>-</v>
      </c>
      <c r="M53" s="256" t="str">
        <f t="shared" si="12"/>
        <v>-</v>
      </c>
      <c r="N53" s="256" t="str">
        <f t="shared" si="12"/>
        <v>-</v>
      </c>
      <c r="O53" s="256" t="str">
        <f t="shared" si="12"/>
        <v>-</v>
      </c>
      <c r="P53" s="256" t="str">
        <f t="shared" si="12"/>
        <v>-</v>
      </c>
      <c r="Q53" s="256" t="str">
        <f t="shared" si="12"/>
        <v>-</v>
      </c>
      <c r="R53" s="256" t="str">
        <f t="shared" si="12"/>
        <v>-</v>
      </c>
      <c r="S53" s="256" t="str">
        <f t="shared" si="12"/>
        <v>-</v>
      </c>
      <c r="T53" s="256" t="str">
        <f t="shared" si="13"/>
        <v>-</v>
      </c>
      <c r="U53" s="256" t="str">
        <f t="shared" si="13"/>
        <v>-</v>
      </c>
      <c r="V53" s="256" t="str">
        <f t="shared" si="13"/>
        <v>-</v>
      </c>
      <c r="W53" s="256" t="str">
        <f t="shared" si="13"/>
        <v>-</v>
      </c>
      <c r="X53" s="256" t="str">
        <f t="shared" si="13"/>
        <v>-</v>
      </c>
      <c r="Y53" s="256" t="str">
        <f t="shared" si="13"/>
        <v>-</v>
      </c>
      <c r="Z53" s="256" t="str">
        <f t="shared" si="13"/>
        <v>-</v>
      </c>
      <c r="AA53" s="256" t="str">
        <f t="shared" si="13"/>
        <v>-</v>
      </c>
      <c r="AB53" s="256" t="str">
        <f t="shared" si="13"/>
        <v>-</v>
      </c>
      <c r="AC53" s="256" t="str">
        <f t="shared" si="13"/>
        <v>-</v>
      </c>
    </row>
    <row r="54" spans="1:31" x14ac:dyDescent="0.25">
      <c r="A54" s="254"/>
      <c r="B54" s="217"/>
      <c r="C54" s="237" t="s">
        <v>290</v>
      </c>
      <c r="D54" s="238"/>
      <c r="E54" s="238"/>
      <c r="F54" s="238"/>
      <c r="G54" s="256"/>
      <c r="H54" s="256"/>
      <c r="I54" s="256"/>
      <c r="J54" s="256" t="str">
        <f t="shared" si="12"/>
        <v>-</v>
      </c>
      <c r="K54" s="256" t="str">
        <f t="shared" si="12"/>
        <v>-</v>
      </c>
      <c r="L54" s="256" t="str">
        <f t="shared" si="12"/>
        <v>-</v>
      </c>
      <c r="M54" s="256" t="str">
        <f t="shared" si="12"/>
        <v>-</v>
      </c>
      <c r="N54" s="256" t="str">
        <f t="shared" si="12"/>
        <v>-</v>
      </c>
      <c r="O54" s="256" t="str">
        <f t="shared" si="12"/>
        <v>-</v>
      </c>
      <c r="P54" s="256" t="str">
        <f t="shared" si="12"/>
        <v>-</v>
      </c>
      <c r="Q54" s="256" t="str">
        <f t="shared" si="12"/>
        <v>-</v>
      </c>
      <c r="R54" s="256" t="str">
        <f t="shared" si="12"/>
        <v>-</v>
      </c>
      <c r="S54" s="256" t="str">
        <f t="shared" si="12"/>
        <v>-</v>
      </c>
      <c r="T54" s="256" t="str">
        <f t="shared" si="13"/>
        <v>-</v>
      </c>
      <c r="U54" s="256" t="str">
        <f t="shared" si="13"/>
        <v>-</v>
      </c>
      <c r="V54" s="256" t="str">
        <f t="shared" si="13"/>
        <v>-</v>
      </c>
      <c r="W54" s="256" t="str">
        <f t="shared" si="13"/>
        <v>-</v>
      </c>
      <c r="X54" s="256" t="str">
        <f t="shared" si="13"/>
        <v>-</v>
      </c>
      <c r="Y54" s="256" t="str">
        <f t="shared" si="13"/>
        <v>-</v>
      </c>
      <c r="Z54" s="256" t="str">
        <f t="shared" si="13"/>
        <v>-</v>
      </c>
      <c r="AA54" s="256" t="str">
        <f t="shared" si="13"/>
        <v>-</v>
      </c>
      <c r="AB54" s="256" t="str">
        <f t="shared" si="13"/>
        <v>-</v>
      </c>
      <c r="AC54" s="256" t="str">
        <f t="shared" si="13"/>
        <v>-</v>
      </c>
      <c r="AD54" s="256"/>
    </row>
    <row r="55" spans="1:31" x14ac:dyDescent="0.25">
      <c r="A55" s="254"/>
      <c r="B55" s="217"/>
      <c r="C55" s="237" t="s">
        <v>67</v>
      </c>
      <c r="D55" s="238"/>
      <c r="E55" s="238"/>
      <c r="F55" s="238"/>
      <c r="G55" s="247"/>
      <c r="H55" s="247"/>
      <c r="I55" s="247"/>
      <c r="J55" s="247" t="str">
        <f t="shared" si="12"/>
        <v>-</v>
      </c>
      <c r="K55" s="247" t="str">
        <f t="shared" si="12"/>
        <v>-</v>
      </c>
      <c r="L55" s="247" t="str">
        <f t="shared" si="12"/>
        <v>-</v>
      </c>
      <c r="M55" s="247" t="str">
        <f t="shared" si="12"/>
        <v>-</v>
      </c>
      <c r="N55" s="247" t="str">
        <f t="shared" si="12"/>
        <v>-</v>
      </c>
      <c r="O55" s="247" t="str">
        <f t="shared" si="12"/>
        <v>-</v>
      </c>
      <c r="P55" s="247" t="str">
        <f t="shared" si="12"/>
        <v>-</v>
      </c>
      <c r="Q55" s="247" t="str">
        <f t="shared" si="12"/>
        <v>-</v>
      </c>
      <c r="R55" s="247" t="str">
        <f t="shared" si="12"/>
        <v>-</v>
      </c>
      <c r="S55" s="247" t="str">
        <f t="shared" si="12"/>
        <v>-</v>
      </c>
      <c r="T55" s="247" t="str">
        <f t="shared" si="13"/>
        <v>-</v>
      </c>
      <c r="U55" s="247" t="str">
        <f t="shared" si="13"/>
        <v>-</v>
      </c>
      <c r="V55" s="247" t="str">
        <f t="shared" si="13"/>
        <v>-</v>
      </c>
      <c r="W55" s="247" t="str">
        <f t="shared" si="13"/>
        <v>-</v>
      </c>
      <c r="X55" s="247" t="str">
        <f t="shared" si="13"/>
        <v>-</v>
      </c>
      <c r="Y55" s="247" t="str">
        <f t="shared" si="13"/>
        <v>-</v>
      </c>
      <c r="Z55" s="247" t="str">
        <f t="shared" si="13"/>
        <v>-</v>
      </c>
      <c r="AA55" s="247" t="str">
        <f t="shared" si="13"/>
        <v>-</v>
      </c>
      <c r="AB55" s="247" t="str">
        <f t="shared" si="13"/>
        <v>-</v>
      </c>
      <c r="AC55" s="247" t="str">
        <f t="shared" si="13"/>
        <v>-</v>
      </c>
      <c r="AD55" s="247"/>
    </row>
    <row r="56" spans="1:31" s="6" customFormat="1" x14ac:dyDescent="0.25">
      <c r="A56" s="254"/>
      <c r="B56" s="217"/>
      <c r="C56" s="243" t="s">
        <v>289</v>
      </c>
      <c r="D56" s="238"/>
      <c r="E56" s="238"/>
      <c r="F56" s="238"/>
      <c r="G56" s="248"/>
      <c r="H56" s="249"/>
      <c r="I56" s="249"/>
      <c r="J56" s="249"/>
      <c r="K56" s="249"/>
      <c r="L56" s="249"/>
      <c r="M56" s="249"/>
      <c r="N56" s="249"/>
      <c r="O56" s="249"/>
      <c r="P56" s="249"/>
      <c r="Q56" s="249"/>
      <c r="R56" s="249"/>
      <c r="S56" s="249"/>
      <c r="T56" s="249"/>
      <c r="U56" s="249"/>
      <c r="V56" s="249"/>
      <c r="W56" s="249"/>
      <c r="X56" s="249"/>
      <c r="Y56" s="249"/>
      <c r="Z56" s="249"/>
      <c r="AA56" s="249"/>
      <c r="AB56" s="249"/>
      <c r="AC56" s="249"/>
    </row>
    <row r="57" spans="1:31" ht="19.05" x14ac:dyDescent="0.35">
      <c r="A57" s="254"/>
      <c r="B57" s="217"/>
      <c r="C57" s="230" t="s">
        <v>983</v>
      </c>
      <c r="D57" s="240" t="s">
        <v>31</v>
      </c>
      <c r="E57" s="240"/>
      <c r="F57" s="240"/>
      <c r="G57" s="216"/>
      <c r="H57" s="241">
        <v>4</v>
      </c>
      <c r="I57" s="299">
        <v>6</v>
      </c>
      <c r="J57" s="299"/>
      <c r="K57" s="241">
        <v>7</v>
      </c>
      <c r="L57" s="216"/>
      <c r="M57" s="216"/>
      <c r="N57" s="216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16"/>
      <c r="AC57" s="216"/>
      <c r="AE57" s="112"/>
    </row>
    <row r="58" spans="1:31" x14ac:dyDescent="0.25">
      <c r="A58" s="254"/>
      <c r="B58" s="217"/>
      <c r="C58" s="231"/>
      <c r="D58" s="231" t="s">
        <v>32</v>
      </c>
      <c r="E58" s="231"/>
      <c r="F58" s="231"/>
      <c r="G58" s="256"/>
      <c r="H58" s="256">
        <v>3</v>
      </c>
      <c r="I58" s="300">
        <v>4</v>
      </c>
      <c r="J58" s="300"/>
      <c r="K58" s="256">
        <v>5</v>
      </c>
      <c r="L58" s="217"/>
      <c r="M58" s="245"/>
      <c r="N58" s="216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250"/>
      <c r="AA58" s="250"/>
      <c r="AB58" s="216"/>
      <c r="AC58" s="216"/>
      <c r="AE58" s="7"/>
    </row>
    <row r="59" spans="1:31" x14ac:dyDescent="0.25">
      <c r="A59" s="254"/>
      <c r="B59" s="217"/>
      <c r="C59" s="237" t="s">
        <v>953</v>
      </c>
      <c r="D59" s="238"/>
      <c r="E59" s="238"/>
      <c r="F59" s="247"/>
      <c r="G59" s="256"/>
      <c r="H59" s="256" t="str">
        <f t="shared" ref="H59:I61" si="14">IFERROR(VLOOKUP((CONCATENATE(H$57,$C59)),pricefile,4,FALSE),"-")</f>
        <v>-</v>
      </c>
      <c r="I59" s="300" t="str">
        <f t="shared" si="14"/>
        <v>-</v>
      </c>
      <c r="J59" s="300"/>
      <c r="K59" s="256" t="str">
        <f t="shared" ref="K59:K61" si="15">IFERROR(VLOOKUP((CONCATENATE(K$57,$C59)),pricefile,4,FALSE),"-")</f>
        <v>-</v>
      </c>
      <c r="L59" s="217"/>
      <c r="M59" s="247"/>
      <c r="N59" s="216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16"/>
      <c r="AC59" s="216"/>
      <c r="AE59" s="7"/>
    </row>
    <row r="60" spans="1:31" x14ac:dyDescent="0.25">
      <c r="A60" s="254"/>
      <c r="B60" s="217"/>
      <c r="C60" s="237" t="s">
        <v>187</v>
      </c>
      <c r="D60" s="238"/>
      <c r="E60" s="238"/>
      <c r="F60" s="247"/>
      <c r="G60" s="256"/>
      <c r="H60" s="256" t="str">
        <f t="shared" si="14"/>
        <v>-</v>
      </c>
      <c r="I60" s="300" t="str">
        <f t="shared" si="14"/>
        <v>-</v>
      </c>
      <c r="J60" s="300"/>
      <c r="K60" s="256" t="str">
        <f t="shared" si="15"/>
        <v>-</v>
      </c>
      <c r="L60" s="217"/>
      <c r="M60" s="247"/>
      <c r="N60" s="216"/>
      <c r="O60" s="247"/>
      <c r="P60" s="247"/>
      <c r="Q60" s="247"/>
      <c r="R60" s="247"/>
      <c r="S60" s="247"/>
      <c r="T60" s="247"/>
      <c r="U60" s="247"/>
      <c r="V60" s="247"/>
      <c r="W60" s="247"/>
      <c r="X60" s="247"/>
      <c r="Y60" s="247"/>
      <c r="Z60" s="247"/>
      <c r="AA60" s="247"/>
      <c r="AB60" s="217"/>
      <c r="AC60" s="216"/>
      <c r="AE60" s="112"/>
    </row>
    <row r="61" spans="1:31" x14ac:dyDescent="0.25">
      <c r="A61" s="254"/>
      <c r="B61" s="217"/>
      <c r="C61" s="237" t="s">
        <v>188</v>
      </c>
      <c r="D61" s="238"/>
      <c r="E61" s="238"/>
      <c r="F61" s="247"/>
      <c r="G61" s="256"/>
      <c r="H61" s="256" t="str">
        <f t="shared" si="14"/>
        <v>-</v>
      </c>
      <c r="I61" s="300" t="str">
        <f t="shared" si="14"/>
        <v>-</v>
      </c>
      <c r="J61" s="300"/>
      <c r="K61" s="256" t="str">
        <f t="shared" si="15"/>
        <v>-</v>
      </c>
      <c r="L61" s="217"/>
      <c r="M61" s="247"/>
      <c r="N61" s="216"/>
      <c r="O61" s="247"/>
      <c r="P61" s="247"/>
      <c r="Q61" s="247"/>
      <c r="R61" s="247"/>
      <c r="S61" s="247"/>
      <c r="T61" s="247"/>
      <c r="U61" s="247"/>
      <c r="V61" s="247"/>
      <c r="W61" s="247"/>
      <c r="X61" s="247"/>
      <c r="Y61" s="247"/>
      <c r="Z61" s="247"/>
      <c r="AA61" s="247"/>
      <c r="AB61" s="217"/>
      <c r="AC61" s="216"/>
      <c r="AE61" s="112"/>
    </row>
    <row r="62" spans="1:31" x14ac:dyDescent="0.25">
      <c r="A62" s="254"/>
      <c r="B62" s="217"/>
      <c r="C62" s="237"/>
      <c r="D62" s="238"/>
      <c r="E62" s="217"/>
      <c r="F62" s="240" t="s">
        <v>276</v>
      </c>
      <c r="G62" s="217" t="s">
        <v>277</v>
      </c>
      <c r="H62" s="247" t="s">
        <v>278</v>
      </c>
      <c r="I62" s="304" t="s">
        <v>280</v>
      </c>
      <c r="J62" s="304"/>
      <c r="K62" s="247" t="s">
        <v>279</v>
      </c>
      <c r="L62" s="247"/>
      <c r="M62" s="247"/>
      <c r="N62" s="247"/>
      <c r="O62" s="247"/>
      <c r="P62" s="247"/>
      <c r="Q62" s="247"/>
      <c r="R62" s="247"/>
      <c r="S62" s="247"/>
      <c r="T62" s="247"/>
      <c r="U62" s="247"/>
      <c r="V62" s="247"/>
      <c r="W62" s="247"/>
      <c r="X62" s="247"/>
      <c r="Y62" s="247"/>
      <c r="Z62" s="247"/>
      <c r="AA62" s="247"/>
      <c r="AB62" s="217"/>
      <c r="AC62" s="216"/>
      <c r="AE62" s="112"/>
    </row>
    <row r="63" spans="1:31" ht="10.55" customHeight="1" x14ac:dyDescent="0.25">
      <c r="A63" s="254"/>
      <c r="B63" s="217"/>
      <c r="C63" s="237"/>
      <c r="D63" s="238"/>
      <c r="E63" s="238"/>
      <c r="F63" s="247"/>
      <c r="G63" s="240"/>
      <c r="H63" s="216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  <c r="U63" s="247"/>
      <c r="V63" s="247"/>
      <c r="W63" s="247"/>
      <c r="X63" s="247"/>
      <c r="Y63" s="247"/>
      <c r="Z63" s="247"/>
      <c r="AA63" s="247"/>
      <c r="AB63" s="217"/>
      <c r="AC63" s="216"/>
      <c r="AE63" s="112"/>
    </row>
    <row r="64" spans="1:31" ht="19.05" x14ac:dyDescent="0.35">
      <c r="A64" s="254"/>
      <c r="B64" s="217"/>
      <c r="C64" s="230" t="s">
        <v>2477</v>
      </c>
      <c r="D64" s="240"/>
      <c r="E64" s="240"/>
      <c r="F64" s="299">
        <v>5</v>
      </c>
      <c r="G64" s="299"/>
      <c r="H64" s="289">
        <v>6</v>
      </c>
      <c r="I64" s="299">
        <v>8</v>
      </c>
      <c r="J64" s="299"/>
      <c r="K64" s="289">
        <v>10</v>
      </c>
      <c r="L64" s="302"/>
      <c r="M64" s="302"/>
      <c r="N64" s="250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16"/>
      <c r="AC64" s="216"/>
      <c r="AE64" s="112"/>
    </row>
    <row r="65" spans="1:31" ht="16.5" customHeight="1" x14ac:dyDescent="0.25">
      <c r="A65" s="254"/>
      <c r="B65" s="217"/>
      <c r="C65" s="237" t="s">
        <v>2472</v>
      </c>
      <c r="D65" s="238"/>
      <c r="E65" s="238"/>
      <c r="F65" s="300" t="str">
        <f>IFERROR(VLOOKUP((CONCATENATE(F$64,$C65)),pricefile,4,FALSE),"-")</f>
        <v>-</v>
      </c>
      <c r="G65" s="300"/>
      <c r="H65" s="285" t="str">
        <f>IFERROR(VLOOKUP((CONCATENATE(H$64,$C65)),pricefile,4,FALSE),"-")</f>
        <v>-</v>
      </c>
      <c r="I65" s="300" t="str">
        <f>IFERROR(VLOOKUP((CONCATENATE(I$64,$C65)),pricefile,4,FALSE),"-")</f>
        <v>-</v>
      </c>
      <c r="J65" s="300"/>
      <c r="K65" s="285" t="str">
        <f>IFERROR(VLOOKUP((CONCATENATE(K$64,$C65)),pricefile,4,FALSE),"-")</f>
        <v>-</v>
      </c>
      <c r="L65" s="300"/>
      <c r="M65" s="300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16"/>
      <c r="Z65" s="216"/>
      <c r="AA65" s="216"/>
      <c r="AB65" s="216"/>
      <c r="AC65" s="286"/>
    </row>
    <row r="66" spans="1:31" ht="16.5" customHeight="1" x14ac:dyDescent="0.25">
      <c r="A66" s="254"/>
      <c r="B66" s="217"/>
      <c r="C66" s="237"/>
      <c r="D66" s="238"/>
      <c r="E66" s="238"/>
      <c r="F66" s="305" t="s">
        <v>2478</v>
      </c>
      <c r="G66" s="305"/>
      <c r="H66" s="288" t="s">
        <v>2478</v>
      </c>
      <c r="I66" s="305" t="s">
        <v>2478</v>
      </c>
      <c r="J66" s="305"/>
      <c r="K66" s="288" t="s">
        <v>2478</v>
      </c>
      <c r="L66" s="305"/>
      <c r="M66" s="305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16"/>
      <c r="Z66" s="216"/>
      <c r="AA66" s="216"/>
      <c r="AB66" s="216"/>
      <c r="AC66" s="286"/>
    </row>
    <row r="67" spans="1:31" ht="19.05" x14ac:dyDescent="0.35">
      <c r="A67" s="254"/>
      <c r="B67" s="217"/>
      <c r="C67" s="230" t="s">
        <v>984</v>
      </c>
      <c r="D67" s="240"/>
      <c r="E67" s="240"/>
      <c r="F67" s="302">
        <v>0.9</v>
      </c>
      <c r="G67" s="302"/>
      <c r="H67" s="255">
        <v>1.1000000000000001</v>
      </c>
      <c r="I67" s="302">
        <v>1.3</v>
      </c>
      <c r="J67" s="302"/>
      <c r="K67" s="255">
        <v>1.5</v>
      </c>
      <c r="L67" s="302">
        <v>1.8</v>
      </c>
      <c r="M67" s="302"/>
      <c r="N67" s="250"/>
      <c r="O67" s="247"/>
      <c r="P67" s="247"/>
      <c r="Q67" s="247"/>
      <c r="R67" s="247"/>
      <c r="S67" s="247"/>
      <c r="T67" s="247"/>
      <c r="U67" s="247"/>
      <c r="V67" s="247"/>
      <c r="W67" s="247"/>
      <c r="X67" s="247"/>
      <c r="Y67" s="247"/>
      <c r="Z67" s="247"/>
      <c r="AA67" s="247"/>
      <c r="AB67" s="216"/>
      <c r="AC67" s="216"/>
      <c r="AE67" s="112"/>
    </row>
    <row r="68" spans="1:31" ht="16.5" customHeight="1" x14ac:dyDescent="0.25">
      <c r="A68" s="254"/>
      <c r="B68" s="217"/>
      <c r="C68" s="237" t="s">
        <v>959</v>
      </c>
      <c r="D68" s="238"/>
      <c r="E68" s="238"/>
      <c r="F68" s="300" t="str">
        <f>IFERROR(VLOOKUP((CONCATENATE(F$67,$C68)),pricefile,4,FALSE),"-")</f>
        <v>-</v>
      </c>
      <c r="G68" s="300"/>
      <c r="H68" s="256" t="str">
        <f>IFERROR(VLOOKUP((CONCATENATE(H$67,$C68)),pricefile,4,FALSE),"-")</f>
        <v>-</v>
      </c>
      <c r="I68" s="300" t="str">
        <f>IFERROR(VLOOKUP((CONCATENATE(I$67,$C68)),pricefile,4,FALSE),"-")</f>
        <v>-</v>
      </c>
      <c r="J68" s="300"/>
      <c r="K68" s="256" t="str">
        <f>IFERROR(VLOOKUP((CONCATENATE(K$67,$C68)),pricefile,4,FALSE),"-")</f>
        <v>-</v>
      </c>
      <c r="L68" s="300" t="str">
        <f>IFERROR(VLOOKUP((CONCATENATE(L$67,$C68)),pricefile,4,FALSE),"-")</f>
        <v>-</v>
      </c>
      <c r="M68" s="300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16"/>
      <c r="Z68" s="216"/>
      <c r="AA68" s="216"/>
      <c r="AB68" s="216"/>
      <c r="AC68" s="247"/>
    </row>
    <row r="69" spans="1:31" ht="16.5" customHeight="1" x14ac:dyDescent="0.25">
      <c r="A69" s="254"/>
      <c r="B69" s="217"/>
      <c r="C69" s="237"/>
      <c r="D69" s="238"/>
      <c r="E69" s="238"/>
      <c r="F69" s="305" t="s">
        <v>961</v>
      </c>
      <c r="G69" s="305"/>
      <c r="H69" s="251" t="s">
        <v>960</v>
      </c>
      <c r="I69" s="305" t="s">
        <v>961</v>
      </c>
      <c r="J69" s="305"/>
      <c r="K69" s="251" t="s">
        <v>961</v>
      </c>
      <c r="L69" s="305" t="s">
        <v>961</v>
      </c>
      <c r="M69" s="305"/>
      <c r="N69" s="247"/>
      <c r="O69" s="247"/>
      <c r="P69" s="247"/>
      <c r="Q69" s="247"/>
      <c r="R69" s="247"/>
      <c r="S69" s="247"/>
      <c r="T69" s="247"/>
      <c r="U69" s="247"/>
      <c r="V69" s="247"/>
      <c r="W69" s="247"/>
      <c r="X69" s="247"/>
      <c r="Y69" s="216"/>
      <c r="Z69" s="216"/>
      <c r="AA69" s="216"/>
      <c r="AB69" s="216"/>
      <c r="AC69" s="247"/>
    </row>
    <row r="70" spans="1:31" ht="19.05" x14ac:dyDescent="0.35">
      <c r="A70" s="254"/>
      <c r="B70" s="217"/>
      <c r="C70" s="230" t="s">
        <v>985</v>
      </c>
      <c r="D70" s="240"/>
      <c r="E70" s="240"/>
      <c r="F70" s="303">
        <v>1</v>
      </c>
      <c r="G70" s="303"/>
      <c r="H70" s="247"/>
      <c r="I70" s="301"/>
      <c r="J70" s="301"/>
      <c r="K70" s="217"/>
      <c r="L70" s="247"/>
      <c r="M70" s="217"/>
      <c r="N70" s="247"/>
      <c r="O70" s="247"/>
      <c r="P70" s="247"/>
      <c r="Q70" s="247"/>
      <c r="R70" s="247"/>
      <c r="S70" s="247"/>
      <c r="T70" s="247"/>
      <c r="U70" s="247"/>
      <c r="V70" s="247"/>
      <c r="W70" s="247"/>
      <c r="X70" s="247"/>
      <c r="Y70" s="217"/>
      <c r="Z70" s="217"/>
      <c r="AA70" s="217"/>
      <c r="AB70" s="216"/>
      <c r="AC70" s="247"/>
    </row>
    <row r="71" spans="1:31" ht="16.5" customHeight="1" x14ac:dyDescent="0.25">
      <c r="A71" s="254"/>
      <c r="B71" s="217"/>
      <c r="C71" s="237" t="s">
        <v>34</v>
      </c>
      <c r="D71" s="238"/>
      <c r="E71" s="238"/>
      <c r="F71" s="300" t="str">
        <f>IFERROR(VLOOKUP((CONCATENATE(F$70,$C71)),pricefile,4,FALSE),"-")</f>
        <v>-</v>
      </c>
      <c r="G71" s="300"/>
      <c r="H71" s="260"/>
      <c r="I71" s="256" t="s">
        <v>281</v>
      </c>
      <c r="J71" s="256"/>
      <c r="K71" s="256"/>
      <c r="L71" s="256"/>
      <c r="M71" s="256"/>
      <c r="N71" s="247"/>
      <c r="O71" s="247"/>
      <c r="P71" s="247"/>
      <c r="Q71" s="247"/>
      <c r="R71" s="247"/>
      <c r="S71" s="247"/>
      <c r="T71" s="247"/>
      <c r="U71" s="247"/>
      <c r="V71" s="247"/>
      <c r="W71" s="247"/>
      <c r="X71" s="247"/>
      <c r="Y71" s="217"/>
      <c r="Z71" s="217"/>
      <c r="AA71" s="217"/>
      <c r="AB71" s="216"/>
      <c r="AC71" s="247"/>
    </row>
    <row r="72" spans="1:31" x14ac:dyDescent="0.25">
      <c r="A72" s="254"/>
      <c r="B72" s="217"/>
      <c r="C72" s="252" t="s">
        <v>952</v>
      </c>
      <c r="D72" s="216"/>
      <c r="E72" s="216"/>
      <c r="F72" s="300" t="str">
        <f>IFERROR(VLOOKUP((CONCATENATE(F$70,$C72)),pricefile,4,FALSE),"-")</f>
        <v>-</v>
      </c>
      <c r="G72" s="300"/>
      <c r="H72" s="256"/>
      <c r="I72" s="256"/>
      <c r="J72" s="256"/>
      <c r="K72" s="256"/>
      <c r="L72" s="256"/>
      <c r="M72" s="256"/>
      <c r="N72" s="247"/>
      <c r="O72" s="247"/>
      <c r="P72" s="217"/>
      <c r="Q72" s="217"/>
      <c r="R72" s="217"/>
      <c r="S72" s="247"/>
      <c r="T72" s="247"/>
      <c r="U72" s="247"/>
      <c r="V72" s="247"/>
      <c r="W72" s="247"/>
      <c r="X72" s="247"/>
      <c r="Y72" s="247"/>
      <c r="Z72" s="247"/>
      <c r="AA72" s="247"/>
      <c r="AB72" s="216"/>
      <c r="AC72" s="247"/>
    </row>
    <row r="73" spans="1:31" x14ac:dyDescent="0.25">
      <c r="A73" s="254"/>
      <c r="B73" s="217"/>
      <c r="C73" s="252" t="s">
        <v>967</v>
      </c>
      <c r="D73" s="216"/>
      <c r="E73" s="216"/>
      <c r="F73" s="300" t="str">
        <f>IFERROR(VLOOKUP((CONCATENATE(F$70,$C73)),pricefile,4,FALSE),"-")</f>
        <v>-</v>
      </c>
      <c r="G73" s="300"/>
      <c r="H73" s="256"/>
      <c r="I73" s="256"/>
      <c r="J73" s="256"/>
      <c r="K73" s="256"/>
      <c r="L73" s="256"/>
      <c r="M73" s="256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6"/>
      <c r="AC73" s="217"/>
    </row>
    <row r="74" spans="1:31" x14ac:dyDescent="0.25">
      <c r="A74" s="254"/>
      <c r="B74" s="217"/>
      <c r="C74" s="252" t="s">
        <v>962</v>
      </c>
      <c r="D74" s="216"/>
      <c r="E74" s="216"/>
      <c r="F74" s="300" t="str">
        <f>IFERROR(VLOOKUP((CONCATENATE(F$70,$C74)),pricefile,4,FALSE),"-")</f>
        <v>-</v>
      </c>
      <c r="G74" s="300"/>
      <c r="H74" s="256"/>
      <c r="I74" s="256"/>
      <c r="J74" s="256"/>
      <c r="K74" s="256"/>
      <c r="L74" s="256"/>
      <c r="M74" s="256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6"/>
      <c r="AC74" s="217"/>
    </row>
    <row r="75" spans="1:31" x14ac:dyDescent="0.25">
      <c r="A75" s="254"/>
      <c r="B75" s="217"/>
      <c r="C75" s="252" t="s">
        <v>33</v>
      </c>
      <c r="D75" s="216"/>
      <c r="E75" s="216"/>
      <c r="F75" s="304" t="str">
        <f>IFERROR(VLOOKUP((CONCATENATE(F$70,$C75)),pricefile,4,FALSE),"-")</f>
        <v>-</v>
      </c>
      <c r="G75" s="304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6"/>
      <c r="AC75" s="217"/>
    </row>
  </sheetData>
  <sheetProtection selectLockedCells="1"/>
  <protectedRanges>
    <protectedRange sqref="F2:H2 J2:Q2" name="Range1"/>
  </protectedRanges>
  <mergeCells count="33">
    <mergeCell ref="L64:M64"/>
    <mergeCell ref="F65:G65"/>
    <mergeCell ref="I65:J65"/>
    <mergeCell ref="L65:M65"/>
    <mergeCell ref="F66:G66"/>
    <mergeCell ref="I66:J66"/>
    <mergeCell ref="L66:M66"/>
    <mergeCell ref="F72:G72"/>
    <mergeCell ref="F73:G73"/>
    <mergeCell ref="F74:G74"/>
    <mergeCell ref="F75:G75"/>
    <mergeCell ref="F71:G71"/>
    <mergeCell ref="L67:M67"/>
    <mergeCell ref="L68:M68"/>
    <mergeCell ref="L69:M69"/>
    <mergeCell ref="I67:J67"/>
    <mergeCell ref="I68:J68"/>
    <mergeCell ref="I70:J70"/>
    <mergeCell ref="F67:G67"/>
    <mergeCell ref="F70:G70"/>
    <mergeCell ref="I61:J61"/>
    <mergeCell ref="I62:J62"/>
    <mergeCell ref="F68:G68"/>
    <mergeCell ref="F69:G69"/>
    <mergeCell ref="I69:J69"/>
    <mergeCell ref="F64:G64"/>
    <mergeCell ref="I64:J64"/>
    <mergeCell ref="F2:G2"/>
    <mergeCell ref="H2:N2"/>
    <mergeCell ref="I57:J57"/>
    <mergeCell ref="I58:J58"/>
    <mergeCell ref="I60:J60"/>
    <mergeCell ref="I59:J59"/>
  </mergeCells>
  <phoneticPr fontId="1" type="noConversion"/>
  <pageMargins left="0.35433070866141736" right="0" top="0.39370078740157483" bottom="0" header="0.51181102362204722" footer="0.19685039370078741"/>
  <pageSetup paperSize="9" scale="54" orientation="landscape" r:id="rId1"/>
  <headerFooter alignWithMargins="0">
    <oddHeader>&amp;L&amp;12Price List 2015</oddHeader>
    <oddFooter>&amp;L&amp;"Arial,Bold"&amp;12ISSUE 1      &amp;"Arial,Regular"&amp;10&amp;D&amp;C&amp;"Arial,Bold"www.marlowropes.com&amp;RPage &amp;P</oddFooter>
  </headerFooter>
  <drawing r:id="rId2"/>
  <legacyDrawing r:id="rId3"/>
  <controls>
    <mc:AlternateContent xmlns:mc="http://schemas.openxmlformats.org/markup-compatibility/2006">
      <mc:Choice Requires="x14">
        <control shapeId="1087" r:id="rId4" name="ComboBox1">
          <controlPr defaultSize="0" autoLine="0" autoPict="0" linkedCell="H2" listFillRange="customers" r:id="rId5">
            <anchor moveWithCells="1">
              <from>
                <xdr:col>7</xdr:col>
                <xdr:colOff>8626</xdr:colOff>
                <xdr:row>0</xdr:row>
                <xdr:rowOff>163902</xdr:rowOff>
              </from>
              <to>
                <xdr:col>14</xdr:col>
                <xdr:colOff>8626</xdr:colOff>
                <xdr:row>1</xdr:row>
                <xdr:rowOff>293298</xdr:rowOff>
              </to>
            </anchor>
          </controlPr>
        </control>
      </mc:Choice>
      <mc:Fallback>
        <control shapeId="1087" r:id="rId4" name="ComboBox1"/>
      </mc:Fallback>
    </mc:AlternateContent>
    <mc:AlternateContent xmlns:mc="http://schemas.openxmlformats.org/markup-compatibility/2006">
      <mc:Choice Requires="x14">
        <control shapeId="1085" r:id="rId6" name="TempCombo">
          <controlPr defaultSize="0" autoLine="0" linkedCell="D2" listFillRange="customers" r:id="rId7">
            <anchor moveWithCells="1">
              <from>
                <xdr:col>1</xdr:col>
                <xdr:colOff>8626</xdr:colOff>
                <xdr:row>0</xdr:row>
                <xdr:rowOff>120770</xdr:rowOff>
              </from>
              <to>
                <xdr:col>1</xdr:col>
                <xdr:colOff>17253</xdr:colOff>
                <xdr:row>0</xdr:row>
                <xdr:rowOff>129396</xdr:rowOff>
              </to>
            </anchor>
          </controlPr>
        </control>
      </mc:Choice>
      <mc:Fallback>
        <control shapeId="1085" r:id="rId6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9" tint="-0.249977111117893"/>
  </sheetPr>
  <dimension ref="A1:AF75"/>
  <sheetViews>
    <sheetView view="pageBreakPreview" zoomScale="90" zoomScaleNormal="100" zoomScaleSheetLayoutView="90" workbookViewId="0">
      <selection activeCell="I9" sqref="I9"/>
    </sheetView>
  </sheetViews>
  <sheetFormatPr baseColWidth="10" defaultColWidth="9.125" defaultRowHeight="13.6" x14ac:dyDescent="0.25"/>
  <cols>
    <col min="1" max="1" width="1.75" style="6" customWidth="1"/>
    <col min="2" max="2" width="1.125" style="6" customWidth="1"/>
    <col min="3" max="3" width="10.75" style="5" customWidth="1"/>
    <col min="4" max="4" width="13.875" style="5" customWidth="1"/>
    <col min="5" max="5" width="14.75" style="5" customWidth="1"/>
    <col min="6" max="7" width="11" style="5" customWidth="1"/>
    <col min="8" max="8" width="10.125" style="5" customWidth="1"/>
    <col min="9" max="9" width="9.75" style="5" customWidth="1"/>
    <col min="10" max="10" width="9.125" style="5"/>
    <col min="11" max="12" width="10.125" style="5" customWidth="1"/>
    <col min="13" max="14" width="9.125" style="5"/>
    <col min="15" max="16" width="10.25" style="5" customWidth="1"/>
    <col min="17" max="17" width="10.25" style="5" hidden="1" customWidth="1"/>
    <col min="18" max="18" width="10.125" style="5" customWidth="1"/>
    <col min="19" max="19" width="37" style="5" hidden="1" customWidth="1"/>
    <col min="20" max="20" width="6.125" style="5" hidden="1" customWidth="1"/>
    <col min="21" max="21" width="10.25" style="5" customWidth="1"/>
    <col min="22" max="22" width="9.875" style="5" customWidth="1"/>
    <col min="23" max="23" width="10.625" style="5" customWidth="1"/>
    <col min="24" max="27" width="10.125" style="5" customWidth="1"/>
    <col min="28" max="28" width="11.625" style="5" customWidth="1"/>
    <col min="29" max="29" width="11.625" style="6" customWidth="1"/>
    <col min="30" max="16384" width="9.125" style="5"/>
  </cols>
  <sheetData>
    <row r="1" spans="1:29" x14ac:dyDescent="0.25">
      <c r="A1" s="221"/>
      <c r="B1" s="221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1"/>
    </row>
    <row r="2" spans="1:29" ht="24.8" customHeight="1" x14ac:dyDescent="0.45">
      <c r="A2" s="221"/>
      <c r="B2" s="221"/>
      <c r="C2" s="261" t="s">
        <v>986</v>
      </c>
      <c r="D2" s="220"/>
      <c r="E2" s="220"/>
      <c r="F2" s="296" t="e">
        <f>VLOOKUP(H2,accountnumber,2,FALSE)</f>
        <v>#N/A</v>
      </c>
      <c r="G2" s="297"/>
      <c r="H2" s="296" t="s">
        <v>2460</v>
      </c>
      <c r="I2" s="298"/>
      <c r="J2" s="298"/>
      <c r="K2" s="298"/>
      <c r="L2" s="298"/>
      <c r="M2" s="298"/>
      <c r="N2" s="297"/>
      <c r="O2" s="222"/>
      <c r="P2" s="222"/>
      <c r="Q2" s="222"/>
      <c r="R2" s="223"/>
      <c r="S2" s="223"/>
      <c r="T2" s="223"/>
      <c r="U2" s="220"/>
      <c r="V2" s="224" t="str">
        <f>'Price List'!V2</f>
        <v>EUR</v>
      </c>
      <c r="W2" s="220"/>
      <c r="X2" s="220"/>
      <c r="Y2" s="220"/>
      <c r="Z2" s="220"/>
      <c r="AA2" s="220"/>
      <c r="AB2" s="220"/>
      <c r="AC2" s="221"/>
    </row>
    <row r="3" spans="1:29" ht="8.5" customHeight="1" x14ac:dyDescent="0.45">
      <c r="A3" s="221"/>
      <c r="B3" s="221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4"/>
      <c r="W3" s="220"/>
      <c r="X3" s="220"/>
      <c r="Y3" s="220"/>
      <c r="Z3" s="220"/>
      <c r="AA3" s="220"/>
      <c r="AB3" s="220"/>
      <c r="AC3" s="221"/>
    </row>
    <row r="4" spans="1:29" ht="15.8" customHeight="1" x14ac:dyDescent="0.4">
      <c r="A4" s="221"/>
      <c r="B4" s="221"/>
      <c r="C4" s="220"/>
      <c r="D4" s="220"/>
      <c r="E4" s="220"/>
      <c r="F4" s="220"/>
      <c r="G4" s="225"/>
      <c r="H4" s="226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7" t="e">
        <f>[2]!EntCustCurrency("Marl02",F2)</f>
        <v>#NAME?</v>
      </c>
      <c r="T4" s="227"/>
      <c r="U4" s="220"/>
      <c r="V4" s="220"/>
      <c r="W4" s="220"/>
      <c r="X4" s="220"/>
      <c r="Y4" s="220"/>
      <c r="Z4" s="220"/>
      <c r="AA4" s="220"/>
      <c r="AB4" s="220"/>
      <c r="AC4" s="221"/>
    </row>
    <row r="5" spans="1:29" ht="24.45" thickBot="1" x14ac:dyDescent="0.3">
      <c r="A5" s="217"/>
      <c r="B5" s="217"/>
      <c r="C5" s="253" t="s">
        <v>2480</v>
      </c>
      <c r="D5" s="218"/>
      <c r="E5" s="218"/>
      <c r="F5" s="218"/>
      <c r="G5" s="218"/>
      <c r="H5" s="219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28" t="str">
        <f>IF(V2="GBP","a",IF(V2="EUR","b",IF(V2="USD","C","f")))</f>
        <v>b</v>
      </c>
      <c r="T5" s="229"/>
      <c r="U5" s="216"/>
      <c r="V5" s="216"/>
      <c r="W5" s="216"/>
      <c r="X5" s="216"/>
      <c r="Y5" s="216"/>
      <c r="Z5" s="216"/>
      <c r="AA5" s="216"/>
      <c r="AB5" s="216"/>
      <c r="AC5" s="217"/>
    </row>
    <row r="6" spans="1:29" x14ac:dyDescent="0.25">
      <c r="A6" s="217"/>
      <c r="B6" s="217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7"/>
    </row>
    <row r="7" spans="1:29" ht="19.05" x14ac:dyDescent="0.35">
      <c r="A7" s="254"/>
      <c r="B7" s="217"/>
      <c r="C7" s="230" t="s">
        <v>977</v>
      </c>
      <c r="D7" s="231" t="s">
        <v>31</v>
      </c>
      <c r="E7" s="231"/>
      <c r="F7" s="231"/>
      <c r="G7" s="232"/>
      <c r="H7" s="233"/>
      <c r="I7" s="234">
        <v>5</v>
      </c>
      <c r="J7" s="234">
        <v>6</v>
      </c>
      <c r="K7" s="234">
        <v>7</v>
      </c>
      <c r="L7" s="234">
        <v>8</v>
      </c>
      <c r="M7" s="234">
        <v>9</v>
      </c>
      <c r="N7" s="234">
        <v>10</v>
      </c>
      <c r="O7" s="234">
        <v>11</v>
      </c>
      <c r="P7" s="234">
        <v>12</v>
      </c>
      <c r="Q7" s="234">
        <v>13</v>
      </c>
      <c r="R7" s="234">
        <v>14</v>
      </c>
      <c r="S7" s="234"/>
      <c r="T7" s="234">
        <v>15</v>
      </c>
      <c r="U7" s="234">
        <v>16</v>
      </c>
      <c r="V7" s="234">
        <v>18</v>
      </c>
      <c r="W7" s="234">
        <v>20</v>
      </c>
      <c r="X7" s="234">
        <v>22</v>
      </c>
      <c r="Y7" s="234">
        <v>23</v>
      </c>
      <c r="Z7" s="234">
        <v>24</v>
      </c>
      <c r="AA7" s="234">
        <v>26</v>
      </c>
      <c r="AB7" s="234">
        <v>28</v>
      </c>
      <c r="AC7" s="234">
        <v>30</v>
      </c>
    </row>
    <row r="8" spans="1:29" x14ac:dyDescent="0.25">
      <c r="A8" s="254"/>
      <c r="B8" s="217"/>
      <c r="C8" s="233"/>
      <c r="D8" s="240" t="s">
        <v>32</v>
      </c>
      <c r="E8" s="240"/>
      <c r="F8" s="231"/>
      <c r="G8" s="283"/>
      <c r="H8" s="281">
        <v>2.5</v>
      </c>
      <c r="I8" s="283">
        <v>3</v>
      </c>
      <c r="J8" s="283">
        <v>4</v>
      </c>
      <c r="K8" s="283">
        <v>5</v>
      </c>
      <c r="L8" s="283">
        <v>6</v>
      </c>
      <c r="M8" s="281">
        <v>6.5</v>
      </c>
      <c r="N8" s="283">
        <v>7</v>
      </c>
      <c r="O8" s="283">
        <v>8</v>
      </c>
      <c r="P8" s="283">
        <v>9</v>
      </c>
      <c r="Q8" s="283"/>
      <c r="R8" s="283">
        <v>10</v>
      </c>
      <c r="S8" s="283"/>
      <c r="T8" s="283"/>
      <c r="U8" s="283">
        <v>11</v>
      </c>
      <c r="V8" s="283">
        <v>13</v>
      </c>
      <c r="W8" s="283">
        <v>15</v>
      </c>
      <c r="X8" s="283">
        <v>16</v>
      </c>
      <c r="Y8" s="283">
        <v>17</v>
      </c>
      <c r="Z8" s="283">
        <v>18</v>
      </c>
      <c r="AA8" s="283">
        <v>19</v>
      </c>
      <c r="AB8" s="283">
        <v>20</v>
      </c>
      <c r="AC8" s="283">
        <v>22</v>
      </c>
    </row>
    <row r="9" spans="1:29" x14ac:dyDescent="0.25">
      <c r="A9" s="254"/>
      <c r="B9" s="217"/>
      <c r="C9" s="237" t="s">
        <v>18</v>
      </c>
      <c r="D9" s="238"/>
      <c r="E9" s="238"/>
      <c r="F9" s="279"/>
      <c r="G9" s="279"/>
      <c r="H9" s="279" t="str">
        <f t="shared" ref="H9:Q16" si="0">IFERROR(VLOOKUP((CONCATENATE(H$8,$C9)),Retail,12,FALSE),"-")</f>
        <v>-</v>
      </c>
      <c r="I9" s="279" t="str">
        <f t="shared" si="0"/>
        <v>-</v>
      </c>
      <c r="J9" s="279" t="str">
        <f t="shared" si="0"/>
        <v>-</v>
      </c>
      <c r="K9" s="279" t="str">
        <f t="shared" si="0"/>
        <v>-</v>
      </c>
      <c r="L9" s="279" t="str">
        <f t="shared" si="0"/>
        <v>-</v>
      </c>
      <c r="M9" s="279" t="str">
        <f t="shared" si="0"/>
        <v>-</v>
      </c>
      <c r="N9" s="279" t="str">
        <f t="shared" si="0"/>
        <v>-</v>
      </c>
      <c r="O9" s="279" t="str">
        <f t="shared" si="0"/>
        <v>-</v>
      </c>
      <c r="P9" s="279" t="str">
        <f t="shared" si="0"/>
        <v>-</v>
      </c>
      <c r="Q9" s="279" t="str">
        <f t="shared" si="0"/>
        <v>-</v>
      </c>
      <c r="R9" s="279" t="str">
        <f t="shared" ref="R9:AC16" si="1">IFERROR(VLOOKUP((CONCATENATE(R$8,$C9)),Retail,12,FALSE),"-")</f>
        <v>-</v>
      </c>
      <c r="S9" s="279" t="str">
        <f t="shared" si="1"/>
        <v>-</v>
      </c>
      <c r="T9" s="279" t="str">
        <f t="shared" si="1"/>
        <v>-</v>
      </c>
      <c r="U9" s="279" t="str">
        <f t="shared" si="1"/>
        <v>-</v>
      </c>
      <c r="V9" s="279" t="str">
        <f t="shared" si="1"/>
        <v>-</v>
      </c>
      <c r="W9" s="279" t="str">
        <f t="shared" si="1"/>
        <v>-</v>
      </c>
      <c r="X9" s="279" t="str">
        <f t="shared" si="1"/>
        <v>-</v>
      </c>
      <c r="Y9" s="279" t="str">
        <f t="shared" si="1"/>
        <v>-</v>
      </c>
      <c r="Z9" s="279">
        <f t="shared" si="1"/>
        <v>36.987327000000001</v>
      </c>
      <c r="AA9" s="279">
        <f t="shared" si="1"/>
        <v>44.239409999999999</v>
      </c>
      <c r="AB9" s="279">
        <f t="shared" si="1"/>
        <v>50.562030000000007</v>
      </c>
      <c r="AC9" s="279">
        <f t="shared" si="1"/>
        <v>58.512630000000001</v>
      </c>
    </row>
    <row r="10" spans="1:29" x14ac:dyDescent="0.25">
      <c r="A10" s="254"/>
      <c r="B10" s="217"/>
      <c r="C10" s="237" t="s">
        <v>215</v>
      </c>
      <c r="D10" s="238"/>
      <c r="E10" s="238"/>
      <c r="F10" s="279"/>
      <c r="G10" s="279"/>
      <c r="H10" s="279" t="str">
        <f t="shared" si="0"/>
        <v>-</v>
      </c>
      <c r="I10" s="279" t="str">
        <f t="shared" si="0"/>
        <v>-</v>
      </c>
      <c r="J10" s="279" t="str">
        <f t="shared" si="0"/>
        <v>-</v>
      </c>
      <c r="K10" s="279" t="str">
        <f t="shared" si="0"/>
        <v>-</v>
      </c>
      <c r="L10" s="279" t="str">
        <f t="shared" si="0"/>
        <v>-</v>
      </c>
      <c r="M10" s="279" t="str">
        <f t="shared" si="0"/>
        <v>-</v>
      </c>
      <c r="N10" s="279" t="str">
        <f t="shared" si="0"/>
        <v>-</v>
      </c>
      <c r="O10" s="279" t="str">
        <f t="shared" si="0"/>
        <v>-</v>
      </c>
      <c r="P10" s="279" t="str">
        <f t="shared" si="0"/>
        <v>-</v>
      </c>
      <c r="Q10" s="279" t="str">
        <f t="shared" si="0"/>
        <v>-</v>
      </c>
      <c r="R10" s="279" t="str">
        <f t="shared" si="1"/>
        <v>-</v>
      </c>
      <c r="S10" s="279" t="str">
        <f t="shared" si="1"/>
        <v>-</v>
      </c>
      <c r="T10" s="279" t="str">
        <f t="shared" si="1"/>
        <v>-</v>
      </c>
      <c r="U10" s="279" t="str">
        <f t="shared" si="1"/>
        <v>-</v>
      </c>
      <c r="V10" s="279" t="str">
        <f t="shared" si="1"/>
        <v>-</v>
      </c>
      <c r="W10" s="279" t="str">
        <f t="shared" si="1"/>
        <v>-</v>
      </c>
      <c r="X10" s="279" t="str">
        <f t="shared" si="1"/>
        <v>-</v>
      </c>
      <c r="Y10" s="279" t="str">
        <f t="shared" si="1"/>
        <v>-</v>
      </c>
      <c r="Z10" s="279" t="str">
        <f t="shared" si="1"/>
        <v>-</v>
      </c>
      <c r="AA10" s="279" t="str">
        <f t="shared" si="1"/>
        <v>-</v>
      </c>
      <c r="AB10" s="279">
        <f t="shared" si="1"/>
        <v>66.875847210000003</v>
      </c>
      <c r="AC10" s="279" t="str">
        <f t="shared" si="1"/>
        <v>-</v>
      </c>
    </row>
    <row r="11" spans="1:29" x14ac:dyDescent="0.25">
      <c r="A11" s="254"/>
      <c r="B11" s="217"/>
      <c r="C11" s="237" t="s">
        <v>20</v>
      </c>
      <c r="D11" s="238"/>
      <c r="E11" s="238"/>
      <c r="F11" s="279"/>
      <c r="G11" s="279"/>
      <c r="H11" s="279" t="str">
        <f t="shared" si="0"/>
        <v>-</v>
      </c>
      <c r="I11" s="279" t="str">
        <f t="shared" si="0"/>
        <v>-</v>
      </c>
      <c r="J11" s="279" t="str">
        <f t="shared" si="0"/>
        <v>-</v>
      </c>
      <c r="K11" s="279" t="str">
        <f t="shared" si="0"/>
        <v>-</v>
      </c>
      <c r="L11" s="279" t="str">
        <f t="shared" si="0"/>
        <v>-</v>
      </c>
      <c r="M11" s="279" t="str">
        <f t="shared" si="0"/>
        <v>-</v>
      </c>
      <c r="N11" s="279" t="str">
        <f t="shared" si="0"/>
        <v>-</v>
      </c>
      <c r="O11" s="279" t="str">
        <f t="shared" si="0"/>
        <v>-</v>
      </c>
      <c r="P11" s="279" t="str">
        <f t="shared" si="0"/>
        <v>-</v>
      </c>
      <c r="Q11" s="279" t="str">
        <f t="shared" si="0"/>
        <v>-</v>
      </c>
      <c r="R11" s="279" t="str">
        <f t="shared" si="1"/>
        <v>-</v>
      </c>
      <c r="S11" s="279" t="str">
        <f t="shared" si="1"/>
        <v>-</v>
      </c>
      <c r="T11" s="279" t="str">
        <f t="shared" si="1"/>
        <v>-</v>
      </c>
      <c r="U11" s="279" t="str">
        <f t="shared" si="1"/>
        <v>-</v>
      </c>
      <c r="V11" s="279" t="str">
        <f t="shared" si="1"/>
        <v>-</v>
      </c>
      <c r="W11" s="279" t="str">
        <f t="shared" si="1"/>
        <v>-</v>
      </c>
      <c r="X11" s="279" t="str">
        <f t="shared" si="1"/>
        <v>-</v>
      </c>
      <c r="Y11" s="279" t="str">
        <f t="shared" si="1"/>
        <v>-</v>
      </c>
      <c r="Z11" s="279" t="str">
        <f t="shared" si="1"/>
        <v>-</v>
      </c>
      <c r="AA11" s="279" t="str">
        <f t="shared" si="1"/>
        <v>-</v>
      </c>
      <c r="AB11" s="279" t="str">
        <f t="shared" si="1"/>
        <v>-</v>
      </c>
      <c r="AC11" s="279" t="str">
        <f t="shared" si="1"/>
        <v>-</v>
      </c>
    </row>
    <row r="12" spans="1:29" x14ac:dyDescent="0.25">
      <c r="A12" s="254"/>
      <c r="B12" s="217"/>
      <c r="C12" s="237" t="s">
        <v>216</v>
      </c>
      <c r="D12" s="238"/>
      <c r="E12" s="238"/>
      <c r="F12" s="279"/>
      <c r="G12" s="279"/>
      <c r="H12" s="279" t="str">
        <f t="shared" si="0"/>
        <v>-</v>
      </c>
      <c r="I12" s="279" t="str">
        <f t="shared" si="0"/>
        <v>-</v>
      </c>
      <c r="J12" s="279" t="str">
        <f t="shared" si="0"/>
        <v>-</v>
      </c>
      <c r="K12" s="279" t="str">
        <f t="shared" si="0"/>
        <v>-</v>
      </c>
      <c r="L12" s="279" t="str">
        <f t="shared" si="0"/>
        <v>-</v>
      </c>
      <c r="M12" s="279" t="str">
        <f t="shared" si="0"/>
        <v>-</v>
      </c>
      <c r="N12" s="279" t="str">
        <f t="shared" si="0"/>
        <v>-</v>
      </c>
      <c r="O12" s="279" t="str">
        <f t="shared" si="0"/>
        <v>-</v>
      </c>
      <c r="P12" s="279" t="str">
        <f t="shared" si="0"/>
        <v>-</v>
      </c>
      <c r="Q12" s="279" t="str">
        <f t="shared" si="0"/>
        <v>-</v>
      </c>
      <c r="R12" s="279" t="str">
        <f t="shared" si="1"/>
        <v>-</v>
      </c>
      <c r="S12" s="279" t="str">
        <f t="shared" si="1"/>
        <v>-</v>
      </c>
      <c r="T12" s="279" t="str">
        <f t="shared" si="1"/>
        <v>-</v>
      </c>
      <c r="U12" s="279" t="str">
        <f t="shared" si="1"/>
        <v>-</v>
      </c>
      <c r="V12" s="279" t="str">
        <f t="shared" si="1"/>
        <v>-</v>
      </c>
      <c r="W12" s="279" t="str">
        <f t="shared" si="1"/>
        <v>-</v>
      </c>
      <c r="X12" s="279" t="str">
        <f t="shared" si="1"/>
        <v>-</v>
      </c>
      <c r="Y12" s="279" t="str">
        <f t="shared" si="1"/>
        <v>-</v>
      </c>
      <c r="Z12" s="279" t="str">
        <f t="shared" si="1"/>
        <v>-</v>
      </c>
      <c r="AA12" s="279" t="str">
        <f t="shared" si="1"/>
        <v>-</v>
      </c>
      <c r="AB12" s="279" t="str">
        <f t="shared" si="1"/>
        <v>-</v>
      </c>
      <c r="AC12" s="279" t="str">
        <f t="shared" si="1"/>
        <v>-</v>
      </c>
    </row>
    <row r="13" spans="1:29" x14ac:dyDescent="0.25">
      <c r="A13" s="254"/>
      <c r="B13" s="217"/>
      <c r="C13" s="237" t="s">
        <v>205</v>
      </c>
      <c r="D13" s="238"/>
      <c r="E13" s="238"/>
      <c r="F13" s="279"/>
      <c r="G13" s="279"/>
      <c r="H13" s="279" t="str">
        <f t="shared" si="0"/>
        <v>-</v>
      </c>
      <c r="I13" s="279" t="str">
        <f t="shared" si="0"/>
        <v>-</v>
      </c>
      <c r="J13" s="279" t="str">
        <f t="shared" si="0"/>
        <v>-</v>
      </c>
      <c r="K13" s="279" t="str">
        <f t="shared" si="0"/>
        <v>-</v>
      </c>
      <c r="L13" s="279" t="str">
        <f t="shared" si="0"/>
        <v>-</v>
      </c>
      <c r="M13" s="279" t="str">
        <f t="shared" si="0"/>
        <v>-</v>
      </c>
      <c r="N13" s="279" t="str">
        <f t="shared" si="0"/>
        <v>-</v>
      </c>
      <c r="O13" s="279" t="str">
        <f t="shared" si="0"/>
        <v>-</v>
      </c>
      <c r="P13" s="279" t="str">
        <f t="shared" si="0"/>
        <v>-</v>
      </c>
      <c r="Q13" s="279" t="str">
        <f t="shared" si="0"/>
        <v>-</v>
      </c>
      <c r="R13" s="279" t="str">
        <f t="shared" si="1"/>
        <v>-</v>
      </c>
      <c r="S13" s="279" t="str">
        <f t="shared" si="1"/>
        <v>-</v>
      </c>
      <c r="T13" s="279" t="str">
        <f t="shared" si="1"/>
        <v>-</v>
      </c>
      <c r="U13" s="279" t="str">
        <f t="shared" si="1"/>
        <v>-</v>
      </c>
      <c r="V13" s="279" t="str">
        <f t="shared" si="1"/>
        <v>-</v>
      </c>
      <c r="W13" s="279">
        <f t="shared" si="1"/>
        <v>48.138560289000004</v>
      </c>
      <c r="X13" s="279" t="str">
        <f t="shared" si="1"/>
        <v>-</v>
      </c>
      <c r="Y13" s="279">
        <f t="shared" si="1"/>
        <v>65.409800109000003</v>
      </c>
      <c r="Z13" s="279" t="str">
        <f t="shared" si="1"/>
        <v>-</v>
      </c>
      <c r="AA13" s="279" t="str">
        <f t="shared" si="1"/>
        <v>-</v>
      </c>
      <c r="AB13" s="279" t="str">
        <f t="shared" si="1"/>
        <v>-</v>
      </c>
      <c r="AC13" s="279" t="str">
        <f t="shared" si="1"/>
        <v>-</v>
      </c>
    </row>
    <row r="14" spans="1:29" x14ac:dyDescent="0.25">
      <c r="A14" s="254"/>
      <c r="B14" s="217"/>
      <c r="C14" s="237" t="s">
        <v>2461</v>
      </c>
      <c r="D14" s="238"/>
      <c r="E14" s="238"/>
      <c r="F14" s="285"/>
      <c r="G14" s="285"/>
      <c r="H14" s="285" t="str">
        <f t="shared" si="0"/>
        <v>-</v>
      </c>
      <c r="I14" s="285" t="str">
        <f t="shared" si="0"/>
        <v>-</v>
      </c>
      <c r="J14" s="285" t="str">
        <f t="shared" si="0"/>
        <v>-</v>
      </c>
      <c r="K14" s="285" t="str">
        <f t="shared" si="0"/>
        <v>-</v>
      </c>
      <c r="L14" s="285" t="str">
        <f t="shared" si="0"/>
        <v>-</v>
      </c>
      <c r="M14" s="285" t="str">
        <f t="shared" si="0"/>
        <v>-</v>
      </c>
      <c r="N14" s="285" t="str">
        <f t="shared" si="0"/>
        <v>-</v>
      </c>
      <c r="O14" s="285" t="str">
        <f t="shared" si="0"/>
        <v>-</v>
      </c>
      <c r="P14" s="285" t="str">
        <f t="shared" si="0"/>
        <v>-</v>
      </c>
      <c r="Q14" s="285" t="str">
        <f t="shared" si="0"/>
        <v>-</v>
      </c>
      <c r="R14" s="285" t="str">
        <f t="shared" si="1"/>
        <v>-</v>
      </c>
      <c r="S14" s="285" t="str">
        <f t="shared" si="1"/>
        <v>-</v>
      </c>
      <c r="T14" s="285" t="str">
        <f t="shared" si="1"/>
        <v>-</v>
      </c>
      <c r="U14" s="285" t="str">
        <f t="shared" si="1"/>
        <v>-</v>
      </c>
      <c r="V14" s="285" t="str">
        <f t="shared" si="1"/>
        <v>-</v>
      </c>
      <c r="W14" s="285" t="str">
        <f t="shared" si="1"/>
        <v>-</v>
      </c>
      <c r="X14" s="285" t="str">
        <f t="shared" si="1"/>
        <v>-</v>
      </c>
      <c r="Y14" s="285" t="str">
        <f t="shared" si="1"/>
        <v>-</v>
      </c>
      <c r="Z14" s="285" t="str">
        <f t="shared" si="1"/>
        <v>-</v>
      </c>
      <c r="AA14" s="285" t="str">
        <f t="shared" si="1"/>
        <v>-</v>
      </c>
      <c r="AB14" s="285" t="str">
        <f t="shared" si="1"/>
        <v>-</v>
      </c>
      <c r="AC14" s="285" t="str">
        <f t="shared" si="1"/>
        <v>-</v>
      </c>
    </row>
    <row r="15" spans="1:29" x14ac:dyDescent="0.25">
      <c r="A15" s="254"/>
      <c r="B15" s="217"/>
      <c r="C15" s="237" t="s">
        <v>22</v>
      </c>
      <c r="D15" s="238"/>
      <c r="E15" s="238"/>
      <c r="F15" s="279"/>
      <c r="G15" s="279"/>
      <c r="H15" s="279" t="str">
        <f t="shared" si="0"/>
        <v>-</v>
      </c>
      <c r="I15" s="279">
        <f t="shared" si="0"/>
        <v>7.8127560000000003</v>
      </c>
      <c r="J15" s="279">
        <f t="shared" si="0"/>
        <v>13.263083399999999</v>
      </c>
      <c r="K15" s="279">
        <f t="shared" si="0"/>
        <v>15.920298221738399</v>
      </c>
      <c r="L15" s="279" t="str">
        <f t="shared" si="0"/>
        <v>-</v>
      </c>
      <c r="M15" s="279" t="str">
        <f t="shared" si="0"/>
        <v>-</v>
      </c>
      <c r="N15" s="279" t="str">
        <f t="shared" si="0"/>
        <v>-</v>
      </c>
      <c r="O15" s="279" t="str">
        <f t="shared" si="0"/>
        <v>-</v>
      </c>
      <c r="P15" s="279" t="str">
        <f t="shared" si="0"/>
        <v>-</v>
      </c>
      <c r="Q15" s="279" t="str">
        <f t="shared" si="0"/>
        <v>-</v>
      </c>
      <c r="R15" s="279" t="str">
        <f t="shared" si="1"/>
        <v>-</v>
      </c>
      <c r="S15" s="279" t="str">
        <f t="shared" si="1"/>
        <v>-</v>
      </c>
      <c r="T15" s="279" t="str">
        <f t="shared" si="1"/>
        <v>-</v>
      </c>
      <c r="U15" s="279">
        <f t="shared" si="1"/>
        <v>74.686781631268801</v>
      </c>
      <c r="V15" s="279">
        <f t="shared" si="1"/>
        <v>97.538080398091196</v>
      </c>
      <c r="W15" s="279">
        <f t="shared" si="1"/>
        <v>121.63406369939999</v>
      </c>
      <c r="X15" s="279">
        <f t="shared" si="1"/>
        <v>140.41444469976</v>
      </c>
      <c r="Y15" s="279" t="str">
        <f t="shared" si="1"/>
        <v>-</v>
      </c>
      <c r="Z15" s="279">
        <f t="shared" si="1"/>
        <v>165.29182235496</v>
      </c>
      <c r="AA15" s="279">
        <f t="shared" si="1"/>
        <v>194.81841485064001</v>
      </c>
      <c r="AB15" s="279">
        <f t="shared" si="1"/>
        <v>224.32461605316001</v>
      </c>
      <c r="AC15" s="279" t="str">
        <f t="shared" si="1"/>
        <v>-</v>
      </c>
    </row>
    <row r="16" spans="1:29" s="6" customFormat="1" x14ac:dyDescent="0.25">
      <c r="A16" s="254"/>
      <c r="B16" s="217"/>
      <c r="C16" s="239" t="s">
        <v>13</v>
      </c>
      <c r="D16" s="238"/>
      <c r="E16" s="238"/>
      <c r="F16" s="280"/>
      <c r="G16" s="280"/>
      <c r="H16" s="280" t="str">
        <f t="shared" si="0"/>
        <v>-</v>
      </c>
      <c r="I16" s="280" t="str">
        <f t="shared" si="0"/>
        <v>-</v>
      </c>
      <c r="J16" s="280" t="str">
        <f t="shared" si="0"/>
        <v>-</v>
      </c>
      <c r="K16" s="280" t="str">
        <f t="shared" si="0"/>
        <v>-</v>
      </c>
      <c r="L16" s="280" t="str">
        <f t="shared" si="0"/>
        <v>-</v>
      </c>
      <c r="M16" s="280" t="str">
        <f t="shared" si="0"/>
        <v>-</v>
      </c>
      <c r="N16" s="280" t="str">
        <f t="shared" si="0"/>
        <v>-</v>
      </c>
      <c r="O16" s="280" t="str">
        <f t="shared" si="0"/>
        <v>-</v>
      </c>
      <c r="P16" s="280" t="str">
        <f t="shared" si="0"/>
        <v>-</v>
      </c>
      <c r="Q16" s="280" t="str">
        <f t="shared" si="0"/>
        <v>-</v>
      </c>
      <c r="R16" s="280" t="str">
        <f t="shared" si="1"/>
        <v>-</v>
      </c>
      <c r="S16" s="280" t="str">
        <f t="shared" si="1"/>
        <v>-</v>
      </c>
      <c r="T16" s="280" t="str">
        <f t="shared" si="1"/>
        <v>-</v>
      </c>
      <c r="U16" s="280" t="str">
        <f t="shared" si="1"/>
        <v>-</v>
      </c>
      <c r="V16" s="280" t="str">
        <f t="shared" si="1"/>
        <v>-</v>
      </c>
      <c r="W16" s="280" t="str">
        <f t="shared" si="1"/>
        <v>-</v>
      </c>
      <c r="X16" s="280" t="str">
        <f t="shared" si="1"/>
        <v>-</v>
      </c>
      <c r="Y16" s="280" t="str">
        <f t="shared" si="1"/>
        <v>-</v>
      </c>
      <c r="Z16" s="280" t="str">
        <f t="shared" si="1"/>
        <v>-</v>
      </c>
      <c r="AA16" s="280" t="str">
        <f t="shared" si="1"/>
        <v>-</v>
      </c>
      <c r="AB16" s="280" t="str">
        <f t="shared" si="1"/>
        <v>-</v>
      </c>
      <c r="AC16" s="280" t="str">
        <f t="shared" si="1"/>
        <v>-</v>
      </c>
    </row>
    <row r="17" spans="1:32" x14ac:dyDescent="0.25">
      <c r="A17" s="254"/>
      <c r="B17" s="217"/>
      <c r="C17" s="216"/>
      <c r="D17" s="216"/>
      <c r="E17" s="216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</row>
    <row r="18" spans="1:32" x14ac:dyDescent="0.25">
      <c r="A18" s="254"/>
      <c r="B18" s="217"/>
      <c r="C18" s="233" t="s">
        <v>978</v>
      </c>
      <c r="D18" s="240" t="s">
        <v>31</v>
      </c>
      <c r="E18" s="240"/>
      <c r="F18" s="231"/>
      <c r="G18" s="283"/>
      <c r="H18" s="283">
        <v>4</v>
      </c>
      <c r="I18" s="283">
        <v>5</v>
      </c>
      <c r="J18" s="283">
        <v>6</v>
      </c>
      <c r="K18" s="283">
        <v>7</v>
      </c>
      <c r="L18" s="283">
        <v>8</v>
      </c>
      <c r="M18" s="283">
        <v>9</v>
      </c>
      <c r="N18" s="283">
        <v>10</v>
      </c>
      <c r="O18" s="283">
        <v>11</v>
      </c>
      <c r="P18" s="283">
        <v>12</v>
      </c>
      <c r="Q18" s="283">
        <v>13</v>
      </c>
      <c r="R18" s="283">
        <v>14</v>
      </c>
      <c r="S18" s="283"/>
      <c r="T18" s="283">
        <v>15</v>
      </c>
      <c r="U18" s="283">
        <v>16</v>
      </c>
      <c r="V18" s="283">
        <v>18</v>
      </c>
      <c r="W18" s="283">
        <v>20</v>
      </c>
      <c r="X18" s="283">
        <v>22</v>
      </c>
      <c r="Y18" s="283">
        <v>23</v>
      </c>
      <c r="Z18" s="283">
        <v>24</v>
      </c>
      <c r="AA18" s="283">
        <v>26</v>
      </c>
      <c r="AB18" s="283">
        <v>28</v>
      </c>
      <c r="AC18" s="283">
        <v>30</v>
      </c>
    </row>
    <row r="19" spans="1:32" ht="19.05" x14ac:dyDescent="0.35">
      <c r="A19" s="254"/>
      <c r="B19" s="217"/>
      <c r="C19" s="230"/>
      <c r="D19" s="231" t="s">
        <v>32</v>
      </c>
      <c r="E19" s="231"/>
      <c r="F19" s="231"/>
      <c r="G19" s="234"/>
      <c r="H19" s="257">
        <v>2.5</v>
      </c>
      <c r="I19" s="234">
        <v>3</v>
      </c>
      <c r="J19" s="234">
        <v>4</v>
      </c>
      <c r="K19" s="234">
        <v>5</v>
      </c>
      <c r="L19" s="234">
        <v>6</v>
      </c>
      <c r="M19" s="257">
        <v>6.5</v>
      </c>
      <c r="N19" s="234">
        <v>7</v>
      </c>
      <c r="O19" s="234">
        <v>8</v>
      </c>
      <c r="P19" s="234">
        <v>9</v>
      </c>
      <c r="Q19" s="234"/>
      <c r="R19" s="234">
        <v>10</v>
      </c>
      <c r="S19" s="234"/>
      <c r="T19" s="234"/>
      <c r="U19" s="234">
        <v>11</v>
      </c>
      <c r="V19" s="234">
        <v>13</v>
      </c>
      <c r="W19" s="234">
        <v>15</v>
      </c>
      <c r="X19" s="234">
        <v>16</v>
      </c>
      <c r="Y19" s="234">
        <v>17</v>
      </c>
      <c r="Z19" s="234">
        <v>18</v>
      </c>
      <c r="AA19" s="234">
        <v>19</v>
      </c>
      <c r="AB19" s="234">
        <v>20</v>
      </c>
      <c r="AC19" s="234"/>
    </row>
    <row r="20" spans="1:32" x14ac:dyDescent="0.25">
      <c r="A20" s="254"/>
      <c r="B20" s="217"/>
      <c r="C20" s="237" t="s">
        <v>80</v>
      </c>
      <c r="D20" s="238"/>
      <c r="E20" s="238"/>
      <c r="F20" s="279"/>
      <c r="G20" s="279"/>
      <c r="H20" s="279" t="str">
        <f t="shared" ref="H20:Q29" si="2">IFERROR(VLOOKUP((CONCATENATE(H$18,$C20)),Retail,12,FALSE),"-")</f>
        <v>-</v>
      </c>
      <c r="I20" s="279" t="str">
        <f t="shared" si="2"/>
        <v>-</v>
      </c>
      <c r="J20" s="279" t="str">
        <f t="shared" si="2"/>
        <v>-</v>
      </c>
      <c r="K20" s="279" t="str">
        <f t="shared" si="2"/>
        <v>-</v>
      </c>
      <c r="L20" s="279" t="str">
        <f t="shared" si="2"/>
        <v>-</v>
      </c>
      <c r="M20" s="279" t="str">
        <f t="shared" si="2"/>
        <v>-</v>
      </c>
      <c r="N20" s="279" t="str">
        <f t="shared" si="2"/>
        <v>-</v>
      </c>
      <c r="O20" s="279" t="str">
        <f t="shared" si="2"/>
        <v>-</v>
      </c>
      <c r="P20" s="279" t="str">
        <f t="shared" si="2"/>
        <v>-</v>
      </c>
      <c r="Q20" s="279" t="str">
        <f t="shared" si="2"/>
        <v>-</v>
      </c>
      <c r="R20" s="279" t="str">
        <f t="shared" ref="R20:AC29" si="3">IFERROR(VLOOKUP((CONCATENATE(R$18,$C20)),Retail,12,FALSE),"-")</f>
        <v>-</v>
      </c>
      <c r="S20" s="279" t="str">
        <f t="shared" si="3"/>
        <v>-</v>
      </c>
      <c r="T20" s="279" t="str">
        <f t="shared" si="3"/>
        <v>-</v>
      </c>
      <c r="U20" s="279" t="str">
        <f t="shared" si="3"/>
        <v>-</v>
      </c>
      <c r="V20" s="279" t="str">
        <f t="shared" si="3"/>
        <v>-</v>
      </c>
      <c r="W20" s="279" t="str">
        <f t="shared" si="3"/>
        <v>-</v>
      </c>
      <c r="X20" s="279" t="str">
        <f t="shared" si="3"/>
        <v>-</v>
      </c>
      <c r="Y20" s="279" t="str">
        <f t="shared" si="3"/>
        <v>-</v>
      </c>
      <c r="Z20" s="279" t="str">
        <f t="shared" si="3"/>
        <v>-</v>
      </c>
      <c r="AA20" s="279">
        <f t="shared" si="3"/>
        <v>14.897910000000001</v>
      </c>
      <c r="AB20" s="279">
        <f t="shared" si="3"/>
        <v>16.601609999999997</v>
      </c>
      <c r="AC20" s="279">
        <f t="shared" si="3"/>
        <v>18.210660000000001</v>
      </c>
    </row>
    <row r="21" spans="1:32" x14ac:dyDescent="0.25">
      <c r="A21" s="254"/>
      <c r="B21" s="217"/>
      <c r="C21" s="237" t="s">
        <v>27</v>
      </c>
      <c r="D21" s="238"/>
      <c r="E21" s="238"/>
      <c r="F21" s="279"/>
      <c r="G21" s="279"/>
      <c r="H21" s="279" t="str">
        <f t="shared" si="2"/>
        <v>-</v>
      </c>
      <c r="I21" s="279" t="str">
        <f t="shared" si="2"/>
        <v>-</v>
      </c>
      <c r="J21" s="279" t="str">
        <f t="shared" si="2"/>
        <v>-</v>
      </c>
      <c r="K21" s="279" t="str">
        <f t="shared" si="2"/>
        <v>-</v>
      </c>
      <c r="L21" s="279" t="str">
        <f t="shared" si="2"/>
        <v>-</v>
      </c>
      <c r="M21" s="279" t="str">
        <f t="shared" si="2"/>
        <v>-</v>
      </c>
      <c r="N21" s="279" t="str">
        <f t="shared" si="2"/>
        <v>-</v>
      </c>
      <c r="O21" s="279" t="str">
        <f t="shared" si="2"/>
        <v>-</v>
      </c>
      <c r="P21" s="279" t="str">
        <f t="shared" si="2"/>
        <v>-</v>
      </c>
      <c r="Q21" s="279" t="str">
        <f t="shared" si="2"/>
        <v>-</v>
      </c>
      <c r="R21" s="279" t="str">
        <f t="shared" si="3"/>
        <v>-</v>
      </c>
      <c r="S21" s="279" t="str">
        <f t="shared" si="3"/>
        <v>-</v>
      </c>
      <c r="T21" s="279" t="str">
        <f t="shared" si="3"/>
        <v>-</v>
      </c>
      <c r="U21" s="279" t="str">
        <f t="shared" si="3"/>
        <v>-</v>
      </c>
      <c r="V21" s="279" t="str">
        <f t="shared" si="3"/>
        <v>-</v>
      </c>
      <c r="W21" s="279" t="str">
        <f t="shared" si="3"/>
        <v>-</v>
      </c>
      <c r="X21" s="279" t="str">
        <f t="shared" si="3"/>
        <v>-</v>
      </c>
      <c r="Y21" s="279" t="str">
        <f t="shared" si="3"/>
        <v>-</v>
      </c>
      <c r="Z21" s="279" t="str">
        <f t="shared" si="3"/>
        <v>-</v>
      </c>
      <c r="AA21" s="279" t="str">
        <f t="shared" si="3"/>
        <v>-</v>
      </c>
      <c r="AB21" s="279">
        <f t="shared" si="3"/>
        <v>42.136001138070007</v>
      </c>
      <c r="AC21" s="279">
        <f t="shared" si="3"/>
        <v>48.217485838409999</v>
      </c>
    </row>
    <row r="22" spans="1:32" x14ac:dyDescent="0.25">
      <c r="A22" s="254"/>
      <c r="B22" s="217"/>
      <c r="C22" s="237" t="s">
        <v>24</v>
      </c>
      <c r="D22" s="238"/>
      <c r="E22" s="238"/>
      <c r="F22" s="279"/>
      <c r="G22" s="279"/>
      <c r="H22" s="279" t="str">
        <f t="shared" si="2"/>
        <v>-</v>
      </c>
      <c r="I22" s="279" t="str">
        <f t="shared" si="2"/>
        <v>-</v>
      </c>
      <c r="J22" s="279" t="str">
        <f t="shared" si="2"/>
        <v>-</v>
      </c>
      <c r="K22" s="279" t="str">
        <f t="shared" si="2"/>
        <v>-</v>
      </c>
      <c r="L22" s="279" t="str">
        <f t="shared" si="2"/>
        <v>-</v>
      </c>
      <c r="M22" s="279" t="str">
        <f t="shared" si="2"/>
        <v>-</v>
      </c>
      <c r="N22" s="279" t="str">
        <f t="shared" si="2"/>
        <v>-</v>
      </c>
      <c r="O22" s="279" t="str">
        <f t="shared" si="2"/>
        <v>-</v>
      </c>
      <c r="P22" s="279" t="str">
        <f t="shared" si="2"/>
        <v>-</v>
      </c>
      <c r="Q22" s="279" t="str">
        <f t="shared" si="2"/>
        <v>-</v>
      </c>
      <c r="R22" s="279" t="str">
        <f t="shared" si="3"/>
        <v>-</v>
      </c>
      <c r="S22" s="279" t="str">
        <f t="shared" si="3"/>
        <v>-</v>
      </c>
      <c r="T22" s="279" t="str">
        <f t="shared" si="3"/>
        <v>-</v>
      </c>
      <c r="U22" s="279" t="str">
        <f t="shared" si="3"/>
        <v>-</v>
      </c>
      <c r="V22" s="279" t="str">
        <f t="shared" si="3"/>
        <v>-</v>
      </c>
      <c r="W22" s="279">
        <f t="shared" si="3"/>
        <v>112.3269693</v>
      </c>
      <c r="X22" s="279">
        <f t="shared" si="3"/>
        <v>143.58264374999999</v>
      </c>
      <c r="Y22" s="279">
        <f t="shared" si="3"/>
        <v>181.36754999999999</v>
      </c>
      <c r="Z22" s="279">
        <f t="shared" si="3"/>
        <v>201.01570125000001</v>
      </c>
      <c r="AA22" s="279">
        <f t="shared" si="3"/>
        <v>226.70943749999998</v>
      </c>
      <c r="AB22" s="279">
        <f t="shared" si="3"/>
        <v>256.93736250000006</v>
      </c>
      <c r="AC22" s="279">
        <f t="shared" si="3"/>
        <v>261.47155125</v>
      </c>
    </row>
    <row r="23" spans="1:32" x14ac:dyDescent="0.25">
      <c r="A23" s="254"/>
      <c r="B23" s="217"/>
      <c r="C23" s="237" t="s">
        <v>25</v>
      </c>
      <c r="D23" s="238"/>
      <c r="E23" s="238"/>
      <c r="F23" s="279"/>
      <c r="G23" s="279"/>
      <c r="H23" s="279" t="str">
        <f t="shared" si="2"/>
        <v>-</v>
      </c>
      <c r="I23" s="279" t="str">
        <f t="shared" si="2"/>
        <v>-</v>
      </c>
      <c r="J23" s="279">
        <f t="shared" si="2"/>
        <v>8.7428460000000001</v>
      </c>
      <c r="K23" s="279" t="str">
        <f t="shared" si="2"/>
        <v>-</v>
      </c>
      <c r="L23" s="279" t="str">
        <f t="shared" si="2"/>
        <v>-</v>
      </c>
      <c r="M23" s="279" t="str">
        <f t="shared" si="2"/>
        <v>-</v>
      </c>
      <c r="N23" s="279" t="str">
        <f t="shared" si="2"/>
        <v>-</v>
      </c>
      <c r="O23" s="279" t="str">
        <f t="shared" si="2"/>
        <v>-</v>
      </c>
      <c r="P23" s="279" t="str">
        <f t="shared" si="2"/>
        <v>-</v>
      </c>
      <c r="Q23" s="279" t="str">
        <f t="shared" si="2"/>
        <v>-</v>
      </c>
      <c r="R23" s="279" t="str">
        <f t="shared" si="3"/>
        <v>-</v>
      </c>
      <c r="S23" s="279" t="str">
        <f t="shared" si="3"/>
        <v>-</v>
      </c>
      <c r="T23" s="279" t="str">
        <f t="shared" si="3"/>
        <v>-</v>
      </c>
      <c r="U23" s="279" t="str">
        <f t="shared" si="3"/>
        <v>-</v>
      </c>
      <c r="V23" s="279" t="str">
        <f t="shared" si="3"/>
        <v>-</v>
      </c>
      <c r="W23" s="279" t="str">
        <f t="shared" si="3"/>
        <v>-</v>
      </c>
      <c r="X23" s="279">
        <f t="shared" si="3"/>
        <v>98.241453817500002</v>
      </c>
      <c r="Y23" s="279" t="str">
        <f t="shared" si="3"/>
        <v>-</v>
      </c>
      <c r="Z23" s="279">
        <f t="shared" si="3"/>
        <v>137.53803534449997</v>
      </c>
      <c r="AA23" s="279">
        <f t="shared" si="3"/>
        <v>155.11808497499996</v>
      </c>
      <c r="AB23" s="279">
        <f t="shared" si="3"/>
        <v>175.80049630500002</v>
      </c>
      <c r="AC23" s="279">
        <f t="shared" si="3"/>
        <v>180.85181509500001</v>
      </c>
    </row>
    <row r="24" spans="1:32" x14ac:dyDescent="0.25">
      <c r="A24" s="254"/>
      <c r="B24" s="217"/>
      <c r="C24" s="239" t="s">
        <v>30</v>
      </c>
      <c r="D24" s="238"/>
      <c r="E24" s="238"/>
      <c r="F24" s="279"/>
      <c r="G24" s="279"/>
      <c r="H24" s="279" t="str">
        <f t="shared" si="2"/>
        <v>-</v>
      </c>
      <c r="I24" s="279" t="str">
        <f t="shared" si="2"/>
        <v>-</v>
      </c>
      <c r="J24" s="279" t="str">
        <f t="shared" si="2"/>
        <v>-</v>
      </c>
      <c r="K24" s="279">
        <f t="shared" si="2"/>
        <v>9.654334200000001</v>
      </c>
      <c r="L24" s="279" t="str">
        <f t="shared" si="2"/>
        <v>-</v>
      </c>
      <c r="M24" s="279" t="str">
        <f t="shared" si="2"/>
        <v>-</v>
      </c>
      <c r="N24" s="279" t="str">
        <f t="shared" si="2"/>
        <v>-</v>
      </c>
      <c r="O24" s="279" t="str">
        <f t="shared" si="2"/>
        <v>-</v>
      </c>
      <c r="P24" s="279" t="str">
        <f t="shared" si="2"/>
        <v>-</v>
      </c>
      <c r="Q24" s="279" t="str">
        <f t="shared" si="2"/>
        <v>-</v>
      </c>
      <c r="R24" s="279" t="str">
        <f t="shared" si="3"/>
        <v>-</v>
      </c>
      <c r="S24" s="279" t="str">
        <f t="shared" si="3"/>
        <v>-</v>
      </c>
      <c r="T24" s="279" t="str">
        <f t="shared" si="3"/>
        <v>-</v>
      </c>
      <c r="U24" s="279" t="str">
        <f t="shared" si="3"/>
        <v>-</v>
      </c>
      <c r="V24" s="279">
        <f t="shared" si="3"/>
        <v>52.195421752499996</v>
      </c>
      <c r="W24" s="279" t="str">
        <f t="shared" si="3"/>
        <v>-</v>
      </c>
      <c r="X24" s="279" t="str">
        <f t="shared" si="3"/>
        <v>-</v>
      </c>
      <c r="Y24" s="279" t="str">
        <f t="shared" si="3"/>
        <v>-</v>
      </c>
      <c r="Z24" s="279">
        <f t="shared" si="3"/>
        <v>108.215567289375</v>
      </c>
      <c r="AA24" s="279">
        <f t="shared" si="3"/>
        <v>122.04763228125</v>
      </c>
      <c r="AB24" s="279">
        <f t="shared" si="3"/>
        <v>138.32064991875001</v>
      </c>
      <c r="AC24" s="279">
        <f t="shared" si="3"/>
        <v>141.12992631562503</v>
      </c>
    </row>
    <row r="25" spans="1:32" x14ac:dyDescent="0.25">
      <c r="A25" s="254"/>
      <c r="B25" s="217"/>
      <c r="C25" s="237" t="s">
        <v>26</v>
      </c>
      <c r="D25" s="238"/>
      <c r="E25" s="238"/>
      <c r="F25" s="279"/>
      <c r="G25" s="279"/>
      <c r="H25" s="279" t="str">
        <f t="shared" si="2"/>
        <v>-</v>
      </c>
      <c r="I25" s="279" t="str">
        <f t="shared" si="2"/>
        <v>-</v>
      </c>
      <c r="J25" s="279" t="str">
        <f t="shared" si="2"/>
        <v>-</v>
      </c>
      <c r="K25" s="279" t="str">
        <f t="shared" si="2"/>
        <v>-</v>
      </c>
      <c r="L25" s="279" t="str">
        <f t="shared" si="2"/>
        <v>-</v>
      </c>
      <c r="M25" s="279" t="str">
        <f t="shared" si="2"/>
        <v>-</v>
      </c>
      <c r="N25" s="279" t="str">
        <f t="shared" si="2"/>
        <v>-</v>
      </c>
      <c r="O25" s="279" t="str">
        <f t="shared" si="2"/>
        <v>-</v>
      </c>
      <c r="P25" s="279" t="str">
        <f t="shared" si="2"/>
        <v>-</v>
      </c>
      <c r="Q25" s="279" t="str">
        <f t="shared" si="2"/>
        <v>-</v>
      </c>
      <c r="R25" s="279" t="str">
        <f t="shared" si="3"/>
        <v>-</v>
      </c>
      <c r="S25" s="279" t="str">
        <f t="shared" si="3"/>
        <v>-</v>
      </c>
      <c r="T25" s="279" t="str">
        <f t="shared" si="3"/>
        <v>-</v>
      </c>
      <c r="U25" s="279" t="str">
        <f t="shared" si="3"/>
        <v>-</v>
      </c>
      <c r="V25" s="279" t="str">
        <f t="shared" si="3"/>
        <v>-</v>
      </c>
      <c r="W25" s="279">
        <f t="shared" si="3"/>
        <v>34.753635871499995</v>
      </c>
      <c r="X25" s="279">
        <f t="shared" si="3"/>
        <v>45.173334179999991</v>
      </c>
      <c r="Y25" s="279" t="str">
        <f t="shared" si="3"/>
        <v>-</v>
      </c>
      <c r="Z25" s="279">
        <f t="shared" si="3"/>
        <v>62.30592763125</v>
      </c>
      <c r="AA25" s="279" t="str">
        <f t="shared" si="3"/>
        <v>-</v>
      </c>
      <c r="AB25" s="279">
        <f t="shared" si="3"/>
        <v>73.287833981250031</v>
      </c>
      <c r="AC25" s="279" t="str">
        <f t="shared" si="3"/>
        <v>-</v>
      </c>
    </row>
    <row r="26" spans="1:32" x14ac:dyDescent="0.25">
      <c r="A26" s="254"/>
      <c r="B26" s="217"/>
      <c r="C26" s="237" t="s">
        <v>217</v>
      </c>
      <c r="D26" s="238"/>
      <c r="E26" s="238"/>
      <c r="F26" s="279"/>
      <c r="G26" s="279"/>
      <c r="H26" s="279" t="str">
        <f t="shared" si="2"/>
        <v>-</v>
      </c>
      <c r="I26" s="279" t="str">
        <f t="shared" si="2"/>
        <v>-</v>
      </c>
      <c r="J26" s="279" t="str">
        <f t="shared" si="2"/>
        <v>-</v>
      </c>
      <c r="K26" s="279" t="str">
        <f t="shared" si="2"/>
        <v>-</v>
      </c>
      <c r="L26" s="279">
        <f t="shared" si="2"/>
        <v>22.943250000000003</v>
      </c>
      <c r="M26" s="279" t="str">
        <f t="shared" si="2"/>
        <v>-</v>
      </c>
      <c r="N26" s="279">
        <f t="shared" si="2"/>
        <v>28.679062500000001</v>
      </c>
      <c r="O26" s="279" t="str">
        <f t="shared" si="2"/>
        <v>-</v>
      </c>
      <c r="P26" s="279">
        <f t="shared" si="2"/>
        <v>45.90735750000001</v>
      </c>
      <c r="Q26" s="279" t="str">
        <f t="shared" si="2"/>
        <v>-</v>
      </c>
      <c r="R26" s="279">
        <f t="shared" si="3"/>
        <v>57.378982500000006</v>
      </c>
      <c r="S26" s="279" t="str">
        <f t="shared" si="3"/>
        <v>-</v>
      </c>
      <c r="T26" s="279" t="str">
        <f t="shared" si="3"/>
        <v>-</v>
      </c>
      <c r="U26" s="279">
        <f t="shared" si="3"/>
        <v>74.586420000000004</v>
      </c>
      <c r="V26" s="279">
        <f t="shared" si="3"/>
        <v>97.529669999999996</v>
      </c>
      <c r="W26" s="279">
        <f t="shared" si="3"/>
        <v>114.75796500000001</v>
      </c>
      <c r="X26" s="279" t="str">
        <f t="shared" si="3"/>
        <v>-</v>
      </c>
      <c r="Y26" s="279" t="str">
        <f t="shared" si="3"/>
        <v>-</v>
      </c>
      <c r="Z26" s="279">
        <f t="shared" si="3"/>
        <v>149.17284000000001</v>
      </c>
      <c r="AA26" s="279" t="str">
        <f t="shared" si="3"/>
        <v>-</v>
      </c>
      <c r="AB26" s="279">
        <f t="shared" si="3"/>
        <v>205.73838000000003</v>
      </c>
      <c r="AC26" s="279" t="str">
        <f t="shared" si="3"/>
        <v>-</v>
      </c>
    </row>
    <row r="27" spans="1:32" x14ac:dyDescent="0.25">
      <c r="A27" s="254"/>
      <c r="B27" s="217"/>
      <c r="C27" s="237" t="s">
        <v>29</v>
      </c>
      <c r="D27" s="238"/>
      <c r="E27" s="238"/>
      <c r="F27" s="279"/>
      <c r="G27" s="279"/>
      <c r="H27" s="279" t="str">
        <f t="shared" si="2"/>
        <v>-</v>
      </c>
      <c r="I27" s="279" t="str">
        <f t="shared" si="2"/>
        <v>-</v>
      </c>
      <c r="J27" s="279" t="str">
        <f t="shared" si="2"/>
        <v>-</v>
      </c>
      <c r="K27" s="279">
        <f t="shared" si="2"/>
        <v>2.9993717059500002</v>
      </c>
      <c r="L27" s="279" t="str">
        <f t="shared" si="2"/>
        <v>-</v>
      </c>
      <c r="M27" s="279" t="str">
        <f t="shared" si="2"/>
        <v>-</v>
      </c>
      <c r="N27" s="279" t="str">
        <f t="shared" si="2"/>
        <v>-</v>
      </c>
      <c r="O27" s="279" t="str">
        <f t="shared" si="2"/>
        <v>-</v>
      </c>
      <c r="P27" s="279" t="str">
        <f t="shared" si="2"/>
        <v>-</v>
      </c>
      <c r="Q27" s="279" t="str">
        <f t="shared" si="2"/>
        <v>-</v>
      </c>
      <c r="R27" s="279" t="str">
        <f t="shared" si="3"/>
        <v>-</v>
      </c>
      <c r="S27" s="279" t="str">
        <f t="shared" si="3"/>
        <v>-</v>
      </c>
      <c r="T27" s="279" t="str">
        <f t="shared" si="3"/>
        <v>-</v>
      </c>
      <c r="U27" s="279" t="str">
        <f t="shared" si="3"/>
        <v>-</v>
      </c>
      <c r="V27" s="279">
        <f t="shared" si="3"/>
        <v>15.6397583409288</v>
      </c>
      <c r="W27" s="279">
        <f t="shared" si="3"/>
        <v>18.409936677899999</v>
      </c>
      <c r="X27" s="279">
        <f t="shared" si="3"/>
        <v>23.932917681269998</v>
      </c>
      <c r="Y27" s="279" t="str">
        <f t="shared" si="3"/>
        <v>-</v>
      </c>
      <c r="Z27" s="279">
        <f t="shared" si="3"/>
        <v>33.000535481409599</v>
      </c>
      <c r="AA27" s="279">
        <f t="shared" si="3"/>
        <v>38.830486664892007</v>
      </c>
      <c r="AB27" s="279">
        <f t="shared" si="3"/>
        <v>40.77076987881</v>
      </c>
      <c r="AC27" s="279">
        <f t="shared" si="3"/>
        <v>46.645401358050009</v>
      </c>
    </row>
    <row r="28" spans="1:32" x14ac:dyDescent="0.25">
      <c r="A28" s="254"/>
      <c r="B28" s="217"/>
      <c r="C28" s="237" t="s">
        <v>28</v>
      </c>
      <c r="D28" s="238"/>
      <c r="E28" s="238"/>
      <c r="F28" s="279"/>
      <c r="G28" s="279"/>
      <c r="H28" s="279" t="str">
        <f t="shared" si="2"/>
        <v>-</v>
      </c>
      <c r="I28" s="279" t="str">
        <f t="shared" si="2"/>
        <v>-</v>
      </c>
      <c r="J28" s="279" t="str">
        <f t="shared" si="2"/>
        <v>-</v>
      </c>
      <c r="K28" s="279" t="str">
        <f t="shared" si="2"/>
        <v>-</v>
      </c>
      <c r="L28" s="279" t="str">
        <f t="shared" si="2"/>
        <v>-</v>
      </c>
      <c r="M28" s="279" t="str">
        <f t="shared" si="2"/>
        <v>-</v>
      </c>
      <c r="N28" s="279" t="str">
        <f t="shared" si="2"/>
        <v>-</v>
      </c>
      <c r="O28" s="279" t="str">
        <f t="shared" si="2"/>
        <v>-</v>
      </c>
      <c r="P28" s="279" t="str">
        <f t="shared" si="2"/>
        <v>-</v>
      </c>
      <c r="Q28" s="279" t="str">
        <f t="shared" si="2"/>
        <v>-</v>
      </c>
      <c r="R28" s="279" t="str">
        <f t="shared" si="3"/>
        <v>-</v>
      </c>
      <c r="S28" s="279" t="str">
        <f t="shared" si="3"/>
        <v>-</v>
      </c>
      <c r="T28" s="279" t="str">
        <f t="shared" si="3"/>
        <v>-</v>
      </c>
      <c r="U28" s="279" t="str">
        <f t="shared" si="3"/>
        <v>-</v>
      </c>
      <c r="V28" s="279">
        <f t="shared" si="3"/>
        <v>18.152927287499999</v>
      </c>
      <c r="W28" s="279">
        <f t="shared" si="3"/>
        <v>21.349153762499999</v>
      </c>
      <c r="X28" s="279" t="str">
        <f t="shared" si="3"/>
        <v>-</v>
      </c>
      <c r="Y28" s="279" t="str">
        <f t="shared" si="3"/>
        <v>-</v>
      </c>
      <c r="Z28" s="279" t="str">
        <f t="shared" si="3"/>
        <v>-</v>
      </c>
      <c r="AA28" s="279" t="str">
        <f t="shared" si="3"/>
        <v>-</v>
      </c>
      <c r="AB28" s="279" t="str">
        <f t="shared" si="3"/>
        <v>-</v>
      </c>
      <c r="AC28" s="279" t="str">
        <f t="shared" si="3"/>
        <v>-</v>
      </c>
    </row>
    <row r="29" spans="1:32" x14ac:dyDescent="0.25">
      <c r="A29" s="254"/>
      <c r="B29" s="217"/>
      <c r="C29" s="237" t="s">
        <v>271</v>
      </c>
      <c r="D29" s="238"/>
      <c r="E29" s="238"/>
      <c r="F29" s="280"/>
      <c r="G29" s="280"/>
      <c r="H29" s="280" t="str">
        <f t="shared" si="2"/>
        <v>-</v>
      </c>
      <c r="I29" s="280" t="str">
        <f t="shared" si="2"/>
        <v>-</v>
      </c>
      <c r="J29" s="280" t="str">
        <f t="shared" si="2"/>
        <v>-</v>
      </c>
      <c r="K29" s="280" t="str">
        <f t="shared" si="2"/>
        <v>-</v>
      </c>
      <c r="L29" s="280" t="str">
        <f t="shared" si="2"/>
        <v>-</v>
      </c>
      <c r="M29" s="280" t="str">
        <f t="shared" si="2"/>
        <v>-</v>
      </c>
      <c r="N29" s="280" t="str">
        <f t="shared" si="2"/>
        <v>-</v>
      </c>
      <c r="O29" s="280" t="str">
        <f t="shared" si="2"/>
        <v>-</v>
      </c>
      <c r="P29" s="280" t="str">
        <f t="shared" si="2"/>
        <v>-</v>
      </c>
      <c r="Q29" s="280" t="str">
        <f t="shared" si="2"/>
        <v>-</v>
      </c>
      <c r="R29" s="280" t="str">
        <f t="shared" si="3"/>
        <v>-</v>
      </c>
      <c r="S29" s="280" t="str">
        <f t="shared" si="3"/>
        <v>-</v>
      </c>
      <c r="T29" s="280" t="str">
        <f t="shared" si="3"/>
        <v>-</v>
      </c>
      <c r="U29" s="280">
        <f t="shared" si="3"/>
        <v>13.461030731250002</v>
      </c>
      <c r="V29" s="280">
        <f t="shared" si="3"/>
        <v>17.59973424375</v>
      </c>
      <c r="W29" s="280">
        <f t="shared" si="3"/>
        <v>20.714006193750002</v>
      </c>
      <c r="X29" s="280">
        <f t="shared" si="3"/>
        <v>26.922061462500004</v>
      </c>
      <c r="Y29" s="280" t="str">
        <f t="shared" si="3"/>
        <v>-</v>
      </c>
      <c r="Z29" s="280">
        <f t="shared" si="3"/>
        <v>37.145888456250006</v>
      </c>
      <c r="AA29" s="280" t="str">
        <f t="shared" si="3"/>
        <v>-</v>
      </c>
      <c r="AB29" s="280">
        <f t="shared" si="3"/>
        <v>45.874045368750004</v>
      </c>
      <c r="AC29" s="280" t="str">
        <f t="shared" si="3"/>
        <v>-</v>
      </c>
    </row>
    <row r="30" spans="1:32" x14ac:dyDescent="0.25">
      <c r="A30" s="254"/>
      <c r="B30" s="217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7"/>
    </row>
    <row r="31" spans="1:32" ht="19.05" x14ac:dyDescent="0.35">
      <c r="A31" s="254"/>
      <c r="B31" s="217"/>
      <c r="C31" s="230" t="s">
        <v>979</v>
      </c>
      <c r="D31" s="240" t="s">
        <v>31</v>
      </c>
      <c r="E31" s="240"/>
      <c r="F31" s="281">
        <v>2.5</v>
      </c>
      <c r="G31" s="283">
        <v>3</v>
      </c>
      <c r="H31" s="283">
        <v>4</v>
      </c>
      <c r="I31" s="283">
        <v>5</v>
      </c>
      <c r="J31" s="283">
        <v>6</v>
      </c>
      <c r="K31" s="283">
        <v>7</v>
      </c>
      <c r="L31" s="283">
        <v>8</v>
      </c>
      <c r="M31" s="283">
        <v>9</v>
      </c>
      <c r="N31" s="283">
        <v>10</v>
      </c>
      <c r="O31" s="283">
        <v>11</v>
      </c>
      <c r="P31" s="283">
        <v>12</v>
      </c>
      <c r="Q31" s="283">
        <v>13</v>
      </c>
      <c r="R31" s="283">
        <v>13</v>
      </c>
      <c r="S31" s="283">
        <v>14</v>
      </c>
      <c r="T31" s="283"/>
      <c r="U31" s="283">
        <v>14</v>
      </c>
      <c r="V31" s="283">
        <v>15</v>
      </c>
      <c r="W31" s="283">
        <v>16</v>
      </c>
      <c r="X31" s="283">
        <v>18</v>
      </c>
      <c r="Y31" s="283">
        <v>20</v>
      </c>
      <c r="Z31" s="283">
        <v>22</v>
      </c>
      <c r="AA31" s="283">
        <v>24</v>
      </c>
      <c r="AB31" s="283">
        <v>26</v>
      </c>
      <c r="AC31" s="283">
        <v>28</v>
      </c>
      <c r="AD31" s="131"/>
      <c r="AF31" s="7"/>
    </row>
    <row r="32" spans="1:32" x14ac:dyDescent="0.25">
      <c r="A32" s="254"/>
      <c r="B32" s="217"/>
      <c r="C32" s="237" t="s">
        <v>35</v>
      </c>
      <c r="D32" s="238"/>
      <c r="E32" s="238"/>
      <c r="F32" s="279" t="str">
        <f t="shared" ref="F32:O38" si="4">IFERROR(VLOOKUP((CONCATENATE(F$31,$C32)),Retail,12,FALSE),"-")</f>
        <v>-</v>
      </c>
      <c r="G32" s="279" t="str">
        <f t="shared" si="4"/>
        <v>-</v>
      </c>
      <c r="H32" s="279" t="str">
        <f t="shared" si="4"/>
        <v>-</v>
      </c>
      <c r="I32" s="279" t="str">
        <f t="shared" si="4"/>
        <v>-</v>
      </c>
      <c r="J32" s="279" t="str">
        <f t="shared" si="4"/>
        <v>-</v>
      </c>
      <c r="K32" s="279" t="str">
        <f t="shared" si="4"/>
        <v>-</v>
      </c>
      <c r="L32" s="279" t="str">
        <f t="shared" si="4"/>
        <v>-</v>
      </c>
      <c r="M32" s="279" t="str">
        <f t="shared" si="4"/>
        <v>-</v>
      </c>
      <c r="N32" s="279" t="str">
        <f t="shared" si="4"/>
        <v>-</v>
      </c>
      <c r="O32" s="279" t="str">
        <f t="shared" si="4"/>
        <v>-</v>
      </c>
      <c r="P32" s="279" t="str">
        <f t="shared" ref="P32:AC38" si="5">IFERROR(VLOOKUP((CONCATENATE(P$31,$C32)),Retail,12,FALSE),"-")</f>
        <v>-</v>
      </c>
      <c r="Q32" s="279" t="str">
        <f t="shared" si="5"/>
        <v>-</v>
      </c>
      <c r="R32" s="279" t="str">
        <f t="shared" si="5"/>
        <v>-</v>
      </c>
      <c r="S32" s="279" t="str">
        <f t="shared" si="5"/>
        <v>-</v>
      </c>
      <c r="T32" s="279" t="str">
        <f t="shared" si="5"/>
        <v>-</v>
      </c>
      <c r="U32" s="279" t="str">
        <f t="shared" si="5"/>
        <v>-</v>
      </c>
      <c r="V32" s="279" t="str">
        <f t="shared" si="5"/>
        <v>-</v>
      </c>
      <c r="W32" s="279" t="str">
        <f t="shared" si="5"/>
        <v>-</v>
      </c>
      <c r="X32" s="279" t="str">
        <f t="shared" si="5"/>
        <v>-</v>
      </c>
      <c r="Y32" s="279" t="str">
        <f t="shared" si="5"/>
        <v>-</v>
      </c>
      <c r="Z32" s="279" t="str">
        <f t="shared" si="5"/>
        <v>-</v>
      </c>
      <c r="AA32" s="279" t="str">
        <f t="shared" si="5"/>
        <v>-</v>
      </c>
      <c r="AB32" s="279" t="str">
        <f t="shared" si="5"/>
        <v>-</v>
      </c>
      <c r="AC32" s="279" t="str">
        <f t="shared" si="5"/>
        <v>-</v>
      </c>
      <c r="AD32" s="112"/>
      <c r="AF32" s="112"/>
    </row>
    <row r="33" spans="1:32" x14ac:dyDescent="0.25">
      <c r="A33" s="254"/>
      <c r="B33" s="217"/>
      <c r="C33" s="237" t="s">
        <v>273</v>
      </c>
      <c r="D33" s="238"/>
      <c r="E33" s="238"/>
      <c r="F33" s="279" t="str">
        <f t="shared" si="4"/>
        <v>-</v>
      </c>
      <c r="G33" s="279" t="str">
        <f t="shared" si="4"/>
        <v>-</v>
      </c>
      <c r="H33" s="279" t="str">
        <f t="shared" si="4"/>
        <v>-</v>
      </c>
      <c r="I33" s="279" t="str">
        <f t="shared" si="4"/>
        <v>-</v>
      </c>
      <c r="J33" s="279" t="str">
        <f t="shared" si="4"/>
        <v>-</v>
      </c>
      <c r="K33" s="279" t="str">
        <f t="shared" si="4"/>
        <v>-</v>
      </c>
      <c r="L33" s="279" t="str">
        <f t="shared" si="4"/>
        <v>-</v>
      </c>
      <c r="M33" s="279" t="str">
        <f t="shared" si="4"/>
        <v>-</v>
      </c>
      <c r="N33" s="279" t="str">
        <f t="shared" si="4"/>
        <v>-</v>
      </c>
      <c r="O33" s="279" t="str">
        <f t="shared" si="4"/>
        <v>-</v>
      </c>
      <c r="P33" s="279" t="str">
        <f t="shared" si="5"/>
        <v>-</v>
      </c>
      <c r="Q33" s="279" t="str">
        <f t="shared" si="5"/>
        <v>-</v>
      </c>
      <c r="R33" s="279" t="str">
        <f t="shared" si="5"/>
        <v>-</v>
      </c>
      <c r="S33" s="279" t="str">
        <f t="shared" si="5"/>
        <v>-</v>
      </c>
      <c r="T33" s="279" t="str">
        <f t="shared" si="5"/>
        <v>-</v>
      </c>
      <c r="U33" s="279" t="str">
        <f t="shared" si="5"/>
        <v>-</v>
      </c>
      <c r="V33" s="279" t="str">
        <f t="shared" si="5"/>
        <v>-</v>
      </c>
      <c r="W33" s="279" t="str">
        <f t="shared" si="5"/>
        <v>-</v>
      </c>
      <c r="X33" s="279" t="str">
        <f t="shared" si="5"/>
        <v>-</v>
      </c>
      <c r="Y33" s="279" t="str">
        <f t="shared" si="5"/>
        <v>-</v>
      </c>
      <c r="Z33" s="279" t="str">
        <f t="shared" si="5"/>
        <v>-</v>
      </c>
      <c r="AA33" s="279" t="str">
        <f t="shared" si="5"/>
        <v>-</v>
      </c>
      <c r="AB33" s="279" t="str">
        <f t="shared" si="5"/>
        <v>-</v>
      </c>
      <c r="AC33" s="279" t="str">
        <f t="shared" si="5"/>
        <v>-</v>
      </c>
      <c r="AD33" s="112"/>
      <c r="AF33" s="112"/>
    </row>
    <row r="34" spans="1:32" x14ac:dyDescent="0.25">
      <c r="A34" s="254"/>
      <c r="B34" s="217"/>
      <c r="C34" s="237" t="s">
        <v>201</v>
      </c>
      <c r="D34" s="238"/>
      <c r="E34" s="238"/>
      <c r="F34" s="279" t="str">
        <f t="shared" si="4"/>
        <v>-</v>
      </c>
      <c r="G34" s="279" t="str">
        <f t="shared" si="4"/>
        <v>-</v>
      </c>
      <c r="H34" s="279" t="str">
        <f t="shared" si="4"/>
        <v>-</v>
      </c>
      <c r="I34" s="279" t="str">
        <f t="shared" si="4"/>
        <v>-</v>
      </c>
      <c r="J34" s="279" t="str">
        <f t="shared" si="4"/>
        <v>-</v>
      </c>
      <c r="K34" s="279" t="str">
        <f t="shared" si="4"/>
        <v>-</v>
      </c>
      <c r="L34" s="279" t="str">
        <f t="shared" si="4"/>
        <v>-</v>
      </c>
      <c r="M34" s="279" t="str">
        <f t="shared" si="4"/>
        <v>-</v>
      </c>
      <c r="N34" s="279" t="str">
        <f t="shared" si="4"/>
        <v>-</v>
      </c>
      <c r="O34" s="279" t="str">
        <f t="shared" si="4"/>
        <v>-</v>
      </c>
      <c r="P34" s="279" t="str">
        <f t="shared" si="5"/>
        <v>-</v>
      </c>
      <c r="Q34" s="279" t="str">
        <f t="shared" si="5"/>
        <v>-</v>
      </c>
      <c r="R34" s="279" t="str">
        <f t="shared" si="5"/>
        <v>-</v>
      </c>
      <c r="S34" s="279" t="str">
        <f t="shared" si="5"/>
        <v>-</v>
      </c>
      <c r="T34" s="279" t="str">
        <f t="shared" si="5"/>
        <v>-</v>
      </c>
      <c r="U34" s="279" t="str">
        <f t="shared" si="5"/>
        <v>-</v>
      </c>
      <c r="V34" s="279" t="str">
        <f t="shared" si="5"/>
        <v>-</v>
      </c>
      <c r="W34" s="279" t="str">
        <f t="shared" si="5"/>
        <v>-</v>
      </c>
      <c r="X34" s="279" t="str">
        <f t="shared" si="5"/>
        <v>-</v>
      </c>
      <c r="Y34" s="279" t="str">
        <f t="shared" si="5"/>
        <v>-</v>
      </c>
      <c r="Z34" s="279" t="str">
        <f t="shared" si="5"/>
        <v>-</v>
      </c>
      <c r="AA34" s="279" t="str">
        <f t="shared" si="5"/>
        <v>-</v>
      </c>
      <c r="AB34" s="279" t="str">
        <f t="shared" si="5"/>
        <v>-</v>
      </c>
      <c r="AC34" s="279" t="str">
        <f t="shared" si="5"/>
        <v>-</v>
      </c>
      <c r="AD34" s="112"/>
      <c r="AF34" s="112"/>
    </row>
    <row r="35" spans="1:32" x14ac:dyDescent="0.25">
      <c r="A35" s="254"/>
      <c r="B35" s="217"/>
      <c r="C35" s="237" t="s">
        <v>941</v>
      </c>
      <c r="D35" s="238"/>
      <c r="E35" s="238"/>
      <c r="F35" s="279" t="str">
        <f t="shared" si="4"/>
        <v>-</v>
      </c>
      <c r="G35" s="279" t="str">
        <f t="shared" si="4"/>
        <v>-</v>
      </c>
      <c r="H35" s="279" t="str">
        <f t="shared" si="4"/>
        <v>-</v>
      </c>
      <c r="I35" s="279">
        <f t="shared" si="4"/>
        <v>1.9400020542001539</v>
      </c>
      <c r="J35" s="279" t="str">
        <f t="shared" si="4"/>
        <v>-</v>
      </c>
      <c r="K35" s="279" t="str">
        <f t="shared" si="4"/>
        <v>-</v>
      </c>
      <c r="L35" s="279">
        <f t="shared" si="4"/>
        <v>3.8589171295498472</v>
      </c>
      <c r="M35" s="279" t="str">
        <f t="shared" si="4"/>
        <v>-</v>
      </c>
      <c r="N35" s="279">
        <f t="shared" si="4"/>
        <v>5.7989191837500007</v>
      </c>
      <c r="O35" s="279" t="str">
        <f t="shared" si="4"/>
        <v>-</v>
      </c>
      <c r="P35" s="279">
        <f t="shared" si="5"/>
        <v>8.6878352862055248</v>
      </c>
      <c r="Q35" s="279" t="str">
        <f t="shared" si="5"/>
        <v>-</v>
      </c>
      <c r="R35" s="279" t="str">
        <f t="shared" si="5"/>
        <v>-</v>
      </c>
      <c r="S35" s="279">
        <f t="shared" si="5"/>
        <v>11.55566440980675</v>
      </c>
      <c r="T35" s="279" t="str">
        <f t="shared" si="5"/>
        <v>-</v>
      </c>
      <c r="U35" s="279">
        <f t="shared" si="5"/>
        <v>11.55566440980675</v>
      </c>
      <c r="V35" s="279" t="str">
        <f t="shared" si="5"/>
        <v>-</v>
      </c>
      <c r="W35" s="279">
        <f t="shared" si="5"/>
        <v>14.444580512246931</v>
      </c>
      <c r="X35" s="279" t="str">
        <f t="shared" si="5"/>
        <v>-</v>
      </c>
      <c r="Y35" s="279">
        <f t="shared" si="5"/>
        <v>21.782849152053686</v>
      </c>
      <c r="Z35" s="279" t="str">
        <f t="shared" si="5"/>
        <v>-</v>
      </c>
      <c r="AA35" s="279">
        <f t="shared" si="5"/>
        <v>26.147853773987727</v>
      </c>
      <c r="AB35" s="279" t="str">
        <f t="shared" si="5"/>
        <v>-</v>
      </c>
      <c r="AC35" s="279" t="str">
        <f t="shared" si="5"/>
        <v>-</v>
      </c>
      <c r="AD35" s="112"/>
      <c r="AF35" s="112"/>
    </row>
    <row r="36" spans="1:32" x14ac:dyDescent="0.25">
      <c r="A36" s="254"/>
      <c r="B36" s="217"/>
      <c r="C36" s="237" t="s">
        <v>202</v>
      </c>
      <c r="D36" s="238"/>
      <c r="E36" s="238"/>
      <c r="F36" s="279" t="str">
        <f t="shared" si="4"/>
        <v>-</v>
      </c>
      <c r="G36" s="279" t="str">
        <f t="shared" si="4"/>
        <v>-</v>
      </c>
      <c r="H36" s="279" t="str">
        <f t="shared" si="4"/>
        <v>-</v>
      </c>
      <c r="I36" s="279" t="str">
        <f t="shared" si="4"/>
        <v>-</v>
      </c>
      <c r="J36" s="279" t="str">
        <f t="shared" si="4"/>
        <v>-</v>
      </c>
      <c r="K36" s="279" t="str">
        <f t="shared" si="4"/>
        <v>-</v>
      </c>
      <c r="L36" s="279" t="str">
        <f t="shared" si="4"/>
        <v>-</v>
      </c>
      <c r="M36" s="279" t="str">
        <f t="shared" si="4"/>
        <v>-</v>
      </c>
      <c r="N36" s="279" t="str">
        <f t="shared" si="4"/>
        <v>-</v>
      </c>
      <c r="O36" s="279" t="str">
        <f t="shared" si="4"/>
        <v>-</v>
      </c>
      <c r="P36" s="279" t="str">
        <f t="shared" si="5"/>
        <v>-</v>
      </c>
      <c r="Q36" s="279" t="str">
        <f t="shared" si="5"/>
        <v>-</v>
      </c>
      <c r="R36" s="279" t="str">
        <f t="shared" si="5"/>
        <v>-</v>
      </c>
      <c r="S36" s="279" t="str">
        <f t="shared" si="5"/>
        <v>-</v>
      </c>
      <c r="T36" s="279" t="str">
        <f t="shared" si="5"/>
        <v>-</v>
      </c>
      <c r="U36" s="279" t="str">
        <f t="shared" si="5"/>
        <v>-</v>
      </c>
      <c r="V36" s="279" t="str">
        <f t="shared" si="5"/>
        <v>-</v>
      </c>
      <c r="W36" s="279" t="str">
        <f t="shared" si="5"/>
        <v>-</v>
      </c>
      <c r="X36" s="279" t="str">
        <f t="shared" si="5"/>
        <v>-</v>
      </c>
      <c r="Y36" s="279" t="str">
        <f t="shared" si="5"/>
        <v>-</v>
      </c>
      <c r="Z36" s="279" t="str">
        <f t="shared" si="5"/>
        <v>-</v>
      </c>
      <c r="AA36" s="279" t="str">
        <f t="shared" si="5"/>
        <v>-</v>
      </c>
      <c r="AB36" s="279" t="str">
        <f t="shared" si="5"/>
        <v>-</v>
      </c>
      <c r="AC36" s="279" t="str">
        <f t="shared" si="5"/>
        <v>-</v>
      </c>
      <c r="AD36" s="112"/>
      <c r="AF36" s="112"/>
    </row>
    <row r="37" spans="1:32" x14ac:dyDescent="0.25">
      <c r="A37" s="254"/>
      <c r="B37" s="217"/>
      <c r="C37" s="237" t="s">
        <v>111</v>
      </c>
      <c r="D37" s="238"/>
      <c r="E37" s="238"/>
      <c r="F37" s="279" t="str">
        <f t="shared" si="4"/>
        <v>-</v>
      </c>
      <c r="G37" s="279" t="str">
        <f t="shared" si="4"/>
        <v>-</v>
      </c>
      <c r="H37" s="279" t="str">
        <f t="shared" si="4"/>
        <v>-</v>
      </c>
      <c r="I37" s="279" t="str">
        <f t="shared" si="4"/>
        <v>-</v>
      </c>
      <c r="J37" s="279" t="str">
        <f t="shared" si="4"/>
        <v>-</v>
      </c>
      <c r="K37" s="279" t="str">
        <f t="shared" si="4"/>
        <v>-</v>
      </c>
      <c r="L37" s="279" t="str">
        <f t="shared" si="4"/>
        <v>-</v>
      </c>
      <c r="M37" s="279" t="str">
        <f t="shared" si="4"/>
        <v>-</v>
      </c>
      <c r="N37" s="279" t="str">
        <f t="shared" si="4"/>
        <v>-</v>
      </c>
      <c r="O37" s="279" t="str">
        <f t="shared" si="4"/>
        <v>-</v>
      </c>
      <c r="P37" s="279" t="str">
        <f t="shared" si="5"/>
        <v>-</v>
      </c>
      <c r="Q37" s="279" t="str">
        <f t="shared" si="5"/>
        <v>-</v>
      </c>
      <c r="R37" s="279" t="str">
        <f t="shared" si="5"/>
        <v>-</v>
      </c>
      <c r="S37" s="279" t="str">
        <f t="shared" si="5"/>
        <v>-</v>
      </c>
      <c r="T37" s="279" t="str">
        <f t="shared" si="5"/>
        <v>-</v>
      </c>
      <c r="U37" s="279" t="str">
        <f t="shared" si="5"/>
        <v>-</v>
      </c>
      <c r="V37" s="279" t="str">
        <f t="shared" si="5"/>
        <v>-</v>
      </c>
      <c r="W37" s="279" t="str">
        <f t="shared" si="5"/>
        <v>-</v>
      </c>
      <c r="X37" s="279" t="str">
        <f t="shared" si="5"/>
        <v>-</v>
      </c>
      <c r="Y37" s="279" t="str">
        <f t="shared" si="5"/>
        <v>-</v>
      </c>
      <c r="Z37" s="279" t="str">
        <f t="shared" si="5"/>
        <v>-</v>
      </c>
      <c r="AA37" s="279" t="str">
        <f t="shared" si="5"/>
        <v>-</v>
      </c>
      <c r="AB37" s="279" t="str">
        <f t="shared" si="5"/>
        <v>-</v>
      </c>
      <c r="AC37" s="279" t="str">
        <f t="shared" si="5"/>
        <v>-</v>
      </c>
      <c r="AD37" s="112"/>
      <c r="AF37" s="112"/>
    </row>
    <row r="38" spans="1:32" x14ac:dyDescent="0.25">
      <c r="A38" s="254"/>
      <c r="B38" s="217"/>
      <c r="C38" s="237" t="s">
        <v>167</v>
      </c>
      <c r="D38" s="238"/>
      <c r="E38" s="238"/>
      <c r="F38" s="280" t="str">
        <f t="shared" si="4"/>
        <v>-</v>
      </c>
      <c r="G38" s="280" t="str">
        <f t="shared" si="4"/>
        <v>-</v>
      </c>
      <c r="H38" s="280" t="str">
        <f t="shared" si="4"/>
        <v>-</v>
      </c>
      <c r="I38" s="280" t="str">
        <f t="shared" si="4"/>
        <v>-</v>
      </c>
      <c r="J38" s="280" t="str">
        <f t="shared" si="4"/>
        <v>-</v>
      </c>
      <c r="K38" s="280">
        <f t="shared" si="4"/>
        <v>75.316208475000025</v>
      </c>
      <c r="L38" s="280" t="str">
        <f t="shared" si="4"/>
        <v>-</v>
      </c>
      <c r="M38" s="280">
        <f t="shared" si="4"/>
        <v>75.316208475000025</v>
      </c>
      <c r="N38" s="280" t="str">
        <f t="shared" si="4"/>
        <v>-</v>
      </c>
      <c r="O38" s="280">
        <f t="shared" si="4"/>
        <v>75.316208475000025</v>
      </c>
      <c r="P38" s="280" t="str">
        <f t="shared" si="5"/>
        <v>-</v>
      </c>
      <c r="Q38" s="280">
        <f t="shared" si="5"/>
        <v>82.999445193749978</v>
      </c>
      <c r="R38" s="280">
        <f t="shared" si="5"/>
        <v>82.999445193749978</v>
      </c>
      <c r="S38" s="280" t="str">
        <f t="shared" si="5"/>
        <v>-</v>
      </c>
      <c r="T38" s="280" t="str">
        <f t="shared" si="5"/>
        <v>-</v>
      </c>
      <c r="U38" s="280" t="str">
        <f t="shared" si="5"/>
        <v>-</v>
      </c>
      <c r="V38" s="280">
        <f t="shared" si="5"/>
        <v>82.999445193749978</v>
      </c>
      <c r="W38" s="280" t="str">
        <f t="shared" si="5"/>
        <v>-</v>
      </c>
      <c r="X38" s="280" t="str">
        <f t="shared" si="5"/>
        <v>-</v>
      </c>
      <c r="Y38" s="280" t="str">
        <f t="shared" si="5"/>
        <v>-</v>
      </c>
      <c r="Z38" s="280" t="str">
        <f t="shared" si="5"/>
        <v>-</v>
      </c>
      <c r="AA38" s="280" t="str">
        <f t="shared" si="5"/>
        <v>-</v>
      </c>
      <c r="AB38" s="280" t="str">
        <f t="shared" si="5"/>
        <v>-</v>
      </c>
      <c r="AC38" s="280" t="str">
        <f t="shared" si="5"/>
        <v>-</v>
      </c>
      <c r="AD38" s="112"/>
      <c r="AF38" s="112"/>
    </row>
    <row r="39" spans="1:32" x14ac:dyDescent="0.25">
      <c r="A39" s="254"/>
      <c r="B39" s="217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7"/>
      <c r="AD39" s="6"/>
    </row>
    <row r="40" spans="1:32" ht="19.05" x14ac:dyDescent="0.35">
      <c r="A40" s="254"/>
      <c r="B40" s="217"/>
      <c r="C40" s="230" t="s">
        <v>980</v>
      </c>
      <c r="D40" s="240" t="s">
        <v>31</v>
      </c>
      <c r="E40" s="240"/>
      <c r="F40" s="281">
        <v>2.5</v>
      </c>
      <c r="G40" s="283">
        <v>3</v>
      </c>
      <c r="H40" s="283">
        <v>4</v>
      </c>
      <c r="I40" s="283">
        <v>5</v>
      </c>
      <c r="J40" s="283">
        <v>6</v>
      </c>
      <c r="K40" s="283">
        <v>7</v>
      </c>
      <c r="L40" s="283">
        <v>8</v>
      </c>
      <c r="M40" s="283">
        <v>9</v>
      </c>
      <c r="N40" s="283">
        <v>10</v>
      </c>
      <c r="O40" s="283">
        <v>11</v>
      </c>
      <c r="P40" s="283">
        <v>12</v>
      </c>
      <c r="Q40" s="283">
        <v>13</v>
      </c>
      <c r="R40" s="283">
        <v>14</v>
      </c>
      <c r="S40" s="283"/>
      <c r="T40" s="283">
        <v>15</v>
      </c>
      <c r="U40" s="283">
        <v>16</v>
      </c>
      <c r="V40" s="283">
        <v>18</v>
      </c>
      <c r="W40" s="283">
        <v>20</v>
      </c>
      <c r="X40" s="283">
        <v>22</v>
      </c>
      <c r="Y40" s="283">
        <v>23</v>
      </c>
      <c r="Z40" s="283">
        <v>24</v>
      </c>
      <c r="AA40" s="283">
        <v>26</v>
      </c>
      <c r="AB40" s="283">
        <v>28</v>
      </c>
      <c r="AC40" s="283">
        <v>30</v>
      </c>
    </row>
    <row r="41" spans="1:32" ht="14.3" hidden="1" thickBot="1" x14ac:dyDescent="0.3">
      <c r="A41" s="254"/>
      <c r="B41" s="217"/>
      <c r="C41" s="235"/>
      <c r="D41" s="236" t="s">
        <v>32</v>
      </c>
      <c r="E41" s="236"/>
      <c r="F41" s="236"/>
      <c r="G41" s="244" t="s">
        <v>11</v>
      </c>
      <c r="H41" s="244" t="s">
        <v>7</v>
      </c>
      <c r="I41" s="244" t="s">
        <v>8</v>
      </c>
      <c r="J41" s="244" t="s">
        <v>9</v>
      </c>
      <c r="K41" s="244" t="s">
        <v>6</v>
      </c>
      <c r="L41" s="244"/>
      <c r="M41" s="244" t="s">
        <v>10</v>
      </c>
      <c r="N41" s="244"/>
      <c r="O41" s="244" t="s">
        <v>12</v>
      </c>
      <c r="P41" s="244" t="s">
        <v>0</v>
      </c>
      <c r="Q41" s="244"/>
      <c r="R41" s="244" t="s">
        <v>15</v>
      </c>
      <c r="S41" s="244"/>
      <c r="T41" s="244"/>
      <c r="U41" s="244" t="s">
        <v>16</v>
      </c>
      <c r="V41" s="244" t="s">
        <v>1</v>
      </c>
      <c r="W41" s="244" t="s">
        <v>2</v>
      </c>
      <c r="X41" s="244" t="s">
        <v>3</v>
      </c>
      <c r="Y41" s="244"/>
      <c r="Z41" s="244" t="s">
        <v>17</v>
      </c>
      <c r="AA41" s="216"/>
      <c r="AB41" s="216"/>
      <c r="AC41" s="245"/>
    </row>
    <row r="42" spans="1:32" x14ac:dyDescent="0.25">
      <c r="A42" s="254"/>
      <c r="B42" s="217"/>
      <c r="C42" s="242" t="s">
        <v>33</v>
      </c>
      <c r="D42" s="246" t="s">
        <v>81</v>
      </c>
      <c r="E42" s="246"/>
      <c r="F42" s="279" t="str">
        <f t="shared" ref="F42:O43" si="6">IFERROR(VLOOKUP((CONCATENATE(F$40,$C42)),Retail,12,FALSE),"-")</f>
        <v>-</v>
      </c>
      <c r="G42" s="279" t="str">
        <f t="shared" si="6"/>
        <v>-</v>
      </c>
      <c r="H42" s="279" t="str">
        <f t="shared" si="6"/>
        <v>-</v>
      </c>
      <c r="I42" s="279">
        <f t="shared" si="6"/>
        <v>0.51139623599999995</v>
      </c>
      <c r="J42" s="279">
        <f t="shared" si="6"/>
        <v>0.61793711849999999</v>
      </c>
      <c r="K42" s="279">
        <f t="shared" si="6"/>
        <v>0.67612483125000011</v>
      </c>
      <c r="L42" s="279" t="str">
        <f t="shared" si="6"/>
        <v>-</v>
      </c>
      <c r="M42" s="279">
        <f t="shared" si="6"/>
        <v>0.9834543</v>
      </c>
      <c r="N42" s="279" t="str">
        <f t="shared" si="6"/>
        <v>-</v>
      </c>
      <c r="O42" s="279">
        <f t="shared" si="6"/>
        <v>1.5981132375000002</v>
      </c>
      <c r="P42" s="279" t="str">
        <f t="shared" ref="P42:AC43" si="7">IFERROR(VLOOKUP((CONCATENATE(P$40,$C42)),Retail,12,FALSE),"-")</f>
        <v>-</v>
      </c>
      <c r="Q42" s="279" t="str">
        <f t="shared" si="7"/>
        <v>-</v>
      </c>
      <c r="R42" s="279" t="str">
        <f t="shared" si="7"/>
        <v>-</v>
      </c>
      <c r="S42" s="279" t="str">
        <f t="shared" si="7"/>
        <v>-</v>
      </c>
      <c r="T42" s="279" t="str">
        <f t="shared" si="7"/>
        <v>-</v>
      </c>
      <c r="U42" s="279" t="str">
        <f t="shared" si="7"/>
        <v>-</v>
      </c>
      <c r="V42" s="279" t="str">
        <f t="shared" si="7"/>
        <v>-</v>
      </c>
      <c r="W42" s="279" t="str">
        <f t="shared" si="7"/>
        <v>-</v>
      </c>
      <c r="X42" s="279">
        <f t="shared" si="7"/>
        <v>6.1664812500000004</v>
      </c>
      <c r="Y42" s="279">
        <f t="shared" si="7"/>
        <v>6.3719643187500008</v>
      </c>
      <c r="Z42" s="279">
        <f t="shared" si="7"/>
        <v>6.8825410095000006</v>
      </c>
      <c r="AA42" s="279" t="str">
        <f t="shared" si="7"/>
        <v>-</v>
      </c>
      <c r="AB42" s="279" t="str">
        <f t="shared" si="7"/>
        <v>-</v>
      </c>
      <c r="AC42" s="279" t="str">
        <f t="shared" si="7"/>
        <v>-</v>
      </c>
    </row>
    <row r="43" spans="1:32" x14ac:dyDescent="0.25">
      <c r="A43" s="254"/>
      <c r="B43" s="217"/>
      <c r="C43" s="242" t="s">
        <v>952</v>
      </c>
      <c r="D43" s="246" t="s">
        <v>81</v>
      </c>
      <c r="E43" s="246"/>
      <c r="F43" s="279" t="str">
        <f t="shared" si="6"/>
        <v>-</v>
      </c>
      <c r="G43" s="279" t="str">
        <f t="shared" si="6"/>
        <v>-</v>
      </c>
      <c r="H43" s="279" t="str">
        <f t="shared" si="6"/>
        <v>-</v>
      </c>
      <c r="I43" s="279">
        <f t="shared" si="6"/>
        <v>0.51139623599999995</v>
      </c>
      <c r="J43" s="279">
        <f t="shared" si="6"/>
        <v>0.61793711849999999</v>
      </c>
      <c r="K43" s="279">
        <f t="shared" si="6"/>
        <v>0.67612483125000011</v>
      </c>
      <c r="L43" s="279">
        <f t="shared" si="6"/>
        <v>0.76314780600021925</v>
      </c>
      <c r="M43" s="279">
        <f t="shared" si="6"/>
        <v>0.9834543</v>
      </c>
      <c r="N43" s="279">
        <f t="shared" si="6"/>
        <v>1.265218731000219</v>
      </c>
      <c r="O43" s="279">
        <f t="shared" si="6"/>
        <v>1.5981132375000002</v>
      </c>
      <c r="P43" s="279">
        <f t="shared" si="7"/>
        <v>2.530437462000438</v>
      </c>
      <c r="Q43" s="279" t="str">
        <f t="shared" si="7"/>
        <v>-</v>
      </c>
      <c r="R43" s="279">
        <f t="shared" si="7"/>
        <v>3.2735024309983931</v>
      </c>
      <c r="S43" s="279" t="str">
        <f t="shared" si="7"/>
        <v>-</v>
      </c>
      <c r="T43" s="279" t="str">
        <f t="shared" si="7"/>
        <v>-</v>
      </c>
      <c r="U43" s="279">
        <f t="shared" si="7"/>
        <v>4.2776442810020452</v>
      </c>
      <c r="V43" s="279">
        <f t="shared" si="7"/>
        <v>5.0608749240008759</v>
      </c>
      <c r="W43" s="279">
        <f t="shared" si="7"/>
        <v>6.0650167740008776</v>
      </c>
      <c r="X43" s="279">
        <f t="shared" si="7"/>
        <v>6.1664812500000004</v>
      </c>
      <c r="Y43" s="279">
        <f t="shared" si="7"/>
        <v>6.3719643187500008</v>
      </c>
      <c r="Z43" s="279">
        <f t="shared" si="7"/>
        <v>6.8825410095000006</v>
      </c>
      <c r="AA43" s="279" t="str">
        <f t="shared" si="7"/>
        <v>-</v>
      </c>
      <c r="AB43" s="279" t="str">
        <f t="shared" si="7"/>
        <v>-</v>
      </c>
      <c r="AC43" s="279" t="str">
        <f t="shared" si="7"/>
        <v>-</v>
      </c>
    </row>
    <row r="44" spans="1:32" x14ac:dyDescent="0.25">
      <c r="A44" s="254"/>
      <c r="B44" s="217"/>
      <c r="C44" s="242"/>
      <c r="D44" s="246"/>
      <c r="E44" s="246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0"/>
      <c r="R44" s="280"/>
      <c r="S44" s="280"/>
      <c r="T44" s="280"/>
      <c r="U44" s="280"/>
      <c r="V44" s="280"/>
      <c r="W44" s="280"/>
      <c r="X44" s="280"/>
      <c r="Y44" s="280"/>
      <c r="Z44" s="280"/>
      <c r="AA44" s="280"/>
      <c r="AB44" s="280"/>
      <c r="AC44" s="280"/>
    </row>
    <row r="45" spans="1:32" ht="19.05" x14ac:dyDescent="0.35">
      <c r="A45" s="254"/>
      <c r="B45" s="217"/>
      <c r="C45" s="230" t="s">
        <v>981</v>
      </c>
      <c r="D45" s="240"/>
      <c r="E45" s="240"/>
      <c r="F45" s="279"/>
      <c r="G45" s="279"/>
      <c r="H45" s="279"/>
      <c r="I45" s="279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</row>
    <row r="46" spans="1:32" s="6" customFormat="1" ht="15.8" customHeight="1" x14ac:dyDescent="0.25">
      <c r="A46" s="254"/>
      <c r="B46" s="217"/>
      <c r="C46" s="239" t="s">
        <v>40</v>
      </c>
      <c r="D46" s="238"/>
      <c r="E46" s="238"/>
      <c r="F46" s="238"/>
      <c r="G46" s="258">
        <v>0.2</v>
      </c>
      <c r="H46" s="258">
        <v>0.2</v>
      </c>
      <c r="I46" s="258">
        <v>0.2</v>
      </c>
      <c r="J46" s="258">
        <v>0.2</v>
      </c>
      <c r="K46" s="258">
        <v>0.2</v>
      </c>
      <c r="L46" s="258">
        <v>0.2</v>
      </c>
      <c r="M46" s="258">
        <v>0.2</v>
      </c>
      <c r="N46" s="258">
        <v>0.2</v>
      </c>
      <c r="O46" s="258">
        <v>0.2</v>
      </c>
      <c r="P46" s="258">
        <v>0.2</v>
      </c>
      <c r="Q46" s="258">
        <v>0.2</v>
      </c>
      <c r="R46" s="258">
        <v>0.2</v>
      </c>
      <c r="S46" s="258">
        <v>-1.8</v>
      </c>
      <c r="T46" s="258">
        <v>0.2</v>
      </c>
      <c r="U46" s="258">
        <v>0.2</v>
      </c>
      <c r="V46" s="258">
        <v>0.2</v>
      </c>
      <c r="W46" s="258">
        <v>0.2</v>
      </c>
      <c r="X46" s="258">
        <v>0.2</v>
      </c>
      <c r="Y46" s="258">
        <v>0.2</v>
      </c>
      <c r="Z46" s="258">
        <v>0.2</v>
      </c>
      <c r="AA46" s="258">
        <v>0.2</v>
      </c>
      <c r="AB46" s="258">
        <v>0.2</v>
      </c>
      <c r="AC46" s="258">
        <v>0.2</v>
      </c>
    </row>
    <row r="47" spans="1:32" x14ac:dyDescent="0.25">
      <c r="A47" s="254"/>
      <c r="B47" s="217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7"/>
    </row>
    <row r="48" spans="1:32" ht="19.05" x14ac:dyDescent="0.35">
      <c r="A48" s="254"/>
      <c r="B48" s="217"/>
      <c r="C48" s="230" t="s">
        <v>982</v>
      </c>
      <c r="D48" s="217"/>
      <c r="E48" s="217"/>
      <c r="F48" s="240" t="s">
        <v>31</v>
      </c>
      <c r="G48" s="232"/>
      <c r="H48" s="233"/>
      <c r="I48" s="250"/>
      <c r="J48" s="283">
        <v>6</v>
      </c>
      <c r="K48" s="283">
        <v>7</v>
      </c>
      <c r="L48" s="283">
        <v>8</v>
      </c>
      <c r="M48" s="283">
        <v>9</v>
      </c>
      <c r="N48" s="283">
        <v>10</v>
      </c>
      <c r="O48" s="283">
        <v>11</v>
      </c>
      <c r="P48" s="283">
        <v>12</v>
      </c>
      <c r="Q48" s="283">
        <v>13</v>
      </c>
      <c r="R48" s="283">
        <v>14</v>
      </c>
      <c r="S48" s="283"/>
      <c r="T48" s="283">
        <v>15</v>
      </c>
      <c r="U48" s="283">
        <v>16</v>
      </c>
      <c r="V48" s="283">
        <v>18</v>
      </c>
      <c r="W48" s="283">
        <v>20</v>
      </c>
      <c r="X48" s="283">
        <v>22</v>
      </c>
      <c r="Y48" s="283">
        <v>23</v>
      </c>
      <c r="Z48" s="283">
        <v>24</v>
      </c>
      <c r="AA48" s="283">
        <v>26</v>
      </c>
      <c r="AB48" s="283">
        <v>28</v>
      </c>
      <c r="AC48" s="283">
        <v>30</v>
      </c>
    </row>
    <row r="49" spans="1:31" x14ac:dyDescent="0.25">
      <c r="A49" s="254"/>
      <c r="B49" s="217"/>
      <c r="C49" s="242" t="s">
        <v>47</v>
      </c>
      <c r="D49" s="242"/>
      <c r="E49" s="242"/>
      <c r="F49" s="242"/>
      <c r="G49" s="259" t="s">
        <v>48</v>
      </c>
      <c r="H49" s="279"/>
      <c r="I49" s="279"/>
      <c r="J49" s="279" t="str">
        <f t="shared" ref="J49:S55" si="8">IFERROR(VLOOKUP((CONCATENATE($C49)),Retail,12,FALSE),"-")</f>
        <v>-</v>
      </c>
      <c r="K49" s="279" t="str">
        <f t="shared" si="8"/>
        <v>-</v>
      </c>
      <c r="L49" s="279" t="str">
        <f t="shared" si="8"/>
        <v>-</v>
      </c>
      <c r="M49" s="279" t="str">
        <f t="shared" si="8"/>
        <v>-</v>
      </c>
      <c r="N49" s="279" t="str">
        <f t="shared" si="8"/>
        <v>-</v>
      </c>
      <c r="O49" s="279" t="str">
        <f t="shared" si="8"/>
        <v>-</v>
      </c>
      <c r="P49" s="279" t="str">
        <f t="shared" si="8"/>
        <v>-</v>
      </c>
      <c r="Q49" s="279" t="str">
        <f t="shared" si="8"/>
        <v>-</v>
      </c>
      <c r="R49" s="279" t="str">
        <f t="shared" si="8"/>
        <v>-</v>
      </c>
      <c r="S49" s="279" t="str">
        <f t="shared" si="8"/>
        <v>-</v>
      </c>
      <c r="T49" s="279" t="str">
        <f t="shared" ref="T49:AC55" si="9">IFERROR(VLOOKUP((CONCATENATE($C49)),Retail,12,FALSE),"-")</f>
        <v>-</v>
      </c>
      <c r="U49" s="279" t="str">
        <f t="shared" si="9"/>
        <v>-</v>
      </c>
      <c r="V49" s="279" t="str">
        <f t="shared" si="9"/>
        <v>-</v>
      </c>
      <c r="W49" s="279" t="str">
        <f t="shared" si="9"/>
        <v>-</v>
      </c>
      <c r="X49" s="279" t="str">
        <f t="shared" si="9"/>
        <v>-</v>
      </c>
      <c r="Y49" s="279" t="str">
        <f t="shared" si="9"/>
        <v>-</v>
      </c>
      <c r="Z49" s="279" t="str">
        <f t="shared" si="9"/>
        <v>-</v>
      </c>
      <c r="AA49" s="279" t="str">
        <f t="shared" si="9"/>
        <v>-</v>
      </c>
      <c r="AB49" s="279" t="str">
        <f t="shared" si="9"/>
        <v>-</v>
      </c>
      <c r="AC49" s="279" t="str">
        <f t="shared" si="9"/>
        <v>-</v>
      </c>
    </row>
    <row r="50" spans="1:31" x14ac:dyDescent="0.25">
      <c r="A50" s="254"/>
      <c r="B50" s="217"/>
      <c r="C50" s="237" t="s">
        <v>46</v>
      </c>
      <c r="D50" s="238"/>
      <c r="E50" s="238"/>
      <c r="F50" s="238"/>
      <c r="G50" s="259" t="s">
        <v>49</v>
      </c>
      <c r="H50" s="279"/>
      <c r="I50" s="279"/>
      <c r="J50" s="279" t="str">
        <f t="shared" si="8"/>
        <v>-</v>
      </c>
      <c r="K50" s="279" t="str">
        <f t="shared" si="8"/>
        <v>-</v>
      </c>
      <c r="L50" s="279" t="str">
        <f t="shared" si="8"/>
        <v>-</v>
      </c>
      <c r="M50" s="279" t="str">
        <f t="shared" si="8"/>
        <v>-</v>
      </c>
      <c r="N50" s="279" t="str">
        <f t="shared" si="8"/>
        <v>-</v>
      </c>
      <c r="O50" s="279" t="str">
        <f t="shared" si="8"/>
        <v>-</v>
      </c>
      <c r="P50" s="279" t="str">
        <f t="shared" si="8"/>
        <v>-</v>
      </c>
      <c r="Q50" s="279" t="str">
        <f t="shared" si="8"/>
        <v>-</v>
      </c>
      <c r="R50" s="279" t="str">
        <f t="shared" si="8"/>
        <v>-</v>
      </c>
      <c r="S50" s="279" t="str">
        <f t="shared" si="8"/>
        <v>-</v>
      </c>
      <c r="T50" s="279" t="str">
        <f t="shared" si="9"/>
        <v>-</v>
      </c>
      <c r="U50" s="279" t="str">
        <f t="shared" si="9"/>
        <v>-</v>
      </c>
      <c r="V50" s="279" t="str">
        <f t="shared" si="9"/>
        <v>-</v>
      </c>
      <c r="W50" s="279" t="str">
        <f t="shared" si="9"/>
        <v>-</v>
      </c>
      <c r="X50" s="279" t="str">
        <f t="shared" si="9"/>
        <v>-</v>
      </c>
      <c r="Y50" s="279" t="str">
        <f t="shared" si="9"/>
        <v>-</v>
      </c>
      <c r="Z50" s="279" t="str">
        <f t="shared" si="9"/>
        <v>-</v>
      </c>
      <c r="AA50" s="279" t="str">
        <f t="shared" si="9"/>
        <v>-</v>
      </c>
      <c r="AB50" s="279" t="str">
        <f t="shared" si="9"/>
        <v>-</v>
      </c>
      <c r="AC50" s="279" t="str">
        <f t="shared" si="9"/>
        <v>-</v>
      </c>
    </row>
    <row r="51" spans="1:31" x14ac:dyDescent="0.25">
      <c r="A51" s="254"/>
      <c r="B51" s="217"/>
      <c r="C51" s="237" t="s">
        <v>165</v>
      </c>
      <c r="D51" s="238"/>
      <c r="E51" s="238"/>
      <c r="F51" s="238"/>
      <c r="G51" s="259" t="s">
        <v>164</v>
      </c>
      <c r="H51" s="279"/>
      <c r="I51" s="279"/>
      <c r="J51" s="279" t="str">
        <f t="shared" si="8"/>
        <v>-</v>
      </c>
      <c r="K51" s="279" t="str">
        <f t="shared" si="8"/>
        <v>-</v>
      </c>
      <c r="L51" s="279" t="str">
        <f t="shared" si="8"/>
        <v>-</v>
      </c>
      <c r="M51" s="279" t="str">
        <f t="shared" si="8"/>
        <v>-</v>
      </c>
      <c r="N51" s="279" t="str">
        <f t="shared" si="8"/>
        <v>-</v>
      </c>
      <c r="O51" s="279" t="str">
        <f t="shared" si="8"/>
        <v>-</v>
      </c>
      <c r="P51" s="279" t="str">
        <f t="shared" si="8"/>
        <v>-</v>
      </c>
      <c r="Q51" s="279" t="str">
        <f t="shared" si="8"/>
        <v>-</v>
      </c>
      <c r="R51" s="279" t="str">
        <f t="shared" si="8"/>
        <v>-</v>
      </c>
      <c r="S51" s="279" t="str">
        <f t="shared" si="8"/>
        <v>-</v>
      </c>
      <c r="T51" s="279" t="str">
        <f t="shared" si="9"/>
        <v>-</v>
      </c>
      <c r="U51" s="279" t="str">
        <f t="shared" si="9"/>
        <v>-</v>
      </c>
      <c r="V51" s="279" t="str">
        <f t="shared" si="9"/>
        <v>-</v>
      </c>
      <c r="W51" s="279" t="str">
        <f t="shared" si="9"/>
        <v>-</v>
      </c>
      <c r="X51" s="279" t="str">
        <f t="shared" si="9"/>
        <v>-</v>
      </c>
      <c r="Y51" s="279" t="str">
        <f t="shared" si="9"/>
        <v>-</v>
      </c>
      <c r="Z51" s="279" t="str">
        <f t="shared" si="9"/>
        <v>-</v>
      </c>
      <c r="AA51" s="279" t="str">
        <f t="shared" si="9"/>
        <v>-</v>
      </c>
      <c r="AB51" s="279" t="str">
        <f t="shared" si="9"/>
        <v>-</v>
      </c>
      <c r="AC51" s="279" t="str">
        <f t="shared" si="9"/>
        <v>-</v>
      </c>
    </row>
    <row r="52" spans="1:31" x14ac:dyDescent="0.25">
      <c r="A52" s="254"/>
      <c r="B52" s="217"/>
      <c r="C52" s="237" t="s">
        <v>45</v>
      </c>
      <c r="D52" s="238"/>
      <c r="E52" s="238"/>
      <c r="F52" s="238"/>
      <c r="G52" s="259" t="s">
        <v>50</v>
      </c>
      <c r="H52" s="279"/>
      <c r="I52" s="279"/>
      <c r="J52" s="279" t="str">
        <f t="shared" si="8"/>
        <v>-</v>
      </c>
      <c r="K52" s="279" t="str">
        <f t="shared" si="8"/>
        <v>-</v>
      </c>
      <c r="L52" s="279" t="str">
        <f t="shared" si="8"/>
        <v>-</v>
      </c>
      <c r="M52" s="279" t="str">
        <f t="shared" si="8"/>
        <v>-</v>
      </c>
      <c r="N52" s="279" t="str">
        <f t="shared" si="8"/>
        <v>-</v>
      </c>
      <c r="O52" s="279" t="str">
        <f t="shared" si="8"/>
        <v>-</v>
      </c>
      <c r="P52" s="279" t="str">
        <f t="shared" si="8"/>
        <v>-</v>
      </c>
      <c r="Q52" s="279" t="str">
        <f t="shared" si="8"/>
        <v>-</v>
      </c>
      <c r="R52" s="279" t="str">
        <f t="shared" si="8"/>
        <v>-</v>
      </c>
      <c r="S52" s="279" t="str">
        <f t="shared" si="8"/>
        <v>-</v>
      </c>
      <c r="T52" s="279" t="str">
        <f t="shared" si="9"/>
        <v>-</v>
      </c>
      <c r="U52" s="279" t="str">
        <f t="shared" si="9"/>
        <v>-</v>
      </c>
      <c r="V52" s="279" t="str">
        <f t="shared" si="9"/>
        <v>-</v>
      </c>
      <c r="W52" s="279" t="str">
        <f t="shared" si="9"/>
        <v>-</v>
      </c>
      <c r="X52" s="279" t="str">
        <f t="shared" si="9"/>
        <v>-</v>
      </c>
      <c r="Y52" s="279" t="str">
        <f t="shared" si="9"/>
        <v>-</v>
      </c>
      <c r="Z52" s="279" t="str">
        <f t="shared" si="9"/>
        <v>-</v>
      </c>
      <c r="AA52" s="279" t="str">
        <f t="shared" si="9"/>
        <v>-</v>
      </c>
      <c r="AB52" s="279" t="str">
        <f t="shared" si="9"/>
        <v>-</v>
      </c>
      <c r="AC52" s="279" t="str">
        <f t="shared" si="9"/>
        <v>-</v>
      </c>
    </row>
    <row r="53" spans="1:31" x14ac:dyDescent="0.25">
      <c r="A53" s="254"/>
      <c r="B53" s="217"/>
      <c r="C53" s="237" t="s">
        <v>51</v>
      </c>
      <c r="D53" s="238"/>
      <c r="E53" s="238"/>
      <c r="F53" s="238"/>
      <c r="G53" s="259" t="s">
        <v>50</v>
      </c>
      <c r="H53" s="279"/>
      <c r="I53" s="279"/>
      <c r="J53" s="279" t="str">
        <f t="shared" si="8"/>
        <v>-</v>
      </c>
      <c r="K53" s="279" t="str">
        <f t="shared" si="8"/>
        <v>-</v>
      </c>
      <c r="L53" s="279" t="str">
        <f t="shared" si="8"/>
        <v>-</v>
      </c>
      <c r="M53" s="279" t="str">
        <f t="shared" si="8"/>
        <v>-</v>
      </c>
      <c r="N53" s="279" t="str">
        <f t="shared" si="8"/>
        <v>-</v>
      </c>
      <c r="O53" s="279" t="str">
        <f t="shared" si="8"/>
        <v>-</v>
      </c>
      <c r="P53" s="279" t="str">
        <f t="shared" si="8"/>
        <v>-</v>
      </c>
      <c r="Q53" s="279" t="str">
        <f t="shared" si="8"/>
        <v>-</v>
      </c>
      <c r="R53" s="279" t="str">
        <f t="shared" si="8"/>
        <v>-</v>
      </c>
      <c r="S53" s="279" t="str">
        <f t="shared" si="8"/>
        <v>-</v>
      </c>
      <c r="T53" s="279" t="str">
        <f t="shared" si="9"/>
        <v>-</v>
      </c>
      <c r="U53" s="279" t="str">
        <f t="shared" si="9"/>
        <v>-</v>
      </c>
      <c r="V53" s="279" t="str">
        <f t="shared" si="9"/>
        <v>-</v>
      </c>
      <c r="W53" s="279" t="str">
        <f t="shared" si="9"/>
        <v>-</v>
      </c>
      <c r="X53" s="279" t="str">
        <f t="shared" si="9"/>
        <v>-</v>
      </c>
      <c r="Y53" s="279" t="str">
        <f t="shared" si="9"/>
        <v>-</v>
      </c>
      <c r="Z53" s="279" t="str">
        <f t="shared" si="9"/>
        <v>-</v>
      </c>
      <c r="AA53" s="279" t="str">
        <f t="shared" si="9"/>
        <v>-</v>
      </c>
      <c r="AB53" s="279" t="str">
        <f t="shared" si="9"/>
        <v>-</v>
      </c>
      <c r="AC53" s="279" t="str">
        <f t="shared" si="9"/>
        <v>-</v>
      </c>
    </row>
    <row r="54" spans="1:31" x14ac:dyDescent="0.25">
      <c r="A54" s="254"/>
      <c r="B54" s="217"/>
      <c r="C54" s="237" t="s">
        <v>290</v>
      </c>
      <c r="D54" s="238"/>
      <c r="E54" s="238"/>
      <c r="F54" s="238"/>
      <c r="G54" s="279"/>
      <c r="H54" s="279"/>
      <c r="I54" s="279"/>
      <c r="J54" s="279">
        <f t="shared" si="8"/>
        <v>2.1734340030000001</v>
      </c>
      <c r="K54" s="279">
        <f t="shared" si="8"/>
        <v>2.1734340030000001</v>
      </c>
      <c r="L54" s="279">
        <f t="shared" si="8"/>
        <v>2.1734340030000001</v>
      </c>
      <c r="M54" s="279">
        <f t="shared" si="8"/>
        <v>2.1734340030000001</v>
      </c>
      <c r="N54" s="279">
        <f t="shared" si="8"/>
        <v>2.1734340030000001</v>
      </c>
      <c r="O54" s="279">
        <f t="shared" si="8"/>
        <v>2.1734340030000001</v>
      </c>
      <c r="P54" s="279">
        <f t="shared" si="8"/>
        <v>2.1734340030000001</v>
      </c>
      <c r="Q54" s="279">
        <f t="shared" si="8"/>
        <v>2.1734340030000001</v>
      </c>
      <c r="R54" s="279">
        <f t="shared" si="8"/>
        <v>2.1734340030000001</v>
      </c>
      <c r="S54" s="279">
        <f t="shared" si="8"/>
        <v>2.1734340030000001</v>
      </c>
      <c r="T54" s="279">
        <f t="shared" si="9"/>
        <v>2.1734340030000001</v>
      </c>
      <c r="U54" s="279">
        <f t="shared" si="9"/>
        <v>2.1734340030000001</v>
      </c>
      <c r="V54" s="279">
        <f t="shared" si="9"/>
        <v>2.1734340030000001</v>
      </c>
      <c r="W54" s="279">
        <f t="shared" si="9"/>
        <v>2.1734340030000001</v>
      </c>
      <c r="X54" s="279">
        <f t="shared" si="9"/>
        <v>2.1734340030000001</v>
      </c>
      <c r="Y54" s="279">
        <f t="shared" si="9"/>
        <v>2.1734340030000001</v>
      </c>
      <c r="Z54" s="279">
        <f t="shared" si="9"/>
        <v>2.1734340030000001</v>
      </c>
      <c r="AA54" s="279">
        <f t="shared" si="9"/>
        <v>2.1734340030000001</v>
      </c>
      <c r="AB54" s="279">
        <f t="shared" si="9"/>
        <v>2.1734340030000001</v>
      </c>
      <c r="AC54" s="279">
        <f t="shared" si="9"/>
        <v>2.1734340030000001</v>
      </c>
      <c r="AD54" s="279"/>
    </row>
    <row r="55" spans="1:31" x14ac:dyDescent="0.25">
      <c r="A55" s="254"/>
      <c r="B55" s="217"/>
      <c r="C55" s="237" t="s">
        <v>67</v>
      </c>
      <c r="D55" s="238"/>
      <c r="E55" s="238"/>
      <c r="F55" s="238"/>
      <c r="G55" s="280"/>
      <c r="H55" s="280"/>
      <c r="I55" s="280"/>
      <c r="J55" s="280">
        <f t="shared" si="8"/>
        <v>1.5981132375000002</v>
      </c>
      <c r="K55" s="280">
        <f t="shared" si="8"/>
        <v>1.5981132375000002</v>
      </c>
      <c r="L55" s="280">
        <f t="shared" si="8"/>
        <v>1.5981132375000002</v>
      </c>
      <c r="M55" s="280">
        <f t="shared" si="8"/>
        <v>1.5981132375000002</v>
      </c>
      <c r="N55" s="280">
        <f t="shared" si="8"/>
        <v>1.5981132375000002</v>
      </c>
      <c r="O55" s="280">
        <f t="shared" si="8"/>
        <v>1.5981132375000002</v>
      </c>
      <c r="P55" s="280">
        <f t="shared" si="8"/>
        <v>1.5981132375000002</v>
      </c>
      <c r="Q55" s="280">
        <f t="shared" si="8"/>
        <v>1.5981132375000002</v>
      </c>
      <c r="R55" s="280">
        <f t="shared" si="8"/>
        <v>1.5981132375000002</v>
      </c>
      <c r="S55" s="280">
        <f t="shared" si="8"/>
        <v>1.5981132375000002</v>
      </c>
      <c r="T55" s="280">
        <f t="shared" si="9"/>
        <v>1.5981132375000002</v>
      </c>
      <c r="U55" s="280">
        <f t="shared" si="9"/>
        <v>1.5981132375000002</v>
      </c>
      <c r="V55" s="280">
        <f t="shared" si="9"/>
        <v>1.5981132375000002</v>
      </c>
      <c r="W55" s="280">
        <f t="shared" si="9"/>
        <v>1.5981132375000002</v>
      </c>
      <c r="X55" s="280">
        <f t="shared" si="9"/>
        <v>1.5981132375000002</v>
      </c>
      <c r="Y55" s="280">
        <f t="shared" si="9"/>
        <v>1.5981132375000002</v>
      </c>
      <c r="Z55" s="280">
        <f t="shared" si="9"/>
        <v>1.5981132375000002</v>
      </c>
      <c r="AA55" s="280">
        <f t="shared" si="9"/>
        <v>1.5981132375000002</v>
      </c>
      <c r="AB55" s="280">
        <f t="shared" si="9"/>
        <v>1.5981132375000002</v>
      </c>
      <c r="AC55" s="279">
        <f t="shared" si="9"/>
        <v>1.5981132375000002</v>
      </c>
      <c r="AD55" s="280"/>
    </row>
    <row r="56" spans="1:31" s="6" customFormat="1" x14ac:dyDescent="0.25">
      <c r="A56" s="254"/>
      <c r="B56" s="217"/>
      <c r="C56" s="243" t="s">
        <v>289</v>
      </c>
      <c r="D56" s="238"/>
      <c r="E56" s="238"/>
      <c r="F56" s="238"/>
      <c r="G56" s="248"/>
      <c r="H56" s="249"/>
      <c r="I56" s="249"/>
      <c r="J56" s="249"/>
      <c r="K56" s="249"/>
      <c r="L56" s="249"/>
      <c r="M56" s="249"/>
      <c r="N56" s="249"/>
      <c r="O56" s="249"/>
      <c r="P56" s="249"/>
      <c r="Q56" s="249"/>
      <c r="R56" s="249"/>
      <c r="S56" s="249"/>
      <c r="T56" s="249"/>
      <c r="U56" s="249"/>
      <c r="V56" s="249"/>
      <c r="W56" s="249"/>
      <c r="X56" s="249"/>
      <c r="Y56" s="249"/>
      <c r="Z56" s="249"/>
      <c r="AA56" s="249"/>
      <c r="AB56" s="249"/>
      <c r="AC56" s="249"/>
    </row>
    <row r="57" spans="1:31" ht="19.05" x14ac:dyDescent="0.35">
      <c r="A57" s="254"/>
      <c r="B57" s="217"/>
      <c r="C57" s="230" t="s">
        <v>983</v>
      </c>
      <c r="D57" s="240" t="s">
        <v>31</v>
      </c>
      <c r="E57" s="240"/>
      <c r="F57" s="240"/>
      <c r="G57" s="216"/>
      <c r="H57" s="283">
        <v>4</v>
      </c>
      <c r="I57" s="299">
        <v>6</v>
      </c>
      <c r="J57" s="299"/>
      <c r="K57" s="283">
        <v>7</v>
      </c>
      <c r="L57" s="216"/>
      <c r="M57" s="216"/>
      <c r="N57" s="216"/>
      <c r="O57" s="280"/>
      <c r="P57" s="280"/>
      <c r="Q57" s="280"/>
      <c r="R57" s="280"/>
      <c r="S57" s="280"/>
      <c r="T57" s="280"/>
      <c r="U57" s="280"/>
      <c r="V57" s="280"/>
      <c r="W57" s="280"/>
      <c r="X57" s="280"/>
      <c r="Y57" s="280"/>
      <c r="Z57" s="280"/>
      <c r="AA57" s="280"/>
      <c r="AB57" s="216"/>
      <c r="AC57" s="216"/>
      <c r="AE57" s="112"/>
    </row>
    <row r="58" spans="1:31" x14ac:dyDescent="0.25">
      <c r="A58" s="254"/>
      <c r="B58" s="217"/>
      <c r="C58" s="231"/>
      <c r="D58" s="231" t="s">
        <v>32</v>
      </c>
      <c r="E58" s="231"/>
      <c r="F58" s="231"/>
      <c r="G58" s="279"/>
      <c r="H58" s="284" t="s">
        <v>7</v>
      </c>
      <c r="I58" s="306" t="s">
        <v>8</v>
      </c>
      <c r="J58" s="306"/>
      <c r="K58" s="284" t="s">
        <v>9</v>
      </c>
      <c r="L58" s="257"/>
      <c r="M58" s="245"/>
      <c r="N58" s="216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250"/>
      <c r="AA58" s="250"/>
      <c r="AB58" s="216"/>
      <c r="AC58" s="216"/>
      <c r="AE58" s="7"/>
    </row>
    <row r="59" spans="1:31" x14ac:dyDescent="0.25">
      <c r="A59" s="254"/>
      <c r="B59" s="217"/>
      <c r="C59" s="237" t="s">
        <v>953</v>
      </c>
      <c r="D59" s="238"/>
      <c r="E59" s="238"/>
      <c r="F59" s="280"/>
      <c r="G59" s="279"/>
      <c r="H59" s="279">
        <f t="shared" ref="H59:I61" si="10">IFERROR(VLOOKUP((CONCATENATE(H$57,$C59)),Retail,12,FALSE),"-")</f>
        <v>4.9132660720536823</v>
      </c>
      <c r="I59" s="300">
        <f t="shared" si="10"/>
        <v>7.8443561322024555</v>
      </c>
      <c r="J59" s="300"/>
      <c r="K59" s="279">
        <f>IFERROR(VLOOKUP((CONCATENATE(K$57,$C59)),Retail,12,FALSE),"-")</f>
        <v>10.248271721101229</v>
      </c>
      <c r="L59" s="217"/>
      <c r="M59" s="280"/>
      <c r="N59" s="216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16"/>
      <c r="AC59" s="216"/>
      <c r="AE59" s="7"/>
    </row>
    <row r="60" spans="1:31" x14ac:dyDescent="0.25">
      <c r="A60" s="254"/>
      <c r="B60" s="217"/>
      <c r="C60" s="237" t="s">
        <v>187</v>
      </c>
      <c r="D60" s="238"/>
      <c r="E60" s="238"/>
      <c r="F60" s="280"/>
      <c r="G60" s="279"/>
      <c r="H60" s="279" t="str">
        <f t="shared" si="10"/>
        <v>-</v>
      </c>
      <c r="I60" s="300" t="str">
        <f t="shared" si="10"/>
        <v>-</v>
      </c>
      <c r="J60" s="300"/>
      <c r="K60" s="279" t="str">
        <f>IFERROR(VLOOKUP((CONCATENATE(K$57,$C60)),Retail,12,FALSE),"-")</f>
        <v>-</v>
      </c>
      <c r="L60" s="217"/>
      <c r="M60" s="280"/>
      <c r="N60" s="216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17"/>
      <c r="AC60" s="216"/>
      <c r="AE60" s="112"/>
    </row>
    <row r="61" spans="1:31" x14ac:dyDescent="0.25">
      <c r="A61" s="254"/>
      <c r="B61" s="217"/>
      <c r="C61" s="237" t="s">
        <v>188</v>
      </c>
      <c r="D61" s="238"/>
      <c r="E61" s="238"/>
      <c r="F61" s="280"/>
      <c r="G61" s="279"/>
      <c r="H61" s="279" t="str">
        <f t="shared" si="10"/>
        <v>-</v>
      </c>
      <c r="I61" s="300" t="str">
        <f t="shared" si="10"/>
        <v>-</v>
      </c>
      <c r="J61" s="300"/>
      <c r="K61" s="279" t="str">
        <f>IFERROR(VLOOKUP((CONCATENATE(K$57,$C61)),Retail,12,FALSE),"-")</f>
        <v>-</v>
      </c>
      <c r="L61" s="217"/>
      <c r="M61" s="280"/>
      <c r="N61" s="216"/>
      <c r="O61" s="280"/>
      <c r="P61" s="280"/>
      <c r="Q61" s="280"/>
      <c r="R61" s="280"/>
      <c r="S61" s="280"/>
      <c r="T61" s="280"/>
      <c r="U61" s="280"/>
      <c r="V61" s="280"/>
      <c r="W61" s="280"/>
      <c r="X61" s="280"/>
      <c r="Y61" s="280"/>
      <c r="Z61" s="280"/>
      <c r="AA61" s="280"/>
      <c r="AB61" s="217"/>
      <c r="AC61" s="216"/>
      <c r="AE61" s="112"/>
    </row>
    <row r="62" spans="1:31" x14ac:dyDescent="0.25">
      <c r="A62" s="254"/>
      <c r="B62" s="217"/>
      <c r="C62" s="237"/>
      <c r="D62" s="238"/>
      <c r="E62" s="217"/>
      <c r="F62" s="240" t="s">
        <v>276</v>
      </c>
      <c r="G62" s="217" t="s">
        <v>277</v>
      </c>
      <c r="H62" s="280" t="s">
        <v>278</v>
      </c>
      <c r="I62" s="304" t="s">
        <v>280</v>
      </c>
      <c r="J62" s="304"/>
      <c r="K62" s="280" t="s">
        <v>279</v>
      </c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17"/>
      <c r="AC62" s="216"/>
      <c r="AE62" s="112"/>
    </row>
    <row r="63" spans="1:31" ht="10.55" customHeight="1" x14ac:dyDescent="0.25">
      <c r="A63" s="254"/>
      <c r="B63" s="217"/>
      <c r="C63" s="237"/>
      <c r="D63" s="238"/>
      <c r="E63" s="238"/>
      <c r="F63" s="280"/>
      <c r="G63" s="240"/>
      <c r="H63" s="216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280"/>
      <c r="T63" s="280"/>
      <c r="U63" s="280"/>
      <c r="V63" s="280"/>
      <c r="W63" s="280"/>
      <c r="X63" s="280"/>
      <c r="Y63" s="280"/>
      <c r="Z63" s="280"/>
      <c r="AA63" s="280"/>
      <c r="AB63" s="217"/>
      <c r="AC63" s="216"/>
      <c r="AE63" s="112"/>
    </row>
    <row r="64" spans="1:31" ht="19.05" x14ac:dyDescent="0.35">
      <c r="A64" s="254"/>
      <c r="B64" s="217"/>
      <c r="C64" s="230" t="s">
        <v>2477</v>
      </c>
      <c r="D64" s="240"/>
      <c r="E64" s="240"/>
      <c r="F64" s="299">
        <v>5</v>
      </c>
      <c r="G64" s="299"/>
      <c r="H64" s="289">
        <v>6</v>
      </c>
      <c r="I64" s="299">
        <v>8</v>
      </c>
      <c r="J64" s="299"/>
      <c r="K64" s="289">
        <v>10</v>
      </c>
      <c r="L64" s="302"/>
      <c r="M64" s="302"/>
      <c r="N64" s="250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16"/>
      <c r="AC64" s="216"/>
      <c r="AE64" s="112"/>
    </row>
    <row r="65" spans="1:31" ht="16.5" customHeight="1" x14ac:dyDescent="0.25">
      <c r="A65" s="254"/>
      <c r="B65" s="217"/>
      <c r="C65" s="237" t="s">
        <v>2472</v>
      </c>
      <c r="D65" s="238"/>
      <c r="E65" s="238"/>
      <c r="F65" s="300" t="str">
        <f>IFERROR(VLOOKUP((CONCATENATE(F$64,$C65)),Retail,12,FALSE),"-")</f>
        <v>-</v>
      </c>
      <c r="G65" s="300"/>
      <c r="H65" s="285" t="str">
        <f>IFERROR(VLOOKUP((CONCATENATE(H$64,$C65)),Retail,12,FALSE),"-")</f>
        <v>-</v>
      </c>
      <c r="I65" s="300" t="str">
        <f>IFERROR(VLOOKUP((CONCATENATE(I$64,$C65)),Retail,12,FALSE),"-")</f>
        <v>-</v>
      </c>
      <c r="J65" s="300"/>
      <c r="K65" s="285" t="str">
        <f>IFERROR(VLOOKUP((CONCATENATE(K$64,$C65)),Retail,12,FALSE),"-")</f>
        <v>-</v>
      </c>
      <c r="L65" s="300"/>
      <c r="M65" s="300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16"/>
      <c r="Z65" s="216"/>
      <c r="AA65" s="216"/>
      <c r="AB65" s="216"/>
      <c r="AC65" s="286"/>
    </row>
    <row r="66" spans="1:31" ht="16.5" customHeight="1" x14ac:dyDescent="0.25">
      <c r="A66" s="254"/>
      <c r="B66" s="217"/>
      <c r="C66" s="237"/>
      <c r="D66" s="238"/>
      <c r="E66" s="238"/>
      <c r="F66" s="305" t="s">
        <v>2478</v>
      </c>
      <c r="G66" s="305"/>
      <c r="H66" s="288" t="s">
        <v>2478</v>
      </c>
      <c r="I66" s="305" t="s">
        <v>2478</v>
      </c>
      <c r="J66" s="305"/>
      <c r="K66" s="288" t="s">
        <v>2478</v>
      </c>
      <c r="L66" s="305"/>
      <c r="M66" s="305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16"/>
      <c r="Z66" s="216"/>
      <c r="AA66" s="216"/>
      <c r="AB66" s="216"/>
      <c r="AC66" s="286"/>
    </row>
    <row r="67" spans="1:31" ht="19.05" x14ac:dyDescent="0.35">
      <c r="A67" s="254"/>
      <c r="B67" s="217"/>
      <c r="C67" s="230" t="s">
        <v>984</v>
      </c>
      <c r="D67" s="240"/>
      <c r="E67" s="240"/>
      <c r="F67" s="302">
        <v>0.9</v>
      </c>
      <c r="G67" s="302"/>
      <c r="H67" s="281">
        <v>1.1000000000000001</v>
      </c>
      <c r="I67" s="302">
        <v>1.3</v>
      </c>
      <c r="J67" s="302"/>
      <c r="K67" s="281">
        <v>1.5</v>
      </c>
      <c r="L67" s="302">
        <v>1.8</v>
      </c>
      <c r="M67" s="302"/>
      <c r="N67" s="250"/>
      <c r="O67" s="280"/>
      <c r="P67" s="280"/>
      <c r="Q67" s="280"/>
      <c r="R67" s="280"/>
      <c r="S67" s="280"/>
      <c r="T67" s="280"/>
      <c r="U67" s="280"/>
      <c r="V67" s="280"/>
      <c r="W67" s="280"/>
      <c r="X67" s="280"/>
      <c r="Y67" s="280"/>
      <c r="Z67" s="280"/>
      <c r="AA67" s="280"/>
      <c r="AB67" s="216"/>
      <c r="AC67" s="216"/>
      <c r="AE67" s="112"/>
    </row>
    <row r="68" spans="1:31" ht="16.5" customHeight="1" x14ac:dyDescent="0.25">
      <c r="A68" s="254"/>
      <c r="B68" s="217"/>
      <c r="C68" s="237" t="s">
        <v>959</v>
      </c>
      <c r="D68" s="238"/>
      <c r="E68" s="238"/>
      <c r="F68" s="300" t="str">
        <f>IFERROR(VLOOKUP((CONCATENATE(F$67,$C68)),Retail,12,FALSE),"-")</f>
        <v>-</v>
      </c>
      <c r="G68" s="300"/>
      <c r="H68" s="279" t="str">
        <f>IFERROR(VLOOKUP((CONCATENATE(H$67,$C68)),Retail,12,FALSE),"-")</f>
        <v>-</v>
      </c>
      <c r="I68" s="300" t="str">
        <f>IFERROR(VLOOKUP((CONCATENATE(I$67,$C68)),Retail,12,FALSE),"-")</f>
        <v>-</v>
      </c>
      <c r="J68" s="300"/>
      <c r="K68" s="279" t="str">
        <f>IFERROR(VLOOKUP((CONCATENATE(K$67,$C68)),Retail,12,FALSE),"-")</f>
        <v>-</v>
      </c>
      <c r="L68" s="300" t="str">
        <f>IFERROR(VLOOKUP((CONCATENATE(L$67,$C68)),Retail,12,FALSE),"-")</f>
        <v>-</v>
      </c>
      <c r="M68" s="30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16"/>
      <c r="Z68" s="216"/>
      <c r="AA68" s="216"/>
      <c r="AB68" s="216"/>
      <c r="AC68" s="280"/>
    </row>
    <row r="69" spans="1:31" ht="16.5" customHeight="1" x14ac:dyDescent="0.25">
      <c r="A69" s="254"/>
      <c r="B69" s="217"/>
      <c r="C69" s="237"/>
      <c r="D69" s="238"/>
      <c r="E69" s="238"/>
      <c r="F69" s="305" t="s">
        <v>961</v>
      </c>
      <c r="G69" s="305"/>
      <c r="H69" s="282" t="s">
        <v>960</v>
      </c>
      <c r="I69" s="305" t="s">
        <v>961</v>
      </c>
      <c r="J69" s="305"/>
      <c r="K69" s="282" t="s">
        <v>961</v>
      </c>
      <c r="L69" s="305" t="s">
        <v>961</v>
      </c>
      <c r="M69" s="305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16"/>
      <c r="Z69" s="216"/>
      <c r="AA69" s="216"/>
      <c r="AB69" s="216"/>
      <c r="AC69" s="280"/>
    </row>
    <row r="70" spans="1:31" ht="19.05" x14ac:dyDescent="0.35">
      <c r="A70" s="254"/>
      <c r="B70" s="217"/>
      <c r="C70" s="230" t="s">
        <v>985</v>
      </c>
      <c r="D70" s="240"/>
      <c r="E70" s="240"/>
      <c r="F70" s="303">
        <v>1</v>
      </c>
      <c r="G70" s="303"/>
      <c r="H70" s="280"/>
      <c r="I70" s="301"/>
      <c r="J70" s="301"/>
      <c r="K70" s="217"/>
      <c r="L70" s="280"/>
      <c r="M70" s="217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17"/>
      <c r="Z70" s="217"/>
      <c r="AA70" s="217"/>
      <c r="AB70" s="216"/>
      <c r="AC70" s="280"/>
    </row>
    <row r="71" spans="1:31" ht="16.5" customHeight="1" x14ac:dyDescent="0.25">
      <c r="A71" s="254"/>
      <c r="B71" s="217"/>
      <c r="C71" s="237" t="s">
        <v>34</v>
      </c>
      <c r="D71" s="238"/>
      <c r="E71" s="238"/>
      <c r="F71" s="300" t="str">
        <f>IFERROR(VLOOKUP((CONCATENATE(F$70,$C71)),Retail,12,FALSE),"-")</f>
        <v>-</v>
      </c>
      <c r="G71" s="300"/>
      <c r="H71" s="260"/>
      <c r="I71" s="279" t="s">
        <v>281</v>
      </c>
      <c r="J71" s="279"/>
      <c r="K71" s="279"/>
      <c r="L71" s="279"/>
      <c r="M71" s="279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17"/>
      <c r="Z71" s="217"/>
      <c r="AA71" s="217"/>
      <c r="AB71" s="216"/>
      <c r="AC71" s="280"/>
    </row>
    <row r="72" spans="1:31" x14ac:dyDescent="0.25">
      <c r="A72" s="254"/>
      <c r="B72" s="217"/>
      <c r="C72" s="252" t="s">
        <v>952</v>
      </c>
      <c r="D72" s="216"/>
      <c r="E72" s="216"/>
      <c r="F72" s="300" t="str">
        <f>IFERROR(VLOOKUP((CONCATENATE(F$70,$C72)),Retail,12,FALSE),"-")</f>
        <v>-</v>
      </c>
      <c r="G72" s="300"/>
      <c r="H72" s="279"/>
      <c r="I72" s="279"/>
      <c r="J72" s="279"/>
      <c r="K72" s="279"/>
      <c r="L72" s="279"/>
      <c r="M72" s="279"/>
      <c r="N72" s="280"/>
      <c r="O72" s="280"/>
      <c r="P72" s="217"/>
      <c r="Q72" s="217"/>
      <c r="R72" s="217"/>
      <c r="S72" s="280"/>
      <c r="T72" s="280"/>
      <c r="U72" s="280"/>
      <c r="V72" s="280"/>
      <c r="W72" s="280"/>
      <c r="X72" s="280"/>
      <c r="Y72" s="280"/>
      <c r="Z72" s="280"/>
      <c r="AA72" s="280"/>
      <c r="AB72" s="216"/>
      <c r="AC72" s="280"/>
    </row>
    <row r="73" spans="1:31" x14ac:dyDescent="0.25">
      <c r="A73" s="254"/>
      <c r="B73" s="217"/>
      <c r="C73" s="252" t="s">
        <v>967</v>
      </c>
      <c r="D73" s="216"/>
      <c r="E73" s="216"/>
      <c r="F73" s="300" t="str">
        <f>IFERROR(VLOOKUP((CONCATENATE(F$70,$C73)),Retail,12,FALSE),"-")</f>
        <v>-</v>
      </c>
      <c r="G73" s="300"/>
      <c r="H73" s="279"/>
      <c r="I73" s="279"/>
      <c r="J73" s="279"/>
      <c r="K73" s="279"/>
      <c r="L73" s="279"/>
      <c r="M73" s="279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6"/>
      <c r="AC73" s="217"/>
    </row>
    <row r="74" spans="1:31" x14ac:dyDescent="0.25">
      <c r="A74" s="254"/>
      <c r="B74" s="217"/>
      <c r="C74" s="252" t="s">
        <v>962</v>
      </c>
      <c r="D74" s="216"/>
      <c r="E74" s="216"/>
      <c r="F74" s="300" t="str">
        <f>IFERROR(VLOOKUP((CONCATENATE(F$70,$C74)),Retail,12,FALSE),"-")</f>
        <v>-</v>
      </c>
      <c r="G74" s="300"/>
      <c r="H74" s="279"/>
      <c r="I74" s="279"/>
      <c r="J74" s="279"/>
      <c r="K74" s="279"/>
      <c r="L74" s="279"/>
      <c r="M74" s="279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6"/>
      <c r="AC74" s="217"/>
    </row>
    <row r="75" spans="1:31" x14ac:dyDescent="0.25">
      <c r="A75" s="254"/>
      <c r="B75" s="217"/>
      <c r="C75" s="252" t="s">
        <v>33</v>
      </c>
      <c r="D75" s="216"/>
      <c r="E75" s="216"/>
      <c r="F75" s="300" t="str">
        <f>IFERROR(VLOOKUP((CONCATENATE(F$70,$C75)),Retail,12,FALSE),"-")</f>
        <v>-</v>
      </c>
      <c r="G75" s="300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6"/>
      <c r="AC75" s="217"/>
    </row>
  </sheetData>
  <sheetProtection selectLockedCells="1"/>
  <protectedRanges>
    <protectedRange sqref="F2:H2 J2:Q2" name="Range1"/>
  </protectedRanges>
  <mergeCells count="33">
    <mergeCell ref="L64:M64"/>
    <mergeCell ref="F65:G65"/>
    <mergeCell ref="I65:J65"/>
    <mergeCell ref="L65:M65"/>
    <mergeCell ref="F66:G66"/>
    <mergeCell ref="I66:J66"/>
    <mergeCell ref="L66:M66"/>
    <mergeCell ref="F72:G72"/>
    <mergeCell ref="F73:G73"/>
    <mergeCell ref="F74:G74"/>
    <mergeCell ref="F75:G75"/>
    <mergeCell ref="F69:G69"/>
    <mergeCell ref="I69:J69"/>
    <mergeCell ref="L69:M69"/>
    <mergeCell ref="F70:G70"/>
    <mergeCell ref="I70:J70"/>
    <mergeCell ref="F71:G71"/>
    <mergeCell ref="F68:G68"/>
    <mergeCell ref="I68:J68"/>
    <mergeCell ref="L68:M68"/>
    <mergeCell ref="F2:G2"/>
    <mergeCell ref="H2:N2"/>
    <mergeCell ref="I57:J57"/>
    <mergeCell ref="I58:J58"/>
    <mergeCell ref="I59:J59"/>
    <mergeCell ref="I60:J60"/>
    <mergeCell ref="I61:J61"/>
    <mergeCell ref="I62:J62"/>
    <mergeCell ref="F67:G67"/>
    <mergeCell ref="I67:J67"/>
    <mergeCell ref="L67:M67"/>
    <mergeCell ref="F64:G64"/>
    <mergeCell ref="I64:J64"/>
  </mergeCells>
  <pageMargins left="0.35433070866141736" right="0" top="0.39370078740157483" bottom="0" header="0.51181102362204722" footer="0.19685039370078741"/>
  <pageSetup paperSize="9" scale="54" orientation="landscape" r:id="rId1"/>
  <headerFooter alignWithMargins="0">
    <oddHeader>&amp;L&amp;12Price List 2015</oddHeader>
    <oddFooter>&amp;L&amp;"Arial,Bold"&amp;12ISSUE 1      &amp;"Arial,Regular"&amp;10&amp;D&amp;C&amp;"Arial,Bold"www.marlowropes.com&amp;RPage &amp;P</oddFooter>
  </headerFooter>
  <drawing r:id="rId2"/>
  <legacyDrawing r:id="rId3"/>
  <controls>
    <mc:AlternateContent xmlns:mc="http://schemas.openxmlformats.org/markup-compatibility/2006">
      <mc:Choice Requires="x14">
        <control shapeId="17409" r:id="rId4" name="TempCombo">
          <controlPr defaultSize="0" autoLine="0" autoPict="0" linkedCell="D2" listFillRange="customers" r:id="rId5">
            <anchor moveWithCells="1">
              <from>
                <xdr:col>1</xdr:col>
                <xdr:colOff>8626</xdr:colOff>
                <xdr:row>0</xdr:row>
                <xdr:rowOff>129396</xdr:rowOff>
              </from>
              <to>
                <xdr:col>1</xdr:col>
                <xdr:colOff>8626</xdr:colOff>
                <xdr:row>0</xdr:row>
                <xdr:rowOff>163902</xdr:rowOff>
              </to>
            </anchor>
          </controlPr>
        </control>
      </mc:Choice>
      <mc:Fallback>
        <control shapeId="17409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C000"/>
  </sheetPr>
  <dimension ref="A1:AF75"/>
  <sheetViews>
    <sheetView view="pageBreakPreview" zoomScale="90" zoomScaleNormal="100" zoomScaleSheetLayoutView="90" workbookViewId="0">
      <selection activeCell="H65" sqref="H65"/>
    </sheetView>
  </sheetViews>
  <sheetFormatPr baseColWidth="10" defaultColWidth="9.125" defaultRowHeight="13.6" x14ac:dyDescent="0.25"/>
  <cols>
    <col min="1" max="1" width="1.75" style="6" customWidth="1"/>
    <col min="2" max="2" width="1.125" style="6" customWidth="1"/>
    <col min="3" max="3" width="10.75" style="5" customWidth="1"/>
    <col min="4" max="4" width="13.875" style="5" customWidth="1"/>
    <col min="5" max="5" width="14.75" style="5" customWidth="1"/>
    <col min="6" max="7" width="11" style="5" customWidth="1"/>
    <col min="8" max="8" width="10.125" style="5" customWidth="1"/>
    <col min="9" max="9" width="9.75" style="5" customWidth="1"/>
    <col min="10" max="10" width="9.125" style="5"/>
    <col min="11" max="12" width="10.125" style="5" customWidth="1"/>
    <col min="13" max="14" width="9.125" style="5"/>
    <col min="15" max="16" width="10.25" style="5" customWidth="1"/>
    <col min="17" max="17" width="10.25" style="5" hidden="1" customWidth="1"/>
    <col min="18" max="18" width="10.125" style="5" customWidth="1"/>
    <col min="19" max="19" width="37" style="5" hidden="1" customWidth="1"/>
    <col min="20" max="20" width="6.125" style="5" hidden="1" customWidth="1"/>
    <col min="21" max="21" width="10.25" style="5" customWidth="1"/>
    <col min="22" max="22" width="9.875" style="5" customWidth="1"/>
    <col min="23" max="23" width="10.625" style="5" customWidth="1"/>
    <col min="24" max="27" width="10.125" style="5" customWidth="1"/>
    <col min="28" max="28" width="11.625" style="5" customWidth="1"/>
    <col min="29" max="29" width="11.625" style="6" customWidth="1"/>
    <col min="30" max="16384" width="9.125" style="5"/>
  </cols>
  <sheetData>
    <row r="1" spans="1:29" x14ac:dyDescent="0.25">
      <c r="A1" s="221"/>
      <c r="B1" s="221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1"/>
    </row>
    <row r="2" spans="1:29" ht="24.8" customHeight="1" x14ac:dyDescent="0.45">
      <c r="A2" s="221"/>
      <c r="B2" s="221"/>
      <c r="C2" s="261" t="s">
        <v>986</v>
      </c>
      <c r="D2" s="220"/>
      <c r="E2" s="220"/>
      <c r="F2" s="296" t="str">
        <f>VLOOKUP(H2,accountnumber,2,FALSE)</f>
        <v>EU1</v>
      </c>
      <c r="G2" s="297"/>
      <c r="H2" s="296" t="str">
        <f>Weights!H2</f>
        <v>STANDARD TRADE - EURO</v>
      </c>
      <c r="I2" s="298"/>
      <c r="J2" s="298"/>
      <c r="K2" s="298"/>
      <c r="L2" s="298"/>
      <c r="M2" s="298"/>
      <c r="N2" s="297"/>
      <c r="O2" s="222"/>
      <c r="P2" s="222"/>
      <c r="Q2" s="222"/>
      <c r="R2" s="223"/>
      <c r="S2" s="223"/>
      <c r="T2" s="223"/>
      <c r="U2" s="220"/>
      <c r="V2" s="224" t="str">
        <f>IF(F2="GB1","GBP",IF(F2="EU1","EUR",IF(F2="US1","USD",IF(F2="N/A",'New Quote Discount'!C14,IF(S4=1,"GBP",IF(S4=2,"EUR",IF(S4=3,"USD","SEK")))))))</f>
        <v>EUR</v>
      </c>
      <c r="W2" s="220"/>
      <c r="X2" s="220"/>
      <c r="Y2" s="220"/>
      <c r="Z2" s="220"/>
      <c r="AA2" s="220"/>
      <c r="AB2" s="220"/>
      <c r="AC2" s="221"/>
    </row>
    <row r="3" spans="1:29" ht="8.5" customHeight="1" x14ac:dyDescent="0.45">
      <c r="A3" s="221"/>
      <c r="B3" s="221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4"/>
      <c r="W3" s="220"/>
      <c r="X3" s="220"/>
      <c r="Y3" s="220"/>
      <c r="Z3" s="220"/>
      <c r="AA3" s="220"/>
      <c r="AB3" s="220"/>
      <c r="AC3" s="221"/>
    </row>
    <row r="4" spans="1:29" ht="15.8" customHeight="1" x14ac:dyDescent="0.4">
      <c r="A4" s="221"/>
      <c r="B4" s="221"/>
      <c r="C4" s="220"/>
      <c r="D4" s="220"/>
      <c r="E4" s="220"/>
      <c r="F4" s="220"/>
      <c r="G4" s="225"/>
      <c r="H4" s="226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7" t="e">
        <f>[2]!EntCustCurrency("Marl02",F2)</f>
        <v>#NAME?</v>
      </c>
      <c r="T4" s="227"/>
      <c r="U4" s="220"/>
      <c r="V4" s="220"/>
      <c r="W4" s="220"/>
      <c r="X4" s="220"/>
      <c r="Y4" s="220"/>
      <c r="Z4" s="220"/>
      <c r="AA4" s="220"/>
      <c r="AB4" s="220"/>
      <c r="AC4" s="221"/>
    </row>
    <row r="5" spans="1:29" ht="24.45" thickBot="1" x14ac:dyDescent="0.3">
      <c r="A5" s="217"/>
      <c r="B5" s="217"/>
      <c r="C5" s="253" t="s">
        <v>2456</v>
      </c>
      <c r="D5" s="218"/>
      <c r="E5" s="218"/>
      <c r="F5" s="218"/>
      <c r="G5" s="218"/>
      <c r="H5" s="219"/>
      <c r="I5" s="216"/>
      <c r="J5" s="275" t="s">
        <v>2457</v>
      </c>
      <c r="K5" s="216">
        <f>IF('Price List'!S5="a",1,IF('Price List'!S5="b",1.22,1.5))</f>
        <v>1.22</v>
      </c>
      <c r="L5" s="216"/>
      <c r="M5" s="216"/>
      <c r="N5" s="216"/>
      <c r="O5" s="216"/>
      <c r="P5" s="216"/>
      <c r="Q5" s="216"/>
      <c r="R5" s="216"/>
      <c r="S5" s="228" t="str">
        <f>IF(V2="GBP","a",IF(V2="EUR","b",IF(V2="USD","C","f")))</f>
        <v>b</v>
      </c>
      <c r="T5" s="229"/>
      <c r="U5" s="216"/>
      <c r="V5" s="216"/>
      <c r="W5" s="216"/>
      <c r="X5" s="216"/>
      <c r="Y5" s="216"/>
      <c r="Z5" s="216"/>
      <c r="AA5" s="216"/>
      <c r="AB5" s="216"/>
      <c r="AC5" s="217"/>
    </row>
    <row r="6" spans="1:29" x14ac:dyDescent="0.25">
      <c r="A6" s="217"/>
      <c r="B6" s="217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7"/>
    </row>
    <row r="7" spans="1:29" ht="19.05" x14ac:dyDescent="0.35">
      <c r="A7" s="254"/>
      <c r="B7" s="217"/>
      <c r="C7" s="230" t="s">
        <v>977</v>
      </c>
      <c r="D7" s="231" t="s">
        <v>31</v>
      </c>
      <c r="E7" s="231"/>
      <c r="F7" s="231"/>
      <c r="G7" s="232"/>
      <c r="H7" s="233"/>
      <c r="I7" s="234">
        <v>5</v>
      </c>
      <c r="J7" s="234">
        <v>6</v>
      </c>
      <c r="K7" s="234">
        <v>7</v>
      </c>
      <c r="L7" s="234">
        <v>8</v>
      </c>
      <c r="M7" s="234">
        <v>9</v>
      </c>
      <c r="N7" s="234">
        <v>10</v>
      </c>
      <c r="O7" s="234">
        <v>11</v>
      </c>
      <c r="P7" s="234">
        <v>12</v>
      </c>
      <c r="Q7" s="234">
        <v>13</v>
      </c>
      <c r="R7" s="234">
        <v>14</v>
      </c>
      <c r="S7" s="234"/>
      <c r="T7" s="234">
        <v>15</v>
      </c>
      <c r="U7" s="234">
        <v>16</v>
      </c>
      <c r="V7" s="234">
        <v>18</v>
      </c>
      <c r="W7" s="234">
        <v>20</v>
      </c>
      <c r="X7" s="234">
        <v>22</v>
      </c>
      <c r="Y7" s="234">
        <v>23</v>
      </c>
      <c r="Z7" s="234">
        <v>24</v>
      </c>
      <c r="AA7" s="234">
        <v>26</v>
      </c>
      <c r="AB7" s="234">
        <v>28</v>
      </c>
      <c r="AC7" s="234">
        <v>30</v>
      </c>
    </row>
    <row r="8" spans="1:29" x14ac:dyDescent="0.25">
      <c r="A8" s="254"/>
      <c r="B8" s="217"/>
      <c r="C8" s="233"/>
      <c r="D8" s="240" t="s">
        <v>32</v>
      </c>
      <c r="E8" s="240"/>
      <c r="F8" s="231"/>
      <c r="G8" s="271"/>
      <c r="H8" s="269">
        <v>2.5</v>
      </c>
      <c r="I8" s="271">
        <v>3</v>
      </c>
      <c r="J8" s="271">
        <v>4</v>
      </c>
      <c r="K8" s="271">
        <v>5</v>
      </c>
      <c r="L8" s="271">
        <v>6</v>
      </c>
      <c r="M8" s="269">
        <v>6.5</v>
      </c>
      <c r="N8" s="271">
        <v>7</v>
      </c>
      <c r="O8" s="271">
        <v>8</v>
      </c>
      <c r="P8" s="271">
        <v>9</v>
      </c>
      <c r="Q8" s="271"/>
      <c r="R8" s="271">
        <v>10</v>
      </c>
      <c r="S8" s="271"/>
      <c r="T8" s="271"/>
      <c r="U8" s="271">
        <v>11</v>
      </c>
      <c r="V8" s="271">
        <v>13</v>
      </c>
      <c r="W8" s="271">
        <v>15</v>
      </c>
      <c r="X8" s="271">
        <v>16</v>
      </c>
      <c r="Y8" s="271">
        <v>17</v>
      </c>
      <c r="Z8" s="271">
        <v>18</v>
      </c>
      <c r="AA8" s="271">
        <v>19</v>
      </c>
      <c r="AB8" s="271">
        <v>20</v>
      </c>
      <c r="AC8" s="271">
        <v>22</v>
      </c>
    </row>
    <row r="9" spans="1:29" x14ac:dyDescent="0.25">
      <c r="A9" s="254"/>
      <c r="B9" s="217"/>
      <c r="C9" s="237" t="s">
        <v>18</v>
      </c>
      <c r="D9" s="238"/>
      <c r="E9" s="238"/>
      <c r="F9" s="267"/>
      <c r="G9" s="267"/>
      <c r="H9" s="276" t="str">
        <f>IFERROR(('Price List'!H9/Weights!H9)/$K$5,"")</f>
        <v/>
      </c>
      <c r="I9" s="276" t="str">
        <f>IFERROR(('Price List'!I9/Weights!I9)/$K$5,"")</f>
        <v/>
      </c>
      <c r="J9" s="276" t="str">
        <f>IFERROR(('Price List'!J9/Weights!J9)/$K$5,"")</f>
        <v/>
      </c>
      <c r="K9" s="276" t="str">
        <f>IFERROR(('Price List'!K9/Weights!K9)/$K$5,"")</f>
        <v/>
      </c>
      <c r="L9" s="276" t="str">
        <f>IFERROR(('Price List'!L9/Weights!L9)/$K$5,"")</f>
        <v/>
      </c>
      <c r="M9" s="276" t="str">
        <f>IFERROR(('Price List'!M9/Weights!M9)/$K$5,"")</f>
        <v/>
      </c>
      <c r="N9" s="276" t="str">
        <f>IFERROR(('Price List'!N9/Weights!N9)/$K$5,"")</f>
        <v/>
      </c>
      <c r="O9" s="276" t="str">
        <f>IFERROR(('Price List'!O9/Weights!O9)/$K$5,"")</f>
        <v/>
      </c>
      <c r="P9" s="276" t="str">
        <f>IFERROR(('Price List'!P9/Weights!P9)/$K$5,"")</f>
        <v/>
      </c>
      <c r="Q9" s="276" t="str">
        <f>IFERROR(('Price List'!Q9/Weights!Q9)/$K$5,"")</f>
        <v/>
      </c>
      <c r="R9" s="276" t="str">
        <f>IFERROR(('Price List'!R9/Weights!R9)/$K$5,"")</f>
        <v/>
      </c>
      <c r="S9" s="276" t="str">
        <f>IFERROR(('Price List'!S9/Weights!S9)/$K$5,"")</f>
        <v/>
      </c>
      <c r="T9" s="276" t="str">
        <f>IFERROR(('Price List'!T9/Weights!T9)/$K$5,"")</f>
        <v/>
      </c>
      <c r="U9" s="276" t="str">
        <f>IFERROR(('Price List'!U9/Weights!U9)/$K$5,"")</f>
        <v/>
      </c>
      <c r="V9" s="276" t="str">
        <f>IFERROR(('Price List'!V9/Weights!V9)/$K$5,"")</f>
        <v/>
      </c>
      <c r="W9" s="276" t="str">
        <f>IFERROR(('Price List'!W9/Weights!W9)/$K$5,"")</f>
        <v/>
      </c>
      <c r="X9" s="276" t="str">
        <f>IFERROR(('Price List'!X9/Weights!X9)/$K$5,"")</f>
        <v/>
      </c>
      <c r="Y9" s="276" t="str">
        <f>IFERROR(('Price List'!Y9/Weights!Y9)/$K$5,"")</f>
        <v/>
      </c>
      <c r="Z9" s="276" t="str">
        <f>IFERROR(('Price List'!Z9/Weights!Z9)/$K$5,"")</f>
        <v/>
      </c>
      <c r="AA9" s="276" t="str">
        <f>IFERROR(('Price List'!AA9/Weights!AA9)/$K$5,"")</f>
        <v/>
      </c>
      <c r="AB9" s="276" t="str">
        <f>IFERROR(('Price List'!AB9/Weights!AB9)/$K$5,"")</f>
        <v/>
      </c>
      <c r="AC9" s="276" t="str">
        <f>IFERROR(('Price List'!AC9/Weights!AC9)/$K$5,"")</f>
        <v/>
      </c>
    </row>
    <row r="10" spans="1:29" x14ac:dyDescent="0.25">
      <c r="A10" s="254"/>
      <c r="B10" s="217"/>
      <c r="C10" s="237" t="s">
        <v>215</v>
      </c>
      <c r="D10" s="238"/>
      <c r="E10" s="238"/>
      <c r="F10" s="267"/>
      <c r="G10" s="267"/>
      <c r="H10" s="276" t="str">
        <f>IFERROR(('Price List'!H10/Weights!H10)/$K$5,"")</f>
        <v/>
      </c>
      <c r="I10" s="276" t="str">
        <f>IFERROR(('Price List'!I10/Weights!I10)/$K$5,"")</f>
        <v/>
      </c>
      <c r="J10" s="276" t="str">
        <f>IFERROR(('Price List'!J10/Weights!J10)/$K$5,"")</f>
        <v/>
      </c>
      <c r="K10" s="276" t="str">
        <f>IFERROR(('Price List'!K10/Weights!K10)/$K$5,"")</f>
        <v/>
      </c>
      <c r="L10" s="276" t="str">
        <f>IFERROR(('Price List'!L10/Weights!L10)/$K$5,"")</f>
        <v/>
      </c>
      <c r="M10" s="276" t="str">
        <f>IFERROR(('Price List'!M10/Weights!M10)/$K$5,"")</f>
        <v/>
      </c>
      <c r="N10" s="276" t="str">
        <f>IFERROR(('Price List'!N10/Weights!N10)/$K$5,"")</f>
        <v/>
      </c>
      <c r="O10" s="276" t="str">
        <f>IFERROR(('Price List'!O10/Weights!O10)/$K$5,"")</f>
        <v/>
      </c>
      <c r="P10" s="276" t="str">
        <f>IFERROR(('Price List'!P10/Weights!P10)/$K$5,"")</f>
        <v/>
      </c>
      <c r="Q10" s="276" t="str">
        <f>IFERROR(('Price List'!Q10/Weights!Q10)/$K$5,"")</f>
        <v/>
      </c>
      <c r="R10" s="276" t="str">
        <f>IFERROR(('Price List'!R10/Weights!R10)/$K$5,"")</f>
        <v/>
      </c>
      <c r="S10" s="276" t="str">
        <f>IFERROR(('Price List'!S10/Weights!S10)/$K$5,"")</f>
        <v/>
      </c>
      <c r="T10" s="276" t="str">
        <f>IFERROR(('Price List'!T10/Weights!T10)/$K$5,"")</f>
        <v/>
      </c>
      <c r="U10" s="276" t="str">
        <f>IFERROR(('Price List'!U10/Weights!U10)/$K$5,"")</f>
        <v/>
      </c>
      <c r="V10" s="276" t="str">
        <f>IFERROR(('Price List'!V10/Weights!V10)/$K$5,"")</f>
        <v/>
      </c>
      <c r="W10" s="276" t="str">
        <f>IFERROR(('Price List'!W10/Weights!W10)/$K$5,"")</f>
        <v/>
      </c>
      <c r="X10" s="276" t="str">
        <f>IFERROR(('Price List'!X10/Weights!X10)/$K$5,"")</f>
        <v/>
      </c>
      <c r="Y10" s="276" t="str">
        <f>IFERROR(('Price List'!Y10/Weights!Y10)/$K$5,"")</f>
        <v/>
      </c>
      <c r="Z10" s="276" t="str">
        <f>IFERROR(('Price List'!Z10/Weights!Z10)/$K$5,"")</f>
        <v/>
      </c>
      <c r="AA10" s="276" t="str">
        <f>IFERROR(('Price List'!AA10/Weights!AA10)/$K$5,"")</f>
        <v/>
      </c>
      <c r="AB10" s="276" t="str">
        <f>IFERROR(('Price List'!AB10/Weights!AB10)/$K$5,"")</f>
        <v/>
      </c>
      <c r="AC10" s="276" t="str">
        <f>IFERROR(('Price List'!AC10/Weights!AC10)/$K$5,"")</f>
        <v/>
      </c>
    </row>
    <row r="11" spans="1:29" x14ac:dyDescent="0.25">
      <c r="A11" s="254"/>
      <c r="B11" s="217"/>
      <c r="C11" s="237" t="s">
        <v>20</v>
      </c>
      <c r="D11" s="238"/>
      <c r="E11" s="238"/>
      <c r="F11" s="267"/>
      <c r="G11" s="267"/>
      <c r="H11" s="276" t="str">
        <f>IFERROR(('Price List'!H11/Weights!H11)/$K$5,"")</f>
        <v/>
      </c>
      <c r="I11" s="276" t="str">
        <f>IFERROR(('Price List'!I11/Weights!I11)/$K$5,"")</f>
        <v/>
      </c>
      <c r="J11" s="276" t="str">
        <f>IFERROR(('Price List'!J11/Weights!J11)/$K$5,"")</f>
        <v/>
      </c>
      <c r="K11" s="276" t="str">
        <f>IFERROR(('Price List'!K11/Weights!K11)/$K$5,"")</f>
        <v/>
      </c>
      <c r="L11" s="276" t="str">
        <f>IFERROR(('Price List'!L11/Weights!L11)/$K$5,"")</f>
        <v/>
      </c>
      <c r="M11" s="276" t="str">
        <f>IFERROR(('Price List'!M11/Weights!M11)/$K$5,"")</f>
        <v/>
      </c>
      <c r="N11" s="276" t="str">
        <f>IFERROR(('Price List'!N11/Weights!N11)/$K$5,"")</f>
        <v/>
      </c>
      <c r="O11" s="276" t="str">
        <f>IFERROR(('Price List'!O11/Weights!O11)/$K$5,"")</f>
        <v/>
      </c>
      <c r="P11" s="276" t="str">
        <f>IFERROR(('Price List'!P11/Weights!P11)/$K$5,"")</f>
        <v/>
      </c>
      <c r="Q11" s="276" t="str">
        <f>IFERROR(('Price List'!Q11/Weights!Q11)/$K$5,"")</f>
        <v/>
      </c>
      <c r="R11" s="276" t="str">
        <f>IFERROR(('Price List'!R11/Weights!R11)/$K$5,"")</f>
        <v/>
      </c>
      <c r="S11" s="276" t="str">
        <f>IFERROR(('Price List'!S11/Weights!S11)/$K$5,"")</f>
        <v/>
      </c>
      <c r="T11" s="276" t="str">
        <f>IFERROR(('Price List'!T11/Weights!T11)/$K$5,"")</f>
        <v/>
      </c>
      <c r="U11" s="276" t="str">
        <f>IFERROR(('Price List'!U11/Weights!U11)/$K$5,"")</f>
        <v/>
      </c>
      <c r="V11" s="276" t="str">
        <f>IFERROR(('Price List'!V11/Weights!V11)/$K$5,"")</f>
        <v/>
      </c>
      <c r="W11" s="276" t="str">
        <f>IFERROR(('Price List'!W11/Weights!W11)/$K$5,"")</f>
        <v/>
      </c>
      <c r="X11" s="276" t="str">
        <f>IFERROR(('Price List'!X11/Weights!X11)/$K$5,"")</f>
        <v/>
      </c>
      <c r="Y11" s="276" t="str">
        <f>IFERROR(('Price List'!Y11/Weights!Y11)/$K$5,"")</f>
        <v/>
      </c>
      <c r="Z11" s="276" t="str">
        <f>IFERROR(('Price List'!Z11/Weights!Z11)/$K$5,"")</f>
        <v/>
      </c>
      <c r="AA11" s="276" t="str">
        <f>IFERROR(('Price List'!AA11/Weights!AA11)/$K$5,"")</f>
        <v/>
      </c>
      <c r="AB11" s="276" t="str">
        <f>IFERROR(('Price List'!AB11/Weights!AB11)/$K$5,"")</f>
        <v/>
      </c>
      <c r="AC11" s="276" t="str">
        <f>IFERROR(('Price List'!AC11/Weights!AC11)/$K$5,"")</f>
        <v/>
      </c>
    </row>
    <row r="12" spans="1:29" x14ac:dyDescent="0.25">
      <c r="A12" s="254"/>
      <c r="B12" s="217"/>
      <c r="C12" s="237" t="s">
        <v>216</v>
      </c>
      <c r="D12" s="238"/>
      <c r="E12" s="238"/>
      <c r="F12" s="267"/>
      <c r="G12" s="267"/>
      <c r="H12" s="276" t="str">
        <f>IFERROR(('Price List'!H12/Weights!H12)/$K$5,"")</f>
        <v/>
      </c>
      <c r="I12" s="276" t="str">
        <f>IFERROR(('Price List'!I12/Weights!I12)/$K$5,"")</f>
        <v/>
      </c>
      <c r="J12" s="276" t="str">
        <f>IFERROR(('Price List'!J12/Weights!J12)/$K$5,"")</f>
        <v/>
      </c>
      <c r="K12" s="276" t="str">
        <f>IFERROR(('Price List'!K12/Weights!K12)/$K$5,"")</f>
        <v/>
      </c>
      <c r="L12" s="276" t="str">
        <f>IFERROR(('Price List'!L12/Weights!L12)/$K$5,"")</f>
        <v/>
      </c>
      <c r="M12" s="276" t="str">
        <f>IFERROR(('Price List'!M12/Weights!M12)/$K$5,"")</f>
        <v/>
      </c>
      <c r="N12" s="276" t="str">
        <f>IFERROR(('Price List'!N12/Weights!N12)/$K$5,"")</f>
        <v/>
      </c>
      <c r="O12" s="276" t="str">
        <f>IFERROR(('Price List'!O12/Weights!O12)/$K$5,"")</f>
        <v/>
      </c>
      <c r="P12" s="276" t="str">
        <f>IFERROR(('Price List'!P12/Weights!P12)/$K$5,"")</f>
        <v/>
      </c>
      <c r="Q12" s="276" t="str">
        <f>IFERROR(('Price List'!Q12/Weights!Q12)/$K$5,"")</f>
        <v/>
      </c>
      <c r="R12" s="276" t="str">
        <f>IFERROR(('Price List'!R12/Weights!R12)/$K$5,"")</f>
        <v/>
      </c>
      <c r="S12" s="276" t="str">
        <f>IFERROR(('Price List'!S12/Weights!S12)/$K$5,"")</f>
        <v/>
      </c>
      <c r="T12" s="276" t="str">
        <f>IFERROR(('Price List'!T12/Weights!T12)/$K$5,"")</f>
        <v/>
      </c>
      <c r="U12" s="276" t="str">
        <f>IFERROR(('Price List'!U12/Weights!U12)/$K$5,"")</f>
        <v/>
      </c>
      <c r="V12" s="276" t="str">
        <f>IFERROR(('Price List'!V12/Weights!V12)/$K$5,"")</f>
        <v/>
      </c>
      <c r="W12" s="276" t="str">
        <f>IFERROR(('Price List'!W12/Weights!W12)/$K$5,"")</f>
        <v/>
      </c>
      <c r="X12" s="276" t="str">
        <f>IFERROR(('Price List'!X12/Weights!X12)/$K$5,"")</f>
        <v/>
      </c>
      <c r="Y12" s="276" t="str">
        <f>IFERROR(('Price List'!Y12/Weights!Y12)/$K$5,"")</f>
        <v/>
      </c>
      <c r="Z12" s="276" t="str">
        <f>IFERROR(('Price List'!Z12/Weights!Z12)/$K$5,"")</f>
        <v/>
      </c>
      <c r="AA12" s="276" t="str">
        <f>IFERROR(('Price List'!AA12/Weights!AA12)/$K$5,"")</f>
        <v/>
      </c>
      <c r="AB12" s="276" t="str">
        <f>IFERROR(('Price List'!AB12/Weights!AB12)/$K$5,"")</f>
        <v/>
      </c>
      <c r="AC12" s="276" t="str">
        <f>IFERROR(('Price List'!AC12/Weights!AC12)/$K$5,"")</f>
        <v/>
      </c>
    </row>
    <row r="13" spans="1:29" x14ac:dyDescent="0.25">
      <c r="A13" s="254"/>
      <c r="B13" s="217"/>
      <c r="C13" s="237" t="s">
        <v>205</v>
      </c>
      <c r="D13" s="238"/>
      <c r="E13" s="238"/>
      <c r="F13" s="267"/>
      <c r="G13" s="267"/>
      <c r="H13" s="276" t="str">
        <f>IFERROR(('Price List'!H13/Weights!H13)/$K$5,"")</f>
        <v/>
      </c>
      <c r="I13" s="276" t="str">
        <f>IFERROR(('Price List'!I13/Weights!I13)/$K$5,"")</f>
        <v/>
      </c>
      <c r="J13" s="276" t="str">
        <f>IFERROR(('Price List'!J13/Weights!J13)/$K$5,"")</f>
        <v/>
      </c>
      <c r="K13" s="276" t="str">
        <f>IFERROR(('Price List'!K13/Weights!K13)/$K$5,"")</f>
        <v/>
      </c>
      <c r="L13" s="276" t="str">
        <f>IFERROR(('Price List'!L13/Weights!L13)/$K$5,"")</f>
        <v/>
      </c>
      <c r="M13" s="276" t="str">
        <f>IFERROR(('Price List'!M13/Weights!M13)/$K$5,"")</f>
        <v/>
      </c>
      <c r="N13" s="276" t="str">
        <f>IFERROR(('Price List'!N13/Weights!N13)/$K$5,"")</f>
        <v/>
      </c>
      <c r="O13" s="276" t="str">
        <f>IFERROR(('Price List'!O13/Weights!O13)/$K$5,"")</f>
        <v/>
      </c>
      <c r="P13" s="276" t="str">
        <f>IFERROR(('Price List'!P13/Weights!P13)/$K$5,"")</f>
        <v/>
      </c>
      <c r="Q13" s="276" t="str">
        <f>IFERROR(('Price List'!Q13/Weights!Q13)/$K$5,"")</f>
        <v/>
      </c>
      <c r="R13" s="276" t="str">
        <f>IFERROR(('Price List'!R13/Weights!R13)/$K$5,"")</f>
        <v/>
      </c>
      <c r="S13" s="276" t="str">
        <f>IFERROR(('Price List'!S13/Weights!S13)/$K$5,"")</f>
        <v/>
      </c>
      <c r="T13" s="276" t="str">
        <f>IFERROR(('Price List'!T13/Weights!T13)/$K$5,"")</f>
        <v/>
      </c>
      <c r="U13" s="276" t="str">
        <f>IFERROR(('Price List'!U13/Weights!U13)/$K$5,"")</f>
        <v/>
      </c>
      <c r="V13" s="276" t="str">
        <f>IFERROR(('Price List'!V13/Weights!V13)/$K$5,"")</f>
        <v/>
      </c>
      <c r="W13" s="276" t="str">
        <f>IFERROR(('Price List'!W13/Weights!W13)/$K$5,"")</f>
        <v/>
      </c>
      <c r="X13" s="276" t="str">
        <f>IFERROR(('Price List'!X13/Weights!X13)/$K$5,"")</f>
        <v/>
      </c>
      <c r="Y13" s="276" t="str">
        <f>IFERROR(('Price List'!Y13/Weights!Y13)/$K$5,"")</f>
        <v/>
      </c>
      <c r="Z13" s="276" t="str">
        <f>IFERROR(('Price List'!Z13/Weights!Z13)/$K$5,"")</f>
        <v/>
      </c>
      <c r="AA13" s="276" t="str">
        <f>IFERROR(('Price List'!AA13/Weights!AA13)/$K$5,"")</f>
        <v/>
      </c>
      <c r="AB13" s="276" t="str">
        <f>IFERROR(('Price List'!AB13/Weights!AB13)/$K$5,"")</f>
        <v/>
      </c>
      <c r="AC13" s="276" t="str">
        <f>IFERROR(('Price List'!AC13/Weights!AC13)/$K$5,"")</f>
        <v/>
      </c>
    </row>
    <row r="14" spans="1:29" x14ac:dyDescent="0.25">
      <c r="A14" s="254"/>
      <c r="B14" s="217"/>
      <c r="C14" s="237" t="s">
        <v>2461</v>
      </c>
      <c r="D14" s="238"/>
      <c r="E14" s="238"/>
      <c r="F14" s="285"/>
      <c r="G14" s="285"/>
      <c r="H14" s="290" t="str">
        <f>IFERROR(('Price List'!H14/Weights!H14)/$K$5,"")</f>
        <v/>
      </c>
      <c r="I14" s="290" t="str">
        <f>IFERROR(('Price List'!I14/Weights!I14)/$K$5,"")</f>
        <v/>
      </c>
      <c r="J14" s="290" t="str">
        <f>IFERROR(('Price List'!J14/Weights!J14)/$K$5,"")</f>
        <v/>
      </c>
      <c r="K14" s="290" t="str">
        <f>IFERROR(('Price List'!K14/Weights!K14)/$K$5,"")</f>
        <v/>
      </c>
      <c r="L14" s="290" t="str">
        <f>IFERROR(('Price List'!L14/Weights!L14)/$K$5,"")</f>
        <v/>
      </c>
      <c r="M14" s="290" t="str">
        <f>IFERROR(('Price List'!M14/Weights!M14)/$K$5,"")</f>
        <v/>
      </c>
      <c r="N14" s="290" t="str">
        <f>IFERROR(('Price List'!N14/Weights!N14)/$K$5,"")</f>
        <v/>
      </c>
      <c r="O14" s="290" t="str">
        <f>IFERROR(('Price List'!O14/Weights!O14)/$K$5,"")</f>
        <v/>
      </c>
      <c r="P14" s="290" t="str">
        <f>IFERROR(('Price List'!P14/Weights!P14)/$K$5,"")</f>
        <v/>
      </c>
      <c r="Q14" s="290" t="str">
        <f>IFERROR(('Price List'!Q14/Weights!Q14)/$K$5,"")</f>
        <v/>
      </c>
      <c r="R14" s="290" t="str">
        <f>IFERROR(('Price List'!R14/Weights!R14)/$K$5,"")</f>
        <v/>
      </c>
      <c r="S14" s="290" t="str">
        <f>IFERROR(('Price List'!S14/Weights!S14)/$K$5,"")</f>
        <v/>
      </c>
      <c r="T14" s="290" t="str">
        <f>IFERROR(('Price List'!T14/Weights!T14)/$K$5,"")</f>
        <v/>
      </c>
      <c r="U14" s="290" t="str">
        <f>IFERROR(('Price List'!U14/Weights!U14)/$K$5,"")</f>
        <v/>
      </c>
      <c r="V14" s="290" t="str">
        <f>IFERROR(('Price List'!V14/Weights!V14)/$K$5,"")</f>
        <v/>
      </c>
      <c r="W14" s="290" t="str">
        <f>IFERROR(('Price List'!W14/Weights!W14)/$K$5,"")</f>
        <v/>
      </c>
      <c r="X14" s="290" t="str">
        <f>IFERROR(('Price List'!X14/Weights!X14)/$K$5,"")</f>
        <v/>
      </c>
      <c r="Y14" s="290" t="str">
        <f>IFERROR(('Price List'!Y14/Weights!Y14)/$K$5,"")</f>
        <v/>
      </c>
      <c r="Z14" s="290" t="str">
        <f>IFERROR(('Price List'!Z14/Weights!Z14)/$K$5,"")</f>
        <v/>
      </c>
      <c r="AA14" s="290" t="str">
        <f>IFERROR(('Price List'!AA14/Weights!AA14)/$K$5,"")</f>
        <v/>
      </c>
      <c r="AB14" s="290" t="str">
        <f>IFERROR(('Price List'!AB14/Weights!AB14)/$K$5,"")</f>
        <v/>
      </c>
      <c r="AC14" s="290" t="str">
        <f>IFERROR(('Price List'!AC14/Weights!AC14)/$K$5,"")</f>
        <v/>
      </c>
    </row>
    <row r="15" spans="1:29" x14ac:dyDescent="0.25">
      <c r="A15" s="254"/>
      <c r="B15" s="217"/>
      <c r="C15" s="237" t="s">
        <v>22</v>
      </c>
      <c r="D15" s="238"/>
      <c r="E15" s="238"/>
      <c r="F15" s="267"/>
      <c r="G15" s="267"/>
      <c r="H15" s="276" t="str">
        <f>IFERROR(('Price List'!H15/Weights!H15)/$K$5,"")</f>
        <v/>
      </c>
      <c r="I15" s="276" t="str">
        <f>IFERROR(('Price List'!I15/Weights!I15)/$K$5,"")</f>
        <v/>
      </c>
      <c r="J15" s="276" t="str">
        <f>IFERROR(('Price List'!J15/Weights!J15)/$K$5,"")</f>
        <v/>
      </c>
      <c r="K15" s="276" t="str">
        <f>IFERROR(('Price List'!K15/Weights!K15)/$K$5,"")</f>
        <v/>
      </c>
      <c r="L15" s="276" t="str">
        <f>IFERROR(('Price List'!L15/Weights!L15)/$K$5,"")</f>
        <v/>
      </c>
      <c r="M15" s="276" t="str">
        <f>IFERROR(('Price List'!M15/Weights!M15)/$K$5,"")</f>
        <v/>
      </c>
      <c r="N15" s="276" t="str">
        <f>IFERROR(('Price List'!N15/Weights!N15)/$K$5,"")</f>
        <v/>
      </c>
      <c r="O15" s="276" t="str">
        <f>IFERROR(('Price List'!O15/Weights!O15)/$K$5,"")</f>
        <v/>
      </c>
      <c r="P15" s="276" t="str">
        <f>IFERROR(('Price List'!P15/Weights!P15)/$K$5,"")</f>
        <v/>
      </c>
      <c r="Q15" s="276" t="str">
        <f>IFERROR(('Price List'!Q15/Weights!Q15)/$K$5,"")</f>
        <v/>
      </c>
      <c r="R15" s="276" t="str">
        <f>IFERROR(('Price List'!R15/Weights!R15)/$K$5,"")</f>
        <v/>
      </c>
      <c r="S15" s="276" t="str">
        <f>IFERROR(('Price List'!S15/Weights!S15)/$K$5,"")</f>
        <v/>
      </c>
      <c r="T15" s="276" t="str">
        <f>IFERROR(('Price List'!T15/Weights!T15)/$K$5,"")</f>
        <v/>
      </c>
      <c r="U15" s="276" t="str">
        <f>IFERROR(('Price List'!U15/Weights!U15)/$K$5,"")</f>
        <v/>
      </c>
      <c r="V15" s="276" t="str">
        <f>IFERROR(('Price List'!V15/Weights!V15)/$K$5,"")</f>
        <v/>
      </c>
      <c r="W15" s="276" t="str">
        <f>IFERROR(('Price List'!W15/Weights!W15)/$K$5,"")</f>
        <v/>
      </c>
      <c r="X15" s="276" t="str">
        <f>IFERROR(('Price List'!X15/Weights!X15)/$K$5,"")</f>
        <v/>
      </c>
      <c r="Y15" s="276" t="str">
        <f>IFERROR(('Price List'!Y15/Weights!Y15)/$K$5,"")</f>
        <v/>
      </c>
      <c r="Z15" s="276" t="str">
        <f>IFERROR(('Price List'!Z15/Weights!Z15)/$K$5,"")</f>
        <v/>
      </c>
      <c r="AA15" s="276" t="str">
        <f>IFERROR(('Price List'!AA15/Weights!AA15)/$K$5,"")</f>
        <v/>
      </c>
      <c r="AB15" s="276" t="str">
        <f>IFERROR(('Price List'!AB15/Weights!AB15)/$K$5,"")</f>
        <v/>
      </c>
      <c r="AC15" s="276" t="str">
        <f>IFERROR(('Price List'!AC15/Weights!AC15)/$K$5,"")</f>
        <v/>
      </c>
    </row>
    <row r="16" spans="1:29" s="6" customFormat="1" x14ac:dyDescent="0.25">
      <c r="A16" s="254"/>
      <c r="B16" s="217"/>
      <c r="C16" s="239" t="s">
        <v>13</v>
      </c>
      <c r="D16" s="238"/>
      <c r="E16" s="238"/>
      <c r="F16" s="268"/>
      <c r="G16" s="268"/>
      <c r="H16" s="276" t="str">
        <f>IFERROR(('Price List'!H16/Weights!H16)/$K$5,"")</f>
        <v/>
      </c>
      <c r="I16" s="276" t="str">
        <f>IFERROR(('Price List'!I16/Weights!I16)/$K$5,"")</f>
        <v/>
      </c>
      <c r="J16" s="276" t="str">
        <f>IFERROR(('Price List'!J16/Weights!J16)/$K$5,"")</f>
        <v/>
      </c>
      <c r="K16" s="276" t="str">
        <f>IFERROR(('Price List'!K16/Weights!K16)/$K$5,"")</f>
        <v/>
      </c>
      <c r="L16" s="276" t="str">
        <f>IFERROR(('Price List'!L16/Weights!L16)/$K$5,"")</f>
        <v/>
      </c>
      <c r="M16" s="276" t="str">
        <f>IFERROR(('Price List'!M16/Weights!M16)/$K$5,"")</f>
        <v/>
      </c>
      <c r="N16" s="276" t="str">
        <f>IFERROR(('Price List'!N16/Weights!N16)/$K$5,"")</f>
        <v/>
      </c>
      <c r="O16" s="276" t="str">
        <f>IFERROR(('Price List'!O16/Weights!O16)/$K$5,"")</f>
        <v/>
      </c>
      <c r="P16" s="276" t="str">
        <f>IFERROR(('Price List'!P16/Weights!P16)/$K$5,"")</f>
        <v/>
      </c>
      <c r="Q16" s="276" t="str">
        <f>IFERROR(('Price List'!Q16/Weights!Q16)/$K$5,"")</f>
        <v/>
      </c>
      <c r="R16" s="276" t="str">
        <f>IFERROR(('Price List'!R16/Weights!R16)/$K$5,"")</f>
        <v/>
      </c>
      <c r="S16" s="276" t="str">
        <f>IFERROR(('Price List'!S16/Weights!S16)/$K$5,"")</f>
        <v/>
      </c>
      <c r="T16" s="276" t="str">
        <f>IFERROR(('Price List'!T16/Weights!T16)/$K$5,"")</f>
        <v/>
      </c>
      <c r="U16" s="276" t="str">
        <f>IFERROR(('Price List'!U16/Weights!U16)/$K$5,"")</f>
        <v/>
      </c>
      <c r="V16" s="276" t="str">
        <f>IFERROR(('Price List'!V16/Weights!V16)/$K$5,"")</f>
        <v/>
      </c>
      <c r="W16" s="276" t="str">
        <f>IFERROR(('Price List'!W16/Weights!W16)/$K$5,"")</f>
        <v/>
      </c>
      <c r="X16" s="276" t="str">
        <f>IFERROR(('Price List'!X16/Weights!X16)/$K$5,"")</f>
        <v/>
      </c>
      <c r="Y16" s="276" t="str">
        <f>IFERROR(('Price List'!Y16/Weights!Y16)/$K$5,"")</f>
        <v/>
      </c>
      <c r="Z16" s="276" t="str">
        <f>IFERROR(('Price List'!Z16/Weights!Z16)/$K$5,"")</f>
        <v/>
      </c>
      <c r="AA16" s="276" t="str">
        <f>IFERROR(('Price List'!AA16/Weights!AA16)/$K$5,"")</f>
        <v/>
      </c>
      <c r="AB16" s="276" t="str">
        <f>IFERROR(('Price List'!AB16/Weights!AB16)/$K$5,"")</f>
        <v/>
      </c>
      <c r="AC16" s="276" t="str">
        <f>IFERROR(('Price List'!AC16/Weights!AC16)/$K$5,"")</f>
        <v/>
      </c>
    </row>
    <row r="17" spans="1:32" x14ac:dyDescent="0.25">
      <c r="A17" s="254"/>
      <c r="B17" s="217"/>
      <c r="C17" s="216"/>
      <c r="D17" s="216"/>
      <c r="E17" s="216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</row>
    <row r="18" spans="1:32" x14ac:dyDescent="0.25">
      <c r="A18" s="254"/>
      <c r="B18" s="217"/>
      <c r="C18" s="233" t="s">
        <v>978</v>
      </c>
      <c r="D18" s="240" t="s">
        <v>31</v>
      </c>
      <c r="E18" s="240"/>
      <c r="F18" s="231"/>
      <c r="G18" s="271"/>
      <c r="H18" s="271">
        <v>4</v>
      </c>
      <c r="I18" s="271">
        <v>5</v>
      </c>
      <c r="J18" s="271">
        <v>6</v>
      </c>
      <c r="K18" s="271">
        <v>7</v>
      </c>
      <c r="L18" s="271">
        <v>8</v>
      </c>
      <c r="M18" s="271">
        <v>9</v>
      </c>
      <c r="N18" s="271">
        <v>10</v>
      </c>
      <c r="O18" s="271">
        <v>11</v>
      </c>
      <c r="P18" s="271">
        <v>12</v>
      </c>
      <c r="Q18" s="271">
        <v>13</v>
      </c>
      <c r="R18" s="271">
        <v>14</v>
      </c>
      <c r="S18" s="271"/>
      <c r="T18" s="271">
        <v>15</v>
      </c>
      <c r="U18" s="271">
        <v>16</v>
      </c>
      <c r="V18" s="271">
        <v>18</v>
      </c>
      <c r="W18" s="271">
        <v>20</v>
      </c>
      <c r="X18" s="271">
        <v>22</v>
      </c>
      <c r="Y18" s="271">
        <v>23</v>
      </c>
      <c r="Z18" s="271">
        <v>24</v>
      </c>
      <c r="AA18" s="271">
        <v>26</v>
      </c>
      <c r="AB18" s="271">
        <v>28</v>
      </c>
      <c r="AC18" s="271">
        <v>30</v>
      </c>
    </row>
    <row r="19" spans="1:32" ht="19.05" x14ac:dyDescent="0.35">
      <c r="A19" s="254"/>
      <c r="B19" s="217"/>
      <c r="C19" s="230"/>
      <c r="D19" s="231" t="s">
        <v>32</v>
      </c>
      <c r="E19" s="231"/>
      <c r="F19" s="231"/>
      <c r="G19" s="234"/>
      <c r="H19" s="257">
        <v>2.5</v>
      </c>
      <c r="I19" s="234">
        <v>3</v>
      </c>
      <c r="J19" s="234">
        <v>4</v>
      </c>
      <c r="K19" s="234">
        <v>5</v>
      </c>
      <c r="L19" s="234">
        <v>6</v>
      </c>
      <c r="M19" s="257">
        <v>6.5</v>
      </c>
      <c r="N19" s="234">
        <v>7</v>
      </c>
      <c r="O19" s="234">
        <v>8</v>
      </c>
      <c r="P19" s="234">
        <v>9</v>
      </c>
      <c r="Q19" s="234"/>
      <c r="R19" s="234">
        <v>10</v>
      </c>
      <c r="S19" s="234"/>
      <c r="T19" s="234"/>
      <c r="U19" s="234">
        <v>11</v>
      </c>
      <c r="V19" s="234">
        <v>13</v>
      </c>
      <c r="W19" s="234">
        <v>15</v>
      </c>
      <c r="X19" s="234">
        <v>16</v>
      </c>
      <c r="Y19" s="234">
        <v>17</v>
      </c>
      <c r="Z19" s="234">
        <v>18</v>
      </c>
      <c r="AA19" s="234">
        <v>19</v>
      </c>
      <c r="AB19" s="234">
        <v>20</v>
      </c>
      <c r="AC19" s="234"/>
    </row>
    <row r="20" spans="1:32" x14ac:dyDescent="0.25">
      <c r="A20" s="254"/>
      <c r="B20" s="217"/>
      <c r="C20" s="237" t="s">
        <v>80</v>
      </c>
      <c r="D20" s="238"/>
      <c r="E20" s="238"/>
      <c r="F20" s="267"/>
      <c r="G20" s="267"/>
      <c r="H20" s="276" t="str">
        <f>IFERROR(('Price List'!H20/Weights!H20)/$K$5,"")</f>
        <v/>
      </c>
      <c r="I20" s="276" t="str">
        <f>IFERROR(('Price List'!I20/Weights!I20)/$K$5,"")</f>
        <v/>
      </c>
      <c r="J20" s="276" t="str">
        <f>IFERROR(('Price List'!J20/Weights!J20)/$K$5,"")</f>
        <v/>
      </c>
      <c r="K20" s="276" t="str">
        <f>IFERROR(('Price List'!K20/Weights!K20)/$K$5,"")</f>
        <v/>
      </c>
      <c r="L20" s="276" t="str">
        <f>IFERROR(('Price List'!L20/Weights!L20)/$K$5,"")</f>
        <v/>
      </c>
      <c r="M20" s="276" t="str">
        <f>IFERROR(('Price List'!M20/Weights!M20)/$K$5,"")</f>
        <v/>
      </c>
      <c r="N20" s="276" t="str">
        <f>IFERROR(('Price List'!N20/Weights!N20)/$K$5,"")</f>
        <v/>
      </c>
      <c r="O20" s="276" t="str">
        <f>IFERROR(('Price List'!O20/Weights!O20)/$K$5,"")</f>
        <v/>
      </c>
      <c r="P20" s="276" t="str">
        <f>IFERROR(('Price List'!P20/Weights!P20)/$K$5,"")</f>
        <v/>
      </c>
      <c r="Q20" s="276" t="str">
        <f>IFERROR(('Price List'!Q20/Weights!Q20)/$K$5,"")</f>
        <v/>
      </c>
      <c r="R20" s="276" t="str">
        <f>IFERROR(('Price List'!R20/Weights!R20)/$K$5,"")</f>
        <v/>
      </c>
      <c r="S20" s="276" t="str">
        <f>IFERROR(('Price List'!S20/Weights!S20)/$K$5,"")</f>
        <v/>
      </c>
      <c r="T20" s="276" t="str">
        <f>IFERROR(('Price List'!T20/Weights!T20)/$K$5,"")</f>
        <v/>
      </c>
      <c r="U20" s="276" t="str">
        <f>IFERROR(('Price List'!U20/Weights!U20)/$K$5,"")</f>
        <v/>
      </c>
      <c r="V20" s="276" t="str">
        <f>IFERROR(('Price List'!V20/Weights!V20)/$K$5,"")</f>
        <v/>
      </c>
      <c r="W20" s="276" t="str">
        <f>IFERROR(('Price List'!W20/Weights!W20)/$K$5,"")</f>
        <v/>
      </c>
      <c r="X20" s="276" t="str">
        <f>IFERROR(('Price List'!X20/Weights!X20)/$K$5,"")</f>
        <v/>
      </c>
      <c r="Y20" s="276" t="str">
        <f>IFERROR(('Price List'!Y20/Weights!Y20)/$K$5,"")</f>
        <v/>
      </c>
      <c r="Z20" s="276" t="str">
        <f>IFERROR(('Price List'!Z20/Weights!Z20)/$K$5,"")</f>
        <v/>
      </c>
      <c r="AA20" s="276" t="str">
        <f>IFERROR(('Price List'!AA20/Weights!AA20)/$K$5,"")</f>
        <v/>
      </c>
      <c r="AB20" s="276" t="str">
        <f>IFERROR(('Price List'!AB20/Weights!AB20)/$K$5,"")</f>
        <v/>
      </c>
      <c r="AC20" s="276" t="str">
        <f>IFERROR(('Price List'!AC20/Weights!AC20)/$K$5,"")</f>
        <v/>
      </c>
    </row>
    <row r="21" spans="1:32" x14ac:dyDescent="0.25">
      <c r="A21" s="254"/>
      <c r="B21" s="217"/>
      <c r="C21" s="237" t="s">
        <v>27</v>
      </c>
      <c r="D21" s="238"/>
      <c r="E21" s="238"/>
      <c r="F21" s="267"/>
      <c r="G21" s="267"/>
      <c r="H21" s="276" t="str">
        <f>IFERROR(('Price List'!H21/Weights!H21)/$K$5,"")</f>
        <v/>
      </c>
      <c r="I21" s="276" t="str">
        <f>IFERROR(('Price List'!I21/Weights!I21)/$K$5,"")</f>
        <v/>
      </c>
      <c r="J21" s="276" t="str">
        <f>IFERROR(('Price List'!J21/Weights!J21)/$K$5,"")</f>
        <v/>
      </c>
      <c r="K21" s="276" t="str">
        <f>IFERROR(('Price List'!K21/Weights!K21)/$K$5,"")</f>
        <v/>
      </c>
      <c r="L21" s="276" t="str">
        <f>IFERROR(('Price List'!L21/Weights!L21)/$K$5,"")</f>
        <v/>
      </c>
      <c r="M21" s="276" t="str">
        <f>IFERROR(('Price List'!M21/Weights!M21)/$K$5,"")</f>
        <v/>
      </c>
      <c r="N21" s="276" t="str">
        <f>IFERROR(('Price List'!N21/Weights!N21)/$K$5,"")</f>
        <v/>
      </c>
      <c r="O21" s="276" t="str">
        <f>IFERROR(('Price List'!O21/Weights!O21)/$K$5,"")</f>
        <v/>
      </c>
      <c r="P21" s="276" t="str">
        <f>IFERROR(('Price List'!P21/Weights!P21)/$K$5,"")</f>
        <v/>
      </c>
      <c r="Q21" s="276" t="str">
        <f>IFERROR(('Price List'!Q21/Weights!Q21)/$K$5,"")</f>
        <v/>
      </c>
      <c r="R21" s="276" t="str">
        <f>IFERROR(('Price List'!R21/Weights!R21)/$K$5,"")</f>
        <v/>
      </c>
      <c r="S21" s="276" t="str">
        <f>IFERROR(('Price List'!S21/Weights!S21)/$K$5,"")</f>
        <v/>
      </c>
      <c r="T21" s="276" t="str">
        <f>IFERROR(('Price List'!T21/Weights!T21)/$K$5,"")</f>
        <v/>
      </c>
      <c r="U21" s="276" t="str">
        <f>IFERROR(('Price List'!U21/Weights!U21)/$K$5,"")</f>
        <v/>
      </c>
      <c r="V21" s="276" t="str">
        <f>IFERROR(('Price List'!V21/Weights!V21)/$K$5,"")</f>
        <v/>
      </c>
      <c r="W21" s="276" t="str">
        <f>IFERROR(('Price List'!W21/Weights!W21)/$K$5,"")</f>
        <v/>
      </c>
      <c r="X21" s="276" t="str">
        <f>IFERROR(('Price List'!X21/Weights!X21)/$K$5,"")</f>
        <v/>
      </c>
      <c r="Y21" s="276" t="str">
        <f>IFERROR(('Price List'!Y21/Weights!Y21)/$K$5,"")</f>
        <v/>
      </c>
      <c r="Z21" s="276" t="str">
        <f>IFERROR(('Price List'!Z21/Weights!Z21)/$K$5,"")</f>
        <v/>
      </c>
      <c r="AA21" s="276" t="str">
        <f>IFERROR(('Price List'!AA21/Weights!AA21)/$K$5,"")</f>
        <v/>
      </c>
      <c r="AB21" s="276" t="str">
        <f>IFERROR(('Price List'!AB21/Weights!AB21)/$K$5,"")</f>
        <v/>
      </c>
      <c r="AC21" s="276" t="str">
        <f>IFERROR(('Price List'!AC21/Weights!AC21)/$K$5,"")</f>
        <v/>
      </c>
    </row>
    <row r="22" spans="1:32" x14ac:dyDescent="0.25">
      <c r="A22" s="254"/>
      <c r="B22" s="217"/>
      <c r="C22" s="237" t="s">
        <v>24</v>
      </c>
      <c r="D22" s="238"/>
      <c r="E22" s="238"/>
      <c r="F22" s="267"/>
      <c r="G22" s="267"/>
      <c r="H22" s="276" t="str">
        <f>IFERROR(('Price List'!H22/Weights!H22)/$K$5,"")</f>
        <v/>
      </c>
      <c r="I22" s="276" t="str">
        <f>IFERROR(('Price List'!I22/Weights!I22)/$K$5,"")</f>
        <v/>
      </c>
      <c r="J22" s="276" t="str">
        <f>IFERROR(('Price List'!J22/Weights!J22)/$K$5,"")</f>
        <v/>
      </c>
      <c r="K22" s="276" t="str">
        <f>IFERROR(('Price List'!K22/Weights!K22)/$K$5,"")</f>
        <v/>
      </c>
      <c r="L22" s="276" t="str">
        <f>IFERROR(('Price List'!L22/Weights!L22)/$K$5,"")</f>
        <v/>
      </c>
      <c r="M22" s="276" t="str">
        <f>IFERROR(('Price List'!M22/Weights!M22)/$K$5,"")</f>
        <v/>
      </c>
      <c r="N22" s="276" t="str">
        <f>IFERROR(('Price List'!N22/Weights!N22)/$K$5,"")</f>
        <v/>
      </c>
      <c r="O22" s="276" t="str">
        <f>IFERROR(('Price List'!O22/Weights!O22)/$K$5,"")</f>
        <v/>
      </c>
      <c r="P22" s="276" t="str">
        <f>IFERROR(('Price List'!P22/Weights!P22)/$K$5,"")</f>
        <v/>
      </c>
      <c r="Q22" s="276" t="str">
        <f>IFERROR(('Price List'!Q22/Weights!Q22)/$K$5,"")</f>
        <v/>
      </c>
      <c r="R22" s="276" t="str">
        <f>IFERROR(('Price List'!R22/Weights!R22)/$K$5,"")</f>
        <v/>
      </c>
      <c r="S22" s="276" t="str">
        <f>IFERROR(('Price List'!S22/Weights!S22)/$K$5,"")</f>
        <v/>
      </c>
      <c r="T22" s="276" t="str">
        <f>IFERROR(('Price List'!T22/Weights!T22)/$K$5,"")</f>
        <v/>
      </c>
      <c r="U22" s="276" t="str">
        <f>IFERROR(('Price List'!U22/Weights!U22)/$K$5,"")</f>
        <v/>
      </c>
      <c r="V22" s="276" t="str">
        <f>IFERROR(('Price List'!V22/Weights!V22)/$K$5,"")</f>
        <v/>
      </c>
      <c r="W22" s="276" t="str">
        <f>IFERROR(('Price List'!W22/Weights!W22)/$K$5,"")</f>
        <v/>
      </c>
      <c r="X22" s="276" t="str">
        <f>IFERROR(('Price List'!X22/Weights!X22)/$K$5,"")</f>
        <v/>
      </c>
      <c r="Y22" s="276" t="str">
        <f>IFERROR(('Price List'!Y22/Weights!Y22)/$K$5,"")</f>
        <v/>
      </c>
      <c r="Z22" s="276" t="str">
        <f>IFERROR(('Price List'!Z22/Weights!Z22)/$K$5,"")</f>
        <v/>
      </c>
      <c r="AA22" s="276" t="str">
        <f>IFERROR(('Price List'!AA22/Weights!AA22)/$K$5,"")</f>
        <v/>
      </c>
      <c r="AB22" s="276" t="str">
        <f>IFERROR(('Price List'!AB22/Weights!AB22)/$K$5,"")</f>
        <v/>
      </c>
      <c r="AC22" s="276" t="str">
        <f>IFERROR(('Price List'!AC22/Weights!AC22)/$K$5,"")</f>
        <v/>
      </c>
    </row>
    <row r="23" spans="1:32" x14ac:dyDescent="0.25">
      <c r="A23" s="254"/>
      <c r="B23" s="217"/>
      <c r="C23" s="237" t="s">
        <v>25</v>
      </c>
      <c r="D23" s="238"/>
      <c r="E23" s="238"/>
      <c r="F23" s="267"/>
      <c r="G23" s="267"/>
      <c r="H23" s="276" t="str">
        <f>IFERROR(('Price List'!H23/Weights!H23)/$K$5,"")</f>
        <v/>
      </c>
      <c r="I23" s="276" t="str">
        <f>IFERROR(('Price List'!I23/Weights!I23)/$K$5,"")</f>
        <v/>
      </c>
      <c r="J23" s="276" t="str">
        <f>IFERROR(('Price List'!J23/Weights!J23)/$K$5,"")</f>
        <v/>
      </c>
      <c r="K23" s="276" t="str">
        <f>IFERROR(('Price List'!K23/Weights!K23)/$K$5,"")</f>
        <v/>
      </c>
      <c r="L23" s="276" t="str">
        <f>IFERROR(('Price List'!L23/Weights!L23)/$K$5,"")</f>
        <v/>
      </c>
      <c r="M23" s="276" t="str">
        <f>IFERROR(('Price List'!M23/Weights!M23)/$K$5,"")</f>
        <v/>
      </c>
      <c r="N23" s="276" t="str">
        <f>IFERROR(('Price List'!N23/Weights!N23)/$K$5,"")</f>
        <v/>
      </c>
      <c r="O23" s="276" t="str">
        <f>IFERROR(('Price List'!O23/Weights!O23)/$K$5,"")</f>
        <v/>
      </c>
      <c r="P23" s="276" t="str">
        <f>IFERROR(('Price List'!P23/Weights!P23)/$K$5,"")</f>
        <v/>
      </c>
      <c r="Q23" s="276" t="str">
        <f>IFERROR(('Price List'!Q23/Weights!Q23)/$K$5,"")</f>
        <v/>
      </c>
      <c r="R23" s="276" t="str">
        <f>IFERROR(('Price List'!R23/Weights!R23)/$K$5,"")</f>
        <v/>
      </c>
      <c r="S23" s="276" t="str">
        <f>IFERROR(('Price List'!S23/Weights!S23)/$K$5,"")</f>
        <v/>
      </c>
      <c r="T23" s="276" t="str">
        <f>IFERROR(('Price List'!T23/Weights!T23)/$K$5,"")</f>
        <v/>
      </c>
      <c r="U23" s="276" t="str">
        <f>IFERROR(('Price List'!U23/Weights!U23)/$K$5,"")</f>
        <v/>
      </c>
      <c r="V23" s="276" t="str">
        <f>IFERROR(('Price List'!V23/Weights!V23)/$K$5,"")</f>
        <v/>
      </c>
      <c r="W23" s="276" t="str">
        <f>IFERROR(('Price List'!W23/Weights!W23)/$K$5,"")</f>
        <v/>
      </c>
      <c r="X23" s="276" t="str">
        <f>IFERROR(('Price List'!X23/Weights!X23)/$K$5,"")</f>
        <v/>
      </c>
      <c r="Y23" s="276" t="str">
        <f>IFERROR(('Price List'!Y23/Weights!Y23)/$K$5,"")</f>
        <v/>
      </c>
      <c r="Z23" s="276" t="str">
        <f>IFERROR(('Price List'!Z23/Weights!Z23)/$K$5,"")</f>
        <v/>
      </c>
      <c r="AA23" s="276" t="str">
        <f>IFERROR(('Price List'!AA23/Weights!AA23)/$K$5,"")</f>
        <v/>
      </c>
      <c r="AB23" s="276" t="str">
        <f>IFERROR(('Price List'!AB23/Weights!AB23)/$K$5,"")</f>
        <v/>
      </c>
      <c r="AC23" s="276" t="str">
        <f>IFERROR(('Price List'!AC23/Weights!AC23)/$K$5,"")</f>
        <v/>
      </c>
    </row>
    <row r="24" spans="1:32" x14ac:dyDescent="0.25">
      <c r="A24" s="254"/>
      <c r="B24" s="217"/>
      <c r="C24" s="239" t="s">
        <v>30</v>
      </c>
      <c r="D24" s="238"/>
      <c r="E24" s="238"/>
      <c r="F24" s="267"/>
      <c r="G24" s="267"/>
      <c r="H24" s="276" t="str">
        <f>IFERROR(('Price List'!H24/Weights!H24)/$K$5,"")</f>
        <v/>
      </c>
      <c r="I24" s="276" t="str">
        <f>IFERROR(('Price List'!I24/Weights!I24)/$K$5,"")</f>
        <v/>
      </c>
      <c r="J24" s="276" t="str">
        <f>IFERROR(('Price List'!J24/Weights!J24)/$K$5,"")</f>
        <v/>
      </c>
      <c r="K24" s="276" t="str">
        <f>IFERROR(('Price List'!K24/Weights!K24)/$K$5,"")</f>
        <v/>
      </c>
      <c r="L24" s="276" t="str">
        <f>IFERROR(('Price List'!L24/Weights!L24)/$K$5,"")</f>
        <v/>
      </c>
      <c r="M24" s="276" t="str">
        <f>IFERROR(('Price List'!M24/Weights!M24)/$K$5,"")</f>
        <v/>
      </c>
      <c r="N24" s="276" t="str">
        <f>IFERROR(('Price List'!N24/Weights!N24)/$K$5,"")</f>
        <v/>
      </c>
      <c r="O24" s="276" t="str">
        <f>IFERROR(('Price List'!O24/Weights!O24)/$K$5,"")</f>
        <v/>
      </c>
      <c r="P24" s="276" t="str">
        <f>IFERROR(('Price List'!P24/Weights!P24)/$K$5,"")</f>
        <v/>
      </c>
      <c r="Q24" s="276" t="str">
        <f>IFERROR(('Price List'!Q24/Weights!Q24)/$K$5,"")</f>
        <v/>
      </c>
      <c r="R24" s="276" t="str">
        <f>IFERROR(('Price List'!R24/Weights!R24)/$K$5,"")</f>
        <v/>
      </c>
      <c r="S24" s="276" t="str">
        <f>IFERROR(('Price List'!S24/Weights!S24)/$K$5,"")</f>
        <v/>
      </c>
      <c r="T24" s="276" t="str">
        <f>IFERROR(('Price List'!T24/Weights!T24)/$K$5,"")</f>
        <v/>
      </c>
      <c r="U24" s="276" t="str">
        <f>IFERROR(('Price List'!U24/Weights!U24)/$K$5,"")</f>
        <v/>
      </c>
      <c r="V24" s="276" t="str">
        <f>IFERROR(('Price List'!V24/Weights!V24)/$K$5,"")</f>
        <v/>
      </c>
      <c r="W24" s="276" t="str">
        <f>IFERROR(('Price List'!W24/Weights!W24)/$K$5,"")</f>
        <v/>
      </c>
      <c r="X24" s="276" t="str">
        <f>IFERROR(('Price List'!X24/Weights!X24)/$K$5,"")</f>
        <v/>
      </c>
      <c r="Y24" s="276" t="str">
        <f>IFERROR(('Price List'!Y24/Weights!Y24)/$K$5,"")</f>
        <v/>
      </c>
      <c r="Z24" s="276" t="str">
        <f>IFERROR(('Price List'!Z24/Weights!Z24)/$K$5,"")</f>
        <v/>
      </c>
      <c r="AA24" s="276" t="str">
        <f>IFERROR(('Price List'!AA24/Weights!AA24)/$K$5,"")</f>
        <v/>
      </c>
      <c r="AB24" s="276" t="str">
        <f>IFERROR(('Price List'!AB24/Weights!AB24)/$K$5,"")</f>
        <v/>
      </c>
      <c r="AC24" s="276" t="str">
        <f>IFERROR(('Price List'!AC24/Weights!AC24)/$K$5,"")</f>
        <v/>
      </c>
    </row>
    <row r="25" spans="1:32" x14ac:dyDescent="0.25">
      <c r="A25" s="254"/>
      <c r="B25" s="217"/>
      <c r="C25" s="237" t="s">
        <v>26</v>
      </c>
      <c r="D25" s="238"/>
      <c r="E25" s="238"/>
      <c r="F25" s="267"/>
      <c r="G25" s="267"/>
      <c r="H25" s="276" t="str">
        <f>IFERROR(('Price List'!H25/Weights!H25)/$K$5,"")</f>
        <v/>
      </c>
      <c r="I25" s="276" t="str">
        <f>IFERROR(('Price List'!I25/Weights!I25)/$K$5,"")</f>
        <v/>
      </c>
      <c r="J25" s="276" t="str">
        <f>IFERROR(('Price List'!J25/Weights!J25)/$K$5,"")</f>
        <v/>
      </c>
      <c r="K25" s="276" t="str">
        <f>IFERROR(('Price List'!K25/Weights!K25)/$K$5,"")</f>
        <v/>
      </c>
      <c r="L25" s="276" t="str">
        <f>IFERROR(('Price List'!L25/Weights!L25)/$K$5,"")</f>
        <v/>
      </c>
      <c r="M25" s="276" t="str">
        <f>IFERROR(('Price List'!M25/Weights!M25)/$K$5,"")</f>
        <v/>
      </c>
      <c r="N25" s="276" t="str">
        <f>IFERROR(('Price List'!N25/Weights!N25)/$K$5,"")</f>
        <v/>
      </c>
      <c r="O25" s="276" t="str">
        <f>IFERROR(('Price List'!O25/Weights!O25)/$K$5,"")</f>
        <v/>
      </c>
      <c r="P25" s="276" t="str">
        <f>IFERROR(('Price List'!P25/Weights!P25)/$K$5,"")</f>
        <v/>
      </c>
      <c r="Q25" s="276" t="str">
        <f>IFERROR(('Price List'!Q25/Weights!Q25)/$K$5,"")</f>
        <v/>
      </c>
      <c r="R25" s="276" t="str">
        <f>IFERROR(('Price List'!R25/Weights!R25)/$K$5,"")</f>
        <v/>
      </c>
      <c r="S25" s="276" t="str">
        <f>IFERROR(('Price List'!S25/Weights!S25)/$K$5,"")</f>
        <v/>
      </c>
      <c r="T25" s="276" t="str">
        <f>IFERROR(('Price List'!T25/Weights!T25)/$K$5,"")</f>
        <v/>
      </c>
      <c r="U25" s="276" t="str">
        <f>IFERROR(('Price List'!U25/Weights!U25)/$K$5,"")</f>
        <v/>
      </c>
      <c r="V25" s="276" t="str">
        <f>IFERROR(('Price List'!V25/Weights!V25)/$K$5,"")</f>
        <v/>
      </c>
      <c r="W25" s="276" t="str">
        <f>IFERROR(('Price List'!W25/Weights!W25)/$K$5,"")</f>
        <v/>
      </c>
      <c r="X25" s="276" t="str">
        <f>IFERROR(('Price List'!X25/Weights!X25)/$K$5,"")</f>
        <v/>
      </c>
      <c r="Y25" s="276" t="str">
        <f>IFERROR(('Price List'!Y25/Weights!Y25)/$K$5,"")</f>
        <v/>
      </c>
      <c r="Z25" s="276" t="str">
        <f>IFERROR(('Price List'!Z25/Weights!Z25)/$K$5,"")</f>
        <v/>
      </c>
      <c r="AA25" s="276" t="str">
        <f>IFERROR(('Price List'!AA25/Weights!AA25)/$K$5,"")</f>
        <v/>
      </c>
      <c r="AB25" s="276" t="str">
        <f>IFERROR(('Price List'!AB25/Weights!AB25)/$K$5,"")</f>
        <v/>
      </c>
      <c r="AC25" s="276" t="str">
        <f>IFERROR(('Price List'!AC25/Weights!AC25)/$K$5,"")</f>
        <v/>
      </c>
    </row>
    <row r="26" spans="1:32" x14ac:dyDescent="0.25">
      <c r="A26" s="254"/>
      <c r="B26" s="217"/>
      <c r="C26" s="237" t="s">
        <v>217</v>
      </c>
      <c r="D26" s="238"/>
      <c r="E26" s="238"/>
      <c r="F26" s="267"/>
      <c r="G26" s="267"/>
      <c r="H26" s="276" t="str">
        <f>IFERROR(('Price List'!H26/Weights!H26)/$K$5,"")</f>
        <v/>
      </c>
      <c r="I26" s="276" t="str">
        <f>IFERROR(('Price List'!I26/Weights!I26)/$K$5,"")</f>
        <v/>
      </c>
      <c r="J26" s="276" t="str">
        <f>IFERROR(('Price List'!J26/Weights!J26)/$K$5,"")</f>
        <v/>
      </c>
      <c r="K26" s="276" t="str">
        <f>IFERROR(('Price List'!K26/Weights!K26)/$K$5,"")</f>
        <v/>
      </c>
      <c r="L26" s="276" t="str">
        <f>IFERROR(('Price List'!L26/Weights!L26)/$K$5,"")</f>
        <v/>
      </c>
      <c r="M26" s="276" t="str">
        <f>IFERROR(('Price List'!M26/Weights!M26)/$K$5,"")</f>
        <v/>
      </c>
      <c r="N26" s="276" t="str">
        <f>IFERROR(('Price List'!N26/Weights!N26)/$K$5,"")</f>
        <v/>
      </c>
      <c r="O26" s="276" t="str">
        <f>IFERROR(('Price List'!O26/Weights!O26)/$K$5,"")</f>
        <v/>
      </c>
      <c r="P26" s="276" t="str">
        <f>IFERROR(('Price List'!P26/Weights!P26)/$K$5,"")</f>
        <v/>
      </c>
      <c r="Q26" s="276" t="str">
        <f>IFERROR(('Price List'!Q26/Weights!Q26)/$K$5,"")</f>
        <v/>
      </c>
      <c r="R26" s="276" t="str">
        <f>IFERROR(('Price List'!R26/Weights!R26)/$K$5,"")</f>
        <v/>
      </c>
      <c r="S26" s="276" t="str">
        <f>IFERROR(('Price List'!S26/Weights!S26)/$K$5,"")</f>
        <v/>
      </c>
      <c r="T26" s="276" t="str">
        <f>IFERROR(('Price List'!T26/Weights!T26)/$K$5,"")</f>
        <v/>
      </c>
      <c r="U26" s="276" t="str">
        <f>IFERROR(('Price List'!U26/Weights!U26)/$K$5,"")</f>
        <v/>
      </c>
      <c r="V26" s="276" t="str">
        <f>IFERROR(('Price List'!V26/Weights!V26)/$K$5,"")</f>
        <v/>
      </c>
      <c r="W26" s="276" t="str">
        <f>IFERROR(('Price List'!W26/Weights!W26)/$K$5,"")</f>
        <v/>
      </c>
      <c r="X26" s="276" t="str">
        <f>IFERROR(('Price List'!X26/Weights!X26)/$K$5,"")</f>
        <v/>
      </c>
      <c r="Y26" s="276" t="str">
        <f>IFERROR(('Price List'!Y26/Weights!Y26)/$K$5,"")</f>
        <v/>
      </c>
      <c r="Z26" s="276" t="str">
        <f>IFERROR(('Price List'!Z26/Weights!Z26)/$K$5,"")</f>
        <v/>
      </c>
      <c r="AA26" s="276" t="str">
        <f>IFERROR(('Price List'!AA26/Weights!AA26)/$K$5,"")</f>
        <v/>
      </c>
      <c r="AB26" s="276" t="str">
        <f>IFERROR(('Price List'!AB26/Weights!AB26)/$K$5,"")</f>
        <v/>
      </c>
      <c r="AC26" s="276" t="str">
        <f>IFERROR(('Price List'!AC26/Weights!AC26)/$K$5,"")</f>
        <v/>
      </c>
    </row>
    <row r="27" spans="1:32" x14ac:dyDescent="0.25">
      <c r="A27" s="254"/>
      <c r="B27" s="217"/>
      <c r="C27" s="237" t="s">
        <v>29</v>
      </c>
      <c r="D27" s="238"/>
      <c r="E27" s="238"/>
      <c r="F27" s="267"/>
      <c r="G27" s="267"/>
      <c r="H27" s="276" t="str">
        <f>IFERROR(('Price List'!H27/Weights!H27)/$K$5,"")</f>
        <v/>
      </c>
      <c r="I27" s="276" t="str">
        <f>IFERROR(('Price List'!I27/Weights!I27)/$K$5,"")</f>
        <v/>
      </c>
      <c r="J27" s="276" t="str">
        <f>IFERROR(('Price List'!J27/Weights!J27)/$K$5,"")</f>
        <v/>
      </c>
      <c r="K27" s="276" t="str">
        <f>IFERROR(('Price List'!K27/Weights!K27)/$K$5,"")</f>
        <v/>
      </c>
      <c r="L27" s="276" t="str">
        <f>IFERROR(('Price List'!L27/Weights!L27)/$K$5,"")</f>
        <v/>
      </c>
      <c r="M27" s="276" t="str">
        <f>IFERROR(('Price List'!M27/Weights!M27)/$K$5,"")</f>
        <v/>
      </c>
      <c r="N27" s="276" t="str">
        <f>IFERROR(('Price List'!N27/Weights!N27)/$K$5,"")</f>
        <v/>
      </c>
      <c r="O27" s="276" t="str">
        <f>IFERROR(('Price List'!O27/Weights!O27)/$K$5,"")</f>
        <v/>
      </c>
      <c r="P27" s="276" t="str">
        <f>IFERROR(('Price List'!P27/Weights!P27)/$K$5,"")</f>
        <v/>
      </c>
      <c r="Q27" s="276" t="str">
        <f>IFERROR(('Price List'!Q27/Weights!Q27)/$K$5,"")</f>
        <v/>
      </c>
      <c r="R27" s="276" t="str">
        <f>IFERROR(('Price List'!R27/Weights!R27)/$K$5,"")</f>
        <v/>
      </c>
      <c r="S27" s="276" t="str">
        <f>IFERROR(('Price List'!S27/Weights!S27)/$K$5,"")</f>
        <v/>
      </c>
      <c r="T27" s="276" t="str">
        <f>IFERROR(('Price List'!T27/Weights!T27)/$K$5,"")</f>
        <v/>
      </c>
      <c r="U27" s="276" t="str">
        <f>IFERROR(('Price List'!U27/Weights!U27)/$K$5,"")</f>
        <v/>
      </c>
      <c r="V27" s="276" t="str">
        <f>IFERROR(('Price List'!V27/Weights!V27)/$K$5,"")</f>
        <v/>
      </c>
      <c r="W27" s="276" t="str">
        <f>IFERROR(('Price List'!W27/Weights!W27)/$K$5,"")</f>
        <v/>
      </c>
      <c r="X27" s="276" t="str">
        <f>IFERROR(('Price List'!X27/Weights!X27)/$K$5,"")</f>
        <v/>
      </c>
      <c r="Y27" s="276" t="str">
        <f>IFERROR(('Price List'!Y27/Weights!Y27)/$K$5,"")</f>
        <v/>
      </c>
      <c r="Z27" s="276" t="str">
        <f>IFERROR(('Price List'!Z27/Weights!Z27)/$K$5,"")</f>
        <v/>
      </c>
      <c r="AA27" s="276" t="str">
        <f>IFERROR(('Price List'!AA27/Weights!AA27)/$K$5,"")</f>
        <v/>
      </c>
      <c r="AB27" s="276" t="str">
        <f>IFERROR(('Price List'!AB27/Weights!AB27)/$K$5,"")</f>
        <v/>
      </c>
      <c r="AC27" s="276" t="str">
        <f>IFERROR(('Price List'!AC27/Weights!AC27)/$K$5,"")</f>
        <v/>
      </c>
    </row>
    <row r="28" spans="1:32" x14ac:dyDescent="0.25">
      <c r="A28" s="254"/>
      <c r="B28" s="217"/>
      <c r="C28" s="237" t="s">
        <v>28</v>
      </c>
      <c r="D28" s="238"/>
      <c r="E28" s="238"/>
      <c r="F28" s="267"/>
      <c r="G28" s="267"/>
      <c r="H28" s="276" t="str">
        <f>IFERROR(('Price List'!H28/Weights!H28)/$K$5,"")</f>
        <v/>
      </c>
      <c r="I28" s="276" t="str">
        <f>IFERROR(('Price List'!I28/Weights!I28)/$K$5,"")</f>
        <v/>
      </c>
      <c r="J28" s="276" t="str">
        <f>IFERROR(('Price List'!J28/Weights!J28)/$K$5,"")</f>
        <v/>
      </c>
      <c r="K28" s="276" t="str">
        <f>IFERROR(('Price List'!K28/Weights!K28)/$K$5,"")</f>
        <v/>
      </c>
      <c r="L28" s="276" t="str">
        <f>IFERROR(('Price List'!L28/Weights!L28)/$K$5,"")</f>
        <v/>
      </c>
      <c r="M28" s="276" t="str">
        <f>IFERROR(('Price List'!M28/Weights!M28)/$K$5,"")</f>
        <v/>
      </c>
      <c r="N28" s="276" t="str">
        <f>IFERROR(('Price List'!N28/Weights!N28)/$K$5,"")</f>
        <v/>
      </c>
      <c r="O28" s="276" t="str">
        <f>IFERROR(('Price List'!O28/Weights!O28)/$K$5,"")</f>
        <v/>
      </c>
      <c r="P28" s="276" t="str">
        <f>IFERROR(('Price List'!P28/Weights!P28)/$K$5,"")</f>
        <v/>
      </c>
      <c r="Q28" s="276" t="str">
        <f>IFERROR(('Price List'!Q28/Weights!Q28)/$K$5,"")</f>
        <v/>
      </c>
      <c r="R28" s="276" t="str">
        <f>IFERROR(('Price List'!R28/Weights!R28)/$K$5,"")</f>
        <v/>
      </c>
      <c r="S28" s="276" t="str">
        <f>IFERROR(('Price List'!S28/Weights!S28)/$K$5,"")</f>
        <v/>
      </c>
      <c r="T28" s="276" t="str">
        <f>IFERROR(('Price List'!T28/Weights!T28)/$K$5,"")</f>
        <v/>
      </c>
      <c r="U28" s="276" t="str">
        <f>IFERROR(('Price List'!U28/Weights!U28)/$K$5,"")</f>
        <v/>
      </c>
      <c r="V28" s="276" t="str">
        <f>IFERROR(('Price List'!V28/Weights!V28)/$K$5,"")</f>
        <v/>
      </c>
      <c r="W28" s="276" t="str">
        <f>IFERROR(('Price List'!W28/Weights!W28)/$K$5,"")</f>
        <v/>
      </c>
      <c r="X28" s="276" t="str">
        <f>IFERROR(('Price List'!X28/Weights!X28)/$K$5,"")</f>
        <v/>
      </c>
      <c r="Y28" s="276" t="str">
        <f>IFERROR(('Price List'!Y28/Weights!Y28)/$K$5,"")</f>
        <v/>
      </c>
      <c r="Z28" s="276" t="str">
        <f>IFERROR(('Price List'!Z28/Weights!Z28)/$K$5,"")</f>
        <v/>
      </c>
      <c r="AA28" s="276" t="str">
        <f>IFERROR(('Price List'!AA28/Weights!AA28)/$K$5,"")</f>
        <v/>
      </c>
      <c r="AB28" s="276" t="str">
        <f>IFERROR(('Price List'!AB28/Weights!AB28)/$K$5,"")</f>
        <v/>
      </c>
      <c r="AC28" s="276" t="str">
        <f>IFERROR(('Price List'!AC28/Weights!AC28)/$K$5,"")</f>
        <v/>
      </c>
    </row>
    <row r="29" spans="1:32" x14ac:dyDescent="0.25">
      <c r="A29" s="254"/>
      <c r="B29" s="217"/>
      <c r="C29" s="237" t="s">
        <v>271</v>
      </c>
      <c r="D29" s="238"/>
      <c r="E29" s="238"/>
      <c r="F29" s="268"/>
      <c r="G29" s="268"/>
      <c r="H29" s="276" t="str">
        <f>IFERROR(('Price List'!H29/Weights!H29)/$K$5,"")</f>
        <v/>
      </c>
      <c r="I29" s="276" t="str">
        <f>IFERROR(('Price List'!I29/Weights!I29)/$K$5,"")</f>
        <v/>
      </c>
      <c r="J29" s="276" t="str">
        <f>IFERROR(('Price List'!J29/Weights!J29)/$K$5,"")</f>
        <v/>
      </c>
      <c r="K29" s="276" t="str">
        <f>IFERROR(('Price List'!K29/Weights!K29)/$K$5,"")</f>
        <v/>
      </c>
      <c r="L29" s="276" t="str">
        <f>IFERROR(('Price List'!L29/Weights!L29)/$K$5,"")</f>
        <v/>
      </c>
      <c r="M29" s="276" t="str">
        <f>IFERROR(('Price List'!M29/Weights!M29)/$K$5,"")</f>
        <v/>
      </c>
      <c r="N29" s="276" t="str">
        <f>IFERROR(('Price List'!N29/Weights!N29)/$K$5,"")</f>
        <v/>
      </c>
      <c r="O29" s="276" t="str">
        <f>IFERROR(('Price List'!O29/Weights!O29)/$K$5,"")</f>
        <v/>
      </c>
      <c r="P29" s="276" t="str">
        <f>IFERROR(('Price List'!P29/Weights!P29)/$K$5,"")</f>
        <v/>
      </c>
      <c r="Q29" s="276" t="str">
        <f>IFERROR(('Price List'!Q29/Weights!Q29)/$K$5,"")</f>
        <v/>
      </c>
      <c r="R29" s="276" t="str">
        <f>IFERROR(('Price List'!R29/Weights!R29)/$K$5,"")</f>
        <v/>
      </c>
      <c r="S29" s="276" t="str">
        <f>IFERROR(('Price List'!S29/Weights!S29)/$K$5,"")</f>
        <v/>
      </c>
      <c r="T29" s="276" t="str">
        <f>IFERROR(('Price List'!T29/Weights!T29)/$K$5,"")</f>
        <v/>
      </c>
      <c r="U29" s="276" t="str">
        <f>IFERROR(('Price List'!U29/Weights!U29)/$K$5,"")</f>
        <v/>
      </c>
      <c r="V29" s="276" t="str">
        <f>IFERROR(('Price List'!V29/Weights!V29)/$K$5,"")</f>
        <v/>
      </c>
      <c r="W29" s="276" t="str">
        <f>IFERROR(('Price List'!W29/Weights!W29)/$K$5,"")</f>
        <v/>
      </c>
      <c r="X29" s="276" t="str">
        <f>IFERROR(('Price List'!X29/Weights!X29)/$K$5,"")</f>
        <v/>
      </c>
      <c r="Y29" s="276" t="str">
        <f>IFERROR(('Price List'!Y29/Weights!Y29)/$K$5,"")</f>
        <v/>
      </c>
      <c r="Z29" s="276" t="str">
        <f>IFERROR(('Price List'!Z29/Weights!Z29)/$K$5,"")</f>
        <v/>
      </c>
      <c r="AA29" s="276" t="str">
        <f>IFERROR(('Price List'!AA29/Weights!AA29)/$K$5,"")</f>
        <v/>
      </c>
      <c r="AB29" s="276" t="str">
        <f>IFERROR(('Price List'!AB29/Weights!AB29)/$K$5,"")</f>
        <v/>
      </c>
      <c r="AC29" s="276" t="str">
        <f>IFERROR(('Price List'!AC29/Weights!AC29)/$K$5,"")</f>
        <v/>
      </c>
    </row>
    <row r="30" spans="1:32" x14ac:dyDescent="0.25">
      <c r="A30" s="254"/>
      <c r="B30" s="217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7"/>
    </row>
    <row r="31" spans="1:32" ht="19.05" x14ac:dyDescent="0.35">
      <c r="A31" s="254"/>
      <c r="B31" s="217"/>
      <c r="C31" s="230" t="s">
        <v>979</v>
      </c>
      <c r="D31" s="240" t="s">
        <v>31</v>
      </c>
      <c r="E31" s="240"/>
      <c r="F31" s="269">
        <v>2.5</v>
      </c>
      <c r="G31" s="271">
        <v>3</v>
      </c>
      <c r="H31" s="271">
        <v>4</v>
      </c>
      <c r="I31" s="271">
        <v>5</v>
      </c>
      <c r="J31" s="271">
        <v>6</v>
      </c>
      <c r="K31" s="271">
        <v>7</v>
      </c>
      <c r="L31" s="271">
        <v>8</v>
      </c>
      <c r="M31" s="271">
        <v>9</v>
      </c>
      <c r="N31" s="271">
        <v>10</v>
      </c>
      <c r="O31" s="271">
        <v>11</v>
      </c>
      <c r="P31" s="271">
        <v>12</v>
      </c>
      <c r="Q31" s="271">
        <v>13</v>
      </c>
      <c r="R31" s="271">
        <v>13</v>
      </c>
      <c r="S31" s="271">
        <v>14</v>
      </c>
      <c r="T31" s="271"/>
      <c r="U31" s="271">
        <v>14</v>
      </c>
      <c r="V31" s="271">
        <v>15</v>
      </c>
      <c r="W31" s="271">
        <v>16</v>
      </c>
      <c r="X31" s="271">
        <v>18</v>
      </c>
      <c r="Y31" s="271">
        <v>20</v>
      </c>
      <c r="Z31" s="271">
        <v>22</v>
      </c>
      <c r="AA31" s="271">
        <v>24</v>
      </c>
      <c r="AB31" s="271">
        <v>26</v>
      </c>
      <c r="AC31" s="271">
        <v>28</v>
      </c>
      <c r="AD31" s="131"/>
      <c r="AF31" s="7"/>
    </row>
    <row r="32" spans="1:32" x14ac:dyDescent="0.25">
      <c r="A32" s="254"/>
      <c r="B32" s="217"/>
      <c r="C32" s="237" t="s">
        <v>35</v>
      </c>
      <c r="D32" s="238"/>
      <c r="E32" s="238"/>
      <c r="F32" s="276" t="str">
        <f>IFERROR(('Price List'!F32/Weights!F32)/$K$5,"")</f>
        <v/>
      </c>
      <c r="G32" s="276" t="str">
        <f>IFERROR(('Price List'!G32/Weights!G32)/$K$5,"")</f>
        <v/>
      </c>
      <c r="H32" s="276" t="str">
        <f>IFERROR(('Price List'!H32/Weights!H32)/$K$5,"")</f>
        <v/>
      </c>
      <c r="I32" s="276" t="str">
        <f>IFERROR(('Price List'!I32/Weights!I32)/$K$5,"")</f>
        <v/>
      </c>
      <c r="J32" s="276" t="str">
        <f>IFERROR(('Price List'!J32/Weights!J32)/$K$5,"")</f>
        <v/>
      </c>
      <c r="K32" s="276" t="str">
        <f>IFERROR(('Price List'!K32/Weights!K32)/$K$5,"")</f>
        <v/>
      </c>
      <c r="L32" s="276" t="str">
        <f>IFERROR(('Price List'!L32/Weights!L32)/$K$5,"")</f>
        <v/>
      </c>
      <c r="M32" s="276" t="str">
        <f>IFERROR(('Price List'!M32/Weights!M32)/$K$5,"")</f>
        <v/>
      </c>
      <c r="N32" s="276" t="str">
        <f>IFERROR(('Price List'!N32/Weights!N32)/$K$5,"")</f>
        <v/>
      </c>
      <c r="O32" s="276" t="str">
        <f>IFERROR(('Price List'!O32/Weights!O32)/$K$5,"")</f>
        <v/>
      </c>
      <c r="P32" s="276" t="str">
        <f>IFERROR(('Price List'!P32/Weights!P32)/$K$5,"")</f>
        <v/>
      </c>
      <c r="Q32" s="276" t="str">
        <f>IFERROR(('Price List'!Q32/Weights!Q32)/$K$5,"")</f>
        <v/>
      </c>
      <c r="R32" s="276" t="str">
        <f>IFERROR(('Price List'!R32/Weights!R32)/$K$5,"")</f>
        <v/>
      </c>
      <c r="S32" s="276" t="str">
        <f>IFERROR(('Price List'!S32/Weights!S32)/$K$5,"")</f>
        <v/>
      </c>
      <c r="T32" s="276" t="str">
        <f>IFERROR(('Price List'!T32/Weights!T32)/$K$5,"")</f>
        <v/>
      </c>
      <c r="U32" s="276" t="str">
        <f>IFERROR(('Price List'!U32/Weights!U32)/$K$5,"")</f>
        <v/>
      </c>
      <c r="V32" s="276" t="str">
        <f>IFERROR(('Price List'!V32/Weights!V32)/$K$5,"")</f>
        <v/>
      </c>
      <c r="W32" s="276" t="str">
        <f>IFERROR(('Price List'!W32/Weights!W32)/$K$5,"")</f>
        <v/>
      </c>
      <c r="X32" s="276" t="str">
        <f>IFERROR(('Price List'!X32/Weights!X32)/$K$5,"")</f>
        <v/>
      </c>
      <c r="Y32" s="276" t="str">
        <f>IFERROR(('Price List'!Y32/Weights!Y32)/$K$5,"")</f>
        <v/>
      </c>
      <c r="Z32" s="276" t="str">
        <f>IFERROR(('Price List'!Z32/Weights!Z32)/$K$5,"")</f>
        <v/>
      </c>
      <c r="AA32" s="276" t="str">
        <f>IFERROR(('Price List'!AA32/Weights!AA32)/$K$5,"")</f>
        <v/>
      </c>
      <c r="AB32" s="276" t="str">
        <f>IFERROR(('Price List'!AB32/Weights!AB32)/$K$5,"")</f>
        <v/>
      </c>
      <c r="AC32" s="276" t="str">
        <f>IFERROR(('Price List'!AC32/Weights!AC32)/$K$5,"")</f>
        <v/>
      </c>
      <c r="AD32" s="112"/>
      <c r="AF32" s="112"/>
    </row>
    <row r="33" spans="1:32" x14ac:dyDescent="0.25">
      <c r="A33" s="254"/>
      <c r="B33" s="217"/>
      <c r="C33" s="237" t="s">
        <v>273</v>
      </c>
      <c r="D33" s="238"/>
      <c r="E33" s="238"/>
      <c r="F33" s="276" t="str">
        <f>IFERROR(('Price List'!F33/Weights!F33)/$K$5,"")</f>
        <v/>
      </c>
      <c r="G33" s="276" t="str">
        <f>IFERROR(('Price List'!G33/Weights!G33)/$K$5,"")</f>
        <v/>
      </c>
      <c r="H33" s="276" t="str">
        <f>IFERROR(('Price List'!H33/Weights!H33)/$K$5,"")</f>
        <v/>
      </c>
      <c r="I33" s="276" t="str">
        <f>IFERROR(('Price List'!I33/Weights!I33)/$K$5,"")</f>
        <v/>
      </c>
      <c r="J33" s="276" t="str">
        <f>IFERROR(('Price List'!J33/Weights!J33)/$K$5,"")</f>
        <v/>
      </c>
      <c r="K33" s="276" t="str">
        <f>IFERROR(('Price List'!K33/Weights!K33)/$K$5,"")</f>
        <v/>
      </c>
      <c r="L33" s="276" t="str">
        <f>IFERROR(('Price List'!L33/Weights!L33)/$K$5,"")</f>
        <v/>
      </c>
      <c r="M33" s="276" t="str">
        <f>IFERROR(('Price List'!M33/Weights!M33)/$K$5,"")</f>
        <v/>
      </c>
      <c r="N33" s="276" t="str">
        <f>IFERROR(('Price List'!N33/Weights!N33)/$K$5,"")</f>
        <v/>
      </c>
      <c r="O33" s="276" t="str">
        <f>IFERROR(('Price List'!O33/Weights!O33)/$K$5,"")</f>
        <v/>
      </c>
      <c r="P33" s="276" t="str">
        <f>IFERROR(('Price List'!P33/Weights!P33)/$K$5,"")</f>
        <v/>
      </c>
      <c r="Q33" s="276" t="str">
        <f>IFERROR(('Price List'!Q33/Weights!Q33)/$K$5,"")</f>
        <v/>
      </c>
      <c r="R33" s="276" t="str">
        <f>IFERROR(('Price List'!R33/Weights!R33)/$K$5,"")</f>
        <v/>
      </c>
      <c r="S33" s="276" t="str">
        <f>IFERROR(('Price List'!S33/Weights!S33)/$K$5,"")</f>
        <v/>
      </c>
      <c r="T33" s="276" t="str">
        <f>IFERROR(('Price List'!T33/Weights!T33)/$K$5,"")</f>
        <v/>
      </c>
      <c r="U33" s="276" t="str">
        <f>IFERROR(('Price List'!U33/Weights!U33)/$K$5,"")</f>
        <v/>
      </c>
      <c r="V33" s="276" t="str">
        <f>IFERROR(('Price List'!V33/Weights!V33)/$K$5,"")</f>
        <v/>
      </c>
      <c r="W33" s="276" t="str">
        <f>IFERROR(('Price List'!W33/Weights!W33)/$K$5,"")</f>
        <v/>
      </c>
      <c r="X33" s="276" t="str">
        <f>IFERROR(('Price List'!X33/Weights!X33)/$K$5,"")</f>
        <v/>
      </c>
      <c r="Y33" s="276" t="str">
        <f>IFERROR(('Price List'!Y33/Weights!Y33)/$K$5,"")</f>
        <v/>
      </c>
      <c r="Z33" s="276" t="str">
        <f>IFERROR(('Price List'!Z33/Weights!Z33)/$K$5,"")</f>
        <v/>
      </c>
      <c r="AA33" s="276" t="str">
        <f>IFERROR(('Price List'!AA33/Weights!AA33)/$K$5,"")</f>
        <v/>
      </c>
      <c r="AB33" s="276" t="str">
        <f>IFERROR(('Price List'!AB33/Weights!AB33)/$K$5,"")</f>
        <v/>
      </c>
      <c r="AC33" s="276" t="str">
        <f>IFERROR(('Price List'!AC33/Weights!AC33)/$K$5,"")</f>
        <v/>
      </c>
      <c r="AD33" s="112"/>
      <c r="AF33" s="112"/>
    </row>
    <row r="34" spans="1:32" x14ac:dyDescent="0.25">
      <c r="A34" s="254"/>
      <c r="B34" s="217"/>
      <c r="C34" s="237" t="s">
        <v>201</v>
      </c>
      <c r="D34" s="238"/>
      <c r="E34" s="238"/>
      <c r="F34" s="276" t="str">
        <f>IFERROR(('Price List'!F34/Weights!F34)/$K$5,"")</f>
        <v/>
      </c>
      <c r="G34" s="276" t="str">
        <f>IFERROR(('Price List'!G34/Weights!G34)/$K$5,"")</f>
        <v/>
      </c>
      <c r="H34" s="276" t="str">
        <f>IFERROR(('Price List'!H34/Weights!H34)/$K$5,"")</f>
        <v/>
      </c>
      <c r="I34" s="276" t="str">
        <f>IFERROR(('Price List'!I34/Weights!I34)/$K$5,"")</f>
        <v/>
      </c>
      <c r="J34" s="276" t="str">
        <f>IFERROR(('Price List'!J34/Weights!J34)/$K$5,"")</f>
        <v/>
      </c>
      <c r="K34" s="276" t="str">
        <f>IFERROR(('Price List'!K34/Weights!K34)/$K$5,"")</f>
        <v/>
      </c>
      <c r="L34" s="276" t="str">
        <f>IFERROR(('Price List'!L34/Weights!L34)/$K$5,"")</f>
        <v/>
      </c>
      <c r="M34" s="276" t="str">
        <f>IFERROR(('Price List'!M34/Weights!M34)/$K$5,"")</f>
        <v/>
      </c>
      <c r="N34" s="276" t="str">
        <f>IFERROR(('Price List'!N34/Weights!N34)/$K$5,"")</f>
        <v/>
      </c>
      <c r="O34" s="276" t="str">
        <f>IFERROR(('Price List'!O34/Weights!O34)/$K$5,"")</f>
        <v/>
      </c>
      <c r="P34" s="276" t="str">
        <f>IFERROR(('Price List'!P34/Weights!P34)/$K$5,"")</f>
        <v/>
      </c>
      <c r="Q34" s="276" t="str">
        <f>IFERROR(('Price List'!Q34/Weights!Q34)/$K$5,"")</f>
        <v/>
      </c>
      <c r="R34" s="276" t="str">
        <f>IFERROR(('Price List'!R34/Weights!R34)/$K$5,"")</f>
        <v/>
      </c>
      <c r="S34" s="276" t="str">
        <f>IFERROR(('Price List'!S34/Weights!S34)/$K$5,"")</f>
        <v/>
      </c>
      <c r="T34" s="276" t="str">
        <f>IFERROR(('Price List'!T34/Weights!T34)/$K$5,"")</f>
        <v/>
      </c>
      <c r="U34" s="276" t="str">
        <f>IFERROR(('Price List'!U34/Weights!U34)/$K$5,"")</f>
        <v/>
      </c>
      <c r="V34" s="276" t="str">
        <f>IFERROR(('Price List'!V34/Weights!V34)/$K$5,"")</f>
        <v/>
      </c>
      <c r="W34" s="276" t="str">
        <f>IFERROR(('Price List'!W34/Weights!W34)/$K$5,"")</f>
        <v/>
      </c>
      <c r="X34" s="276" t="str">
        <f>IFERROR(('Price List'!X34/Weights!X34)/$K$5,"")</f>
        <v/>
      </c>
      <c r="Y34" s="276" t="str">
        <f>IFERROR(('Price List'!Y34/Weights!Y34)/$K$5,"")</f>
        <v/>
      </c>
      <c r="Z34" s="276" t="str">
        <f>IFERROR(('Price List'!Z34/Weights!Z34)/$K$5,"")</f>
        <v/>
      </c>
      <c r="AA34" s="276" t="str">
        <f>IFERROR(('Price List'!AA34/Weights!AA34)/$K$5,"")</f>
        <v/>
      </c>
      <c r="AB34" s="276" t="str">
        <f>IFERROR(('Price List'!AB34/Weights!AB34)/$K$5,"")</f>
        <v/>
      </c>
      <c r="AC34" s="276" t="str">
        <f>IFERROR(('Price List'!AC34/Weights!AC34)/$K$5,"")</f>
        <v/>
      </c>
      <c r="AD34" s="112"/>
      <c r="AF34" s="112"/>
    </row>
    <row r="35" spans="1:32" x14ac:dyDescent="0.25">
      <c r="A35" s="254"/>
      <c r="B35" s="217"/>
      <c r="C35" s="237" t="s">
        <v>941</v>
      </c>
      <c r="D35" s="238"/>
      <c r="E35" s="238"/>
      <c r="F35" s="276" t="str">
        <f>IFERROR(('Price List'!F35/Weights!F35)/$K$5,"")</f>
        <v/>
      </c>
      <c r="G35" s="276" t="str">
        <f>IFERROR(('Price List'!G35/Weights!G35)/$K$5,"")</f>
        <v/>
      </c>
      <c r="H35" s="276" t="str">
        <f>IFERROR(('Price List'!H35/Weights!H35)/$K$5,"")</f>
        <v/>
      </c>
      <c r="I35" s="276" t="str">
        <f>IFERROR(('Price List'!I35/Weights!I35)/$K$5,"")</f>
        <v/>
      </c>
      <c r="J35" s="276" t="str">
        <f>IFERROR(('Price List'!J35/Weights!J35)/$K$5,"")</f>
        <v/>
      </c>
      <c r="K35" s="276" t="str">
        <f>IFERROR(('Price List'!K35/Weights!K35)/$K$5,"")</f>
        <v/>
      </c>
      <c r="L35" s="276" t="str">
        <f>IFERROR(('Price List'!L35/Weights!L35)/$K$5,"")</f>
        <v/>
      </c>
      <c r="M35" s="276" t="str">
        <f>IFERROR(('Price List'!M35/Weights!M35)/$K$5,"")</f>
        <v/>
      </c>
      <c r="N35" s="276" t="str">
        <f>IFERROR(('Price List'!N35/Weights!N35)/$K$5,"")</f>
        <v/>
      </c>
      <c r="O35" s="276" t="str">
        <f>IFERROR(('Price List'!O35/Weights!O35)/$K$5,"")</f>
        <v/>
      </c>
      <c r="P35" s="276" t="str">
        <f>IFERROR(('Price List'!P35/Weights!P35)/$K$5,"")</f>
        <v/>
      </c>
      <c r="Q35" s="276" t="str">
        <f>IFERROR(('Price List'!Q35/Weights!Q35)/$K$5,"")</f>
        <v/>
      </c>
      <c r="R35" s="276" t="str">
        <f>IFERROR(('Price List'!R35/Weights!R35)/$K$5,"")</f>
        <v/>
      </c>
      <c r="S35" s="276" t="str">
        <f>IFERROR(('Price List'!S35/Weights!S35)/$K$5,"")</f>
        <v/>
      </c>
      <c r="T35" s="276" t="str">
        <f>IFERROR(('Price List'!T35/Weights!T35)/$K$5,"")</f>
        <v/>
      </c>
      <c r="U35" s="276" t="str">
        <f>IFERROR(('Price List'!U35/Weights!U35)/$K$5,"")</f>
        <v/>
      </c>
      <c r="V35" s="276" t="str">
        <f>IFERROR(('Price List'!V35/Weights!V35)/$K$5,"")</f>
        <v/>
      </c>
      <c r="W35" s="276" t="str">
        <f>IFERROR(('Price List'!W35/Weights!W35)/$K$5,"")</f>
        <v/>
      </c>
      <c r="X35" s="276" t="str">
        <f>IFERROR(('Price List'!X35/Weights!X35)/$K$5,"")</f>
        <v/>
      </c>
      <c r="Y35" s="276" t="str">
        <f>IFERROR(('Price List'!Y35/Weights!Y35)/$K$5,"")</f>
        <v/>
      </c>
      <c r="Z35" s="276" t="str">
        <f>IFERROR(('Price List'!Z35/Weights!Z35)/$K$5,"")</f>
        <v/>
      </c>
      <c r="AA35" s="276" t="str">
        <f>IFERROR(('Price List'!AA35/Weights!AA35)/$K$5,"")</f>
        <v/>
      </c>
      <c r="AB35" s="276" t="str">
        <f>IFERROR(('Price List'!AB35/Weights!AB35)/$K$5,"")</f>
        <v/>
      </c>
      <c r="AC35" s="276" t="str">
        <f>IFERROR(('Price List'!AC35/Weights!AC35)/$K$5,"")</f>
        <v/>
      </c>
      <c r="AD35" s="112"/>
      <c r="AF35" s="112"/>
    </row>
    <row r="36" spans="1:32" x14ac:dyDescent="0.25">
      <c r="A36" s="254"/>
      <c r="B36" s="217"/>
      <c r="C36" s="237" t="s">
        <v>202</v>
      </c>
      <c r="D36" s="238"/>
      <c r="E36" s="238"/>
      <c r="F36" s="276" t="str">
        <f>IFERROR(('Price List'!F36/Weights!F36)/$K$5,"")</f>
        <v/>
      </c>
      <c r="G36" s="276" t="str">
        <f>IFERROR(('Price List'!G36/Weights!G36)/$K$5,"")</f>
        <v/>
      </c>
      <c r="H36" s="276" t="str">
        <f>IFERROR(('Price List'!H36/Weights!H36)/$K$5,"")</f>
        <v/>
      </c>
      <c r="I36" s="276" t="str">
        <f>IFERROR(('Price List'!I36/Weights!I36)/$K$5,"")</f>
        <v/>
      </c>
      <c r="J36" s="276" t="str">
        <f>IFERROR(('Price List'!J36/Weights!J36)/$K$5,"")</f>
        <v/>
      </c>
      <c r="K36" s="276" t="str">
        <f>IFERROR(('Price List'!K36/Weights!K36)/$K$5,"")</f>
        <v/>
      </c>
      <c r="L36" s="276" t="str">
        <f>IFERROR(('Price List'!L36/Weights!L36)/$K$5,"")</f>
        <v/>
      </c>
      <c r="M36" s="276" t="str">
        <f>IFERROR(('Price List'!M36/Weights!M36)/$K$5,"")</f>
        <v/>
      </c>
      <c r="N36" s="276" t="str">
        <f>IFERROR(('Price List'!N36/Weights!N36)/$K$5,"")</f>
        <v/>
      </c>
      <c r="O36" s="276" t="str">
        <f>IFERROR(('Price List'!O36/Weights!O36)/$K$5,"")</f>
        <v/>
      </c>
      <c r="P36" s="276" t="str">
        <f>IFERROR(('Price List'!P36/Weights!P36)/$K$5,"")</f>
        <v/>
      </c>
      <c r="Q36" s="276" t="str">
        <f>IFERROR(('Price List'!Q36/Weights!Q36)/$K$5,"")</f>
        <v/>
      </c>
      <c r="R36" s="276" t="str">
        <f>IFERROR(('Price List'!R36/Weights!R36)/$K$5,"")</f>
        <v/>
      </c>
      <c r="S36" s="276" t="str">
        <f>IFERROR(('Price List'!S36/Weights!S36)/$K$5,"")</f>
        <v/>
      </c>
      <c r="T36" s="276" t="str">
        <f>IFERROR(('Price List'!T36/Weights!T36)/$K$5,"")</f>
        <v/>
      </c>
      <c r="U36" s="276" t="str">
        <f>IFERROR(('Price List'!U36/Weights!U36)/$K$5,"")</f>
        <v/>
      </c>
      <c r="V36" s="276" t="str">
        <f>IFERROR(('Price List'!V36/Weights!V36)/$K$5,"")</f>
        <v/>
      </c>
      <c r="W36" s="276" t="str">
        <f>IFERROR(('Price List'!W36/Weights!W36)/$K$5,"")</f>
        <v/>
      </c>
      <c r="X36" s="276" t="str">
        <f>IFERROR(('Price List'!X36/Weights!X36)/$K$5,"")</f>
        <v/>
      </c>
      <c r="Y36" s="276" t="str">
        <f>IFERROR(('Price List'!Y36/Weights!Y36)/$K$5,"")</f>
        <v/>
      </c>
      <c r="Z36" s="276" t="str">
        <f>IFERROR(('Price List'!Z36/Weights!Z36)/$K$5,"")</f>
        <v/>
      </c>
      <c r="AA36" s="276" t="str">
        <f>IFERROR(('Price List'!AA36/Weights!AA36)/$K$5,"")</f>
        <v/>
      </c>
      <c r="AB36" s="276" t="str">
        <f>IFERROR(('Price List'!AB36/Weights!AB36)/$K$5,"")</f>
        <v/>
      </c>
      <c r="AC36" s="276" t="str">
        <f>IFERROR(('Price List'!AC36/Weights!AC36)/$K$5,"")</f>
        <v/>
      </c>
      <c r="AD36" s="112"/>
      <c r="AF36" s="112"/>
    </row>
    <row r="37" spans="1:32" x14ac:dyDescent="0.25">
      <c r="A37" s="254"/>
      <c r="B37" s="217"/>
      <c r="C37" s="237" t="s">
        <v>111</v>
      </c>
      <c r="D37" s="238"/>
      <c r="E37" s="238"/>
      <c r="F37" s="276" t="str">
        <f>IFERROR(('Price List'!F37/Weights!F37)/$K$5,"")</f>
        <v/>
      </c>
      <c r="G37" s="276" t="str">
        <f>IFERROR(('Price List'!G37/Weights!G37)/$K$5,"")</f>
        <v/>
      </c>
      <c r="H37" s="276" t="str">
        <f>IFERROR(('Price List'!H37/Weights!H37)/$K$5,"")</f>
        <v/>
      </c>
      <c r="I37" s="276" t="str">
        <f>IFERROR(('Price List'!I37/Weights!I37)/$K$5,"")</f>
        <v/>
      </c>
      <c r="J37" s="276" t="str">
        <f>IFERROR(('Price List'!J37/Weights!J37)/$K$5,"")</f>
        <v/>
      </c>
      <c r="K37" s="276" t="str">
        <f>IFERROR(('Price List'!K37/Weights!K37)/$K$5,"")</f>
        <v/>
      </c>
      <c r="L37" s="276" t="str">
        <f>IFERROR(('Price List'!L37/Weights!L37)/$K$5,"")</f>
        <v/>
      </c>
      <c r="M37" s="276" t="str">
        <f>IFERROR(('Price List'!M37/Weights!M37)/$K$5,"")</f>
        <v/>
      </c>
      <c r="N37" s="276" t="str">
        <f>IFERROR(('Price List'!N37/Weights!N37)/$K$5,"")</f>
        <v/>
      </c>
      <c r="O37" s="276" t="str">
        <f>IFERROR(('Price List'!O37/Weights!O37)/$K$5,"")</f>
        <v/>
      </c>
      <c r="P37" s="276" t="str">
        <f>IFERROR(('Price List'!P37/Weights!P37)/$K$5,"")</f>
        <v/>
      </c>
      <c r="Q37" s="276" t="str">
        <f>IFERROR(('Price List'!Q37/Weights!Q37)/$K$5,"")</f>
        <v/>
      </c>
      <c r="R37" s="276" t="str">
        <f>IFERROR(('Price List'!R37/Weights!R37)/$K$5,"")</f>
        <v/>
      </c>
      <c r="S37" s="276" t="str">
        <f>IFERROR(('Price List'!S37/Weights!S37)/$K$5,"")</f>
        <v/>
      </c>
      <c r="T37" s="276" t="str">
        <f>IFERROR(('Price List'!T37/Weights!T37)/$K$5,"")</f>
        <v/>
      </c>
      <c r="U37" s="276" t="str">
        <f>IFERROR(('Price List'!U37/Weights!U37)/$K$5,"")</f>
        <v/>
      </c>
      <c r="V37" s="276" t="str">
        <f>IFERROR(('Price List'!V37/Weights!V37)/$K$5,"")</f>
        <v/>
      </c>
      <c r="W37" s="276" t="str">
        <f>IFERROR(('Price List'!W37/Weights!W37)/$K$5,"")</f>
        <v/>
      </c>
      <c r="X37" s="276" t="str">
        <f>IFERROR(('Price List'!X37/Weights!X37)/$K$5,"")</f>
        <v/>
      </c>
      <c r="Y37" s="276" t="str">
        <f>IFERROR(('Price List'!Y37/Weights!Y37)/$K$5,"")</f>
        <v/>
      </c>
      <c r="Z37" s="276" t="str">
        <f>IFERROR(('Price List'!Z37/Weights!Z37)/$K$5,"")</f>
        <v/>
      </c>
      <c r="AA37" s="276" t="str">
        <f>IFERROR(('Price List'!AA37/Weights!AA37)/$K$5,"")</f>
        <v/>
      </c>
      <c r="AB37" s="276" t="str">
        <f>IFERROR(('Price List'!AB37/Weights!AB37)/$K$5,"")</f>
        <v/>
      </c>
      <c r="AC37" s="276" t="str">
        <f>IFERROR(('Price List'!AC37/Weights!AC37)/$K$5,"")</f>
        <v/>
      </c>
      <c r="AD37" s="112"/>
      <c r="AF37" s="112"/>
    </row>
    <row r="38" spans="1:32" x14ac:dyDescent="0.25">
      <c r="A38" s="254"/>
      <c r="B38" s="217"/>
      <c r="C38" s="237" t="s">
        <v>167</v>
      </c>
      <c r="D38" s="238"/>
      <c r="E38" s="238"/>
      <c r="F38" s="268"/>
      <c r="G38" s="268"/>
      <c r="H38" s="268"/>
      <c r="I38" s="268"/>
      <c r="J38" s="268"/>
      <c r="K38" s="268"/>
      <c r="L38" s="268"/>
      <c r="M38" s="268"/>
      <c r="N38" s="268"/>
      <c r="O38" s="268"/>
      <c r="P38" s="268"/>
      <c r="Q38" s="268"/>
      <c r="R38" s="268"/>
      <c r="S38" s="268"/>
      <c r="T38" s="268"/>
      <c r="U38" s="268"/>
      <c r="V38" s="268"/>
      <c r="W38" s="268"/>
      <c r="X38" s="268"/>
      <c r="Y38" s="268"/>
      <c r="Z38" s="268"/>
      <c r="AA38" s="268"/>
      <c r="AB38" s="268"/>
      <c r="AC38" s="268"/>
      <c r="AD38" s="112"/>
      <c r="AF38" s="112"/>
    </row>
    <row r="39" spans="1:32" x14ac:dyDescent="0.25">
      <c r="A39" s="254"/>
      <c r="B39" s="217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7"/>
      <c r="AD39" s="6"/>
    </row>
    <row r="40" spans="1:32" ht="19.05" x14ac:dyDescent="0.35">
      <c r="A40" s="254"/>
      <c r="B40" s="217"/>
      <c r="C40" s="230" t="s">
        <v>980</v>
      </c>
      <c r="D40" s="240" t="s">
        <v>31</v>
      </c>
      <c r="E40" s="240"/>
      <c r="F40" s="269">
        <v>2.5</v>
      </c>
      <c r="G40" s="271">
        <v>3</v>
      </c>
      <c r="H40" s="271">
        <v>4</v>
      </c>
      <c r="I40" s="271">
        <v>5</v>
      </c>
      <c r="J40" s="271">
        <v>6</v>
      </c>
      <c r="K40" s="271">
        <v>7</v>
      </c>
      <c r="L40" s="271">
        <v>8</v>
      </c>
      <c r="M40" s="271">
        <v>9</v>
      </c>
      <c r="N40" s="271">
        <v>10</v>
      </c>
      <c r="O40" s="271">
        <v>11</v>
      </c>
      <c r="P40" s="271">
        <v>12</v>
      </c>
      <c r="Q40" s="271">
        <v>13</v>
      </c>
      <c r="R40" s="271">
        <v>14</v>
      </c>
      <c r="S40" s="271"/>
      <c r="T40" s="271">
        <v>15</v>
      </c>
      <c r="U40" s="271">
        <v>16</v>
      </c>
      <c r="V40" s="271">
        <v>18</v>
      </c>
      <c r="W40" s="271">
        <v>20</v>
      </c>
      <c r="X40" s="271">
        <v>22</v>
      </c>
      <c r="Y40" s="271">
        <v>23</v>
      </c>
      <c r="Z40" s="271">
        <v>24</v>
      </c>
      <c r="AA40" s="271">
        <v>26</v>
      </c>
      <c r="AB40" s="271">
        <v>28</v>
      </c>
      <c r="AC40" s="271">
        <v>30</v>
      </c>
    </row>
    <row r="41" spans="1:32" ht="14.3" hidden="1" thickBot="1" x14ac:dyDescent="0.3">
      <c r="A41" s="254"/>
      <c r="B41" s="217"/>
      <c r="C41" s="235"/>
      <c r="D41" s="236" t="s">
        <v>32</v>
      </c>
      <c r="E41" s="236"/>
      <c r="F41" s="236"/>
      <c r="G41" s="244" t="s">
        <v>11</v>
      </c>
      <c r="H41" s="244" t="s">
        <v>7</v>
      </c>
      <c r="I41" s="244" t="s">
        <v>8</v>
      </c>
      <c r="J41" s="244" t="s">
        <v>9</v>
      </c>
      <c r="K41" s="244" t="s">
        <v>6</v>
      </c>
      <c r="L41" s="244"/>
      <c r="M41" s="244" t="s">
        <v>10</v>
      </c>
      <c r="N41" s="244"/>
      <c r="O41" s="244" t="s">
        <v>12</v>
      </c>
      <c r="P41" s="244" t="s">
        <v>0</v>
      </c>
      <c r="Q41" s="244"/>
      <c r="R41" s="244" t="s">
        <v>15</v>
      </c>
      <c r="S41" s="244"/>
      <c r="T41" s="244"/>
      <c r="U41" s="244" t="s">
        <v>16</v>
      </c>
      <c r="V41" s="244" t="s">
        <v>1</v>
      </c>
      <c r="W41" s="244" t="s">
        <v>2</v>
      </c>
      <c r="X41" s="244" t="s">
        <v>3</v>
      </c>
      <c r="Y41" s="244"/>
      <c r="Z41" s="244" t="s">
        <v>17</v>
      </c>
      <c r="AA41" s="216"/>
      <c r="AB41" s="216"/>
      <c r="AC41" s="245"/>
    </row>
    <row r="42" spans="1:32" x14ac:dyDescent="0.25">
      <c r="A42" s="254"/>
      <c r="B42" s="217"/>
      <c r="C42" s="242" t="s">
        <v>33</v>
      </c>
      <c r="D42" s="246" t="s">
        <v>81</v>
      </c>
      <c r="E42" s="246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67"/>
      <c r="U42" s="267"/>
      <c r="V42" s="267"/>
      <c r="W42" s="267"/>
      <c r="X42" s="267"/>
      <c r="Y42" s="267"/>
      <c r="Z42" s="267"/>
      <c r="AA42" s="267"/>
      <c r="AB42" s="267"/>
      <c r="AC42" s="267"/>
    </row>
    <row r="43" spans="1:32" x14ac:dyDescent="0.25">
      <c r="A43" s="254"/>
      <c r="B43" s="217"/>
      <c r="C43" s="242" t="s">
        <v>952</v>
      </c>
      <c r="D43" s="246" t="s">
        <v>81</v>
      </c>
      <c r="E43" s="246"/>
      <c r="F43" s="268"/>
      <c r="G43" s="268"/>
      <c r="H43" s="268"/>
      <c r="I43" s="268"/>
      <c r="J43" s="268"/>
      <c r="K43" s="268"/>
      <c r="L43" s="268"/>
      <c r="M43" s="268"/>
      <c r="N43" s="268"/>
      <c r="O43" s="268"/>
      <c r="P43" s="268"/>
      <c r="Q43" s="268"/>
      <c r="R43" s="268"/>
      <c r="S43" s="268"/>
      <c r="T43" s="268"/>
      <c r="U43" s="268"/>
      <c r="V43" s="268"/>
      <c r="W43" s="268"/>
      <c r="X43" s="268"/>
      <c r="Y43" s="268"/>
      <c r="Z43" s="268"/>
      <c r="AA43" s="268"/>
      <c r="AB43" s="268"/>
      <c r="AC43" s="268"/>
    </row>
    <row r="44" spans="1:32" x14ac:dyDescent="0.25">
      <c r="A44" s="254"/>
      <c r="B44" s="217"/>
      <c r="C44" s="242"/>
      <c r="D44" s="246"/>
      <c r="E44" s="246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8"/>
    </row>
    <row r="45" spans="1:32" ht="19.05" x14ac:dyDescent="0.35">
      <c r="A45" s="254"/>
      <c r="B45" s="217"/>
      <c r="C45" s="230" t="s">
        <v>981</v>
      </c>
      <c r="D45" s="240"/>
      <c r="E45" s="240"/>
      <c r="F45" s="267"/>
      <c r="G45" s="26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67"/>
      <c r="U45" s="267"/>
      <c r="V45" s="267"/>
      <c r="W45" s="267"/>
      <c r="X45" s="267"/>
      <c r="Y45" s="267"/>
      <c r="Z45" s="267"/>
      <c r="AA45" s="267"/>
      <c r="AB45" s="267"/>
      <c r="AC45" s="267"/>
    </row>
    <row r="46" spans="1:32" s="6" customFormat="1" ht="15.8" customHeight="1" x14ac:dyDescent="0.25">
      <c r="A46" s="254"/>
      <c r="B46" s="217"/>
      <c r="C46" s="239" t="s">
        <v>40</v>
      </c>
      <c r="D46" s="238"/>
      <c r="E46" s="238"/>
      <c r="F46" s="238"/>
      <c r="G46" s="258">
        <v>0.2</v>
      </c>
      <c r="H46" s="258">
        <v>0.2</v>
      </c>
      <c r="I46" s="258">
        <v>0.2</v>
      </c>
      <c r="J46" s="258">
        <v>0.2</v>
      </c>
      <c r="K46" s="258">
        <v>0.2</v>
      </c>
      <c r="L46" s="258">
        <v>0.2</v>
      </c>
      <c r="M46" s="258">
        <v>0.2</v>
      </c>
      <c r="N46" s="258">
        <v>0.2</v>
      </c>
      <c r="O46" s="258">
        <v>0.2</v>
      </c>
      <c r="P46" s="258">
        <v>0.2</v>
      </c>
      <c r="Q46" s="258">
        <v>0.2</v>
      </c>
      <c r="R46" s="258">
        <v>0.2</v>
      </c>
      <c r="S46" s="258">
        <v>-1.8</v>
      </c>
      <c r="T46" s="258">
        <v>0.2</v>
      </c>
      <c r="U46" s="258">
        <v>0.2</v>
      </c>
      <c r="V46" s="258">
        <v>0.2</v>
      </c>
      <c r="W46" s="258">
        <v>0.2</v>
      </c>
      <c r="X46" s="258">
        <v>0.2</v>
      </c>
      <c r="Y46" s="258">
        <v>0.2</v>
      </c>
      <c r="Z46" s="258">
        <v>0.2</v>
      </c>
      <c r="AA46" s="258">
        <v>0.2</v>
      </c>
      <c r="AB46" s="258">
        <v>0.2</v>
      </c>
      <c r="AC46" s="258">
        <v>0.2</v>
      </c>
    </row>
    <row r="47" spans="1:32" x14ac:dyDescent="0.25">
      <c r="A47" s="254"/>
      <c r="B47" s="217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7"/>
    </row>
    <row r="48" spans="1:32" ht="19.05" x14ac:dyDescent="0.35">
      <c r="A48" s="254"/>
      <c r="B48" s="217"/>
      <c r="C48" s="230" t="s">
        <v>982</v>
      </c>
      <c r="D48" s="217"/>
      <c r="E48" s="217"/>
      <c r="F48" s="240" t="s">
        <v>31</v>
      </c>
      <c r="G48" s="232"/>
      <c r="H48" s="233"/>
      <c r="I48" s="250"/>
      <c r="J48" s="271">
        <v>6</v>
      </c>
      <c r="K48" s="271">
        <v>7</v>
      </c>
      <c r="L48" s="271">
        <v>8</v>
      </c>
      <c r="M48" s="271">
        <v>9</v>
      </c>
      <c r="N48" s="271">
        <v>10</v>
      </c>
      <c r="O48" s="271">
        <v>11</v>
      </c>
      <c r="P48" s="271">
        <v>12</v>
      </c>
      <c r="Q48" s="271">
        <v>13</v>
      </c>
      <c r="R48" s="271">
        <v>14</v>
      </c>
      <c r="S48" s="271"/>
      <c r="T48" s="271">
        <v>15</v>
      </c>
      <c r="U48" s="271">
        <v>16</v>
      </c>
      <c r="V48" s="271">
        <v>18</v>
      </c>
      <c r="W48" s="271">
        <v>20</v>
      </c>
      <c r="X48" s="271">
        <v>22</v>
      </c>
      <c r="Y48" s="271">
        <v>23</v>
      </c>
      <c r="Z48" s="271">
        <v>24</v>
      </c>
      <c r="AA48" s="271">
        <v>26</v>
      </c>
      <c r="AB48" s="271">
        <v>28</v>
      </c>
      <c r="AC48" s="271">
        <v>30</v>
      </c>
    </row>
    <row r="49" spans="1:31" x14ac:dyDescent="0.25">
      <c r="A49" s="254"/>
      <c r="B49" s="217"/>
      <c r="C49" s="242" t="s">
        <v>47</v>
      </c>
      <c r="D49" s="242"/>
      <c r="E49" s="242"/>
      <c r="F49" s="242"/>
      <c r="G49" s="259" t="s">
        <v>48</v>
      </c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7"/>
      <c r="X49" s="267"/>
      <c r="Y49" s="267"/>
      <c r="Z49" s="267"/>
      <c r="AA49" s="267"/>
      <c r="AB49" s="267"/>
      <c r="AC49" s="267"/>
    </row>
    <row r="50" spans="1:31" x14ac:dyDescent="0.25">
      <c r="A50" s="254"/>
      <c r="B50" s="217"/>
      <c r="C50" s="237" t="s">
        <v>46</v>
      </c>
      <c r="D50" s="238"/>
      <c r="E50" s="238"/>
      <c r="F50" s="238"/>
      <c r="G50" s="259" t="s">
        <v>49</v>
      </c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67"/>
      <c r="U50" s="267"/>
      <c r="V50" s="267"/>
      <c r="W50" s="267"/>
      <c r="X50" s="267"/>
      <c r="Y50" s="267"/>
      <c r="Z50" s="267"/>
      <c r="AA50" s="267"/>
      <c r="AB50" s="267"/>
      <c r="AC50" s="267"/>
    </row>
    <row r="51" spans="1:31" x14ac:dyDescent="0.25">
      <c r="A51" s="254"/>
      <c r="B51" s="217"/>
      <c r="C51" s="237" t="s">
        <v>165</v>
      </c>
      <c r="D51" s="238"/>
      <c r="E51" s="238"/>
      <c r="F51" s="238"/>
      <c r="G51" s="259" t="s">
        <v>164</v>
      </c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67"/>
      <c r="U51" s="267"/>
      <c r="V51" s="267"/>
      <c r="W51" s="267"/>
      <c r="X51" s="267"/>
      <c r="Y51" s="267"/>
      <c r="Z51" s="267"/>
      <c r="AA51" s="267"/>
      <c r="AB51" s="267"/>
      <c r="AC51" s="267"/>
    </row>
    <row r="52" spans="1:31" x14ac:dyDescent="0.25">
      <c r="A52" s="254"/>
      <c r="B52" s="217"/>
      <c r="C52" s="237" t="s">
        <v>45</v>
      </c>
      <c r="D52" s="238"/>
      <c r="E52" s="238"/>
      <c r="F52" s="238"/>
      <c r="G52" s="259" t="s">
        <v>50</v>
      </c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267"/>
      <c r="AA52" s="267"/>
      <c r="AB52" s="267"/>
      <c r="AC52" s="267"/>
    </row>
    <row r="53" spans="1:31" x14ac:dyDescent="0.25">
      <c r="A53" s="254"/>
      <c r="B53" s="217"/>
      <c r="C53" s="237" t="s">
        <v>51</v>
      </c>
      <c r="D53" s="238"/>
      <c r="E53" s="238"/>
      <c r="F53" s="238"/>
      <c r="G53" s="259" t="s">
        <v>50</v>
      </c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267"/>
      <c r="AA53" s="267"/>
      <c r="AB53" s="267"/>
      <c r="AC53" s="267"/>
    </row>
    <row r="54" spans="1:31" x14ac:dyDescent="0.25">
      <c r="A54" s="254"/>
      <c r="B54" s="217"/>
      <c r="C54" s="237" t="s">
        <v>290</v>
      </c>
      <c r="D54" s="238"/>
      <c r="E54" s="238"/>
      <c r="F54" s="238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</row>
    <row r="55" spans="1:31" x14ac:dyDescent="0.25">
      <c r="A55" s="254"/>
      <c r="B55" s="217"/>
      <c r="C55" s="237" t="s">
        <v>67</v>
      </c>
      <c r="D55" s="238"/>
      <c r="E55" s="238"/>
      <c r="F55" s="23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  <c r="R55" s="268"/>
      <c r="S55" s="268"/>
      <c r="T55" s="268"/>
      <c r="U55" s="268"/>
      <c r="V55" s="268"/>
      <c r="W55" s="268"/>
      <c r="X55" s="268"/>
      <c r="Y55" s="268"/>
      <c r="Z55" s="268"/>
      <c r="AA55" s="268"/>
      <c r="AB55" s="268"/>
      <c r="AC55" s="268"/>
      <c r="AD55" s="268"/>
    </row>
    <row r="56" spans="1:31" s="6" customFormat="1" x14ac:dyDescent="0.25">
      <c r="A56" s="254"/>
      <c r="B56" s="217"/>
      <c r="C56" s="243" t="s">
        <v>289</v>
      </c>
      <c r="D56" s="238"/>
      <c r="E56" s="238"/>
      <c r="F56" s="238"/>
      <c r="G56" s="248"/>
      <c r="H56" s="249"/>
      <c r="I56" s="249"/>
      <c r="J56" s="249"/>
      <c r="K56" s="249"/>
      <c r="L56" s="249"/>
      <c r="M56" s="249"/>
      <c r="N56" s="249"/>
      <c r="O56" s="249"/>
      <c r="P56" s="249"/>
      <c r="Q56" s="249"/>
      <c r="R56" s="249"/>
      <c r="S56" s="249"/>
      <c r="T56" s="249"/>
      <c r="U56" s="249"/>
      <c r="V56" s="249"/>
      <c r="W56" s="249"/>
      <c r="X56" s="249"/>
      <c r="Y56" s="249"/>
      <c r="Z56" s="249"/>
      <c r="AA56" s="249"/>
      <c r="AB56" s="249"/>
      <c r="AC56" s="249"/>
    </row>
    <row r="57" spans="1:31" ht="19.05" x14ac:dyDescent="0.35">
      <c r="A57" s="254"/>
      <c r="B57" s="217"/>
      <c r="C57" s="230" t="s">
        <v>983</v>
      </c>
      <c r="D57" s="240" t="s">
        <v>31</v>
      </c>
      <c r="E57" s="240"/>
      <c r="F57" s="240"/>
      <c r="G57" s="216"/>
      <c r="H57" s="271">
        <v>4</v>
      </c>
      <c r="I57" s="299">
        <v>6</v>
      </c>
      <c r="J57" s="299"/>
      <c r="K57" s="271">
        <v>7</v>
      </c>
      <c r="L57" s="216"/>
      <c r="M57" s="216"/>
      <c r="N57" s="216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16"/>
      <c r="AC57" s="216"/>
      <c r="AE57" s="112"/>
    </row>
    <row r="58" spans="1:31" x14ac:dyDescent="0.25">
      <c r="A58" s="254"/>
      <c r="B58" s="217"/>
      <c r="C58" s="231"/>
      <c r="D58" s="231" t="s">
        <v>32</v>
      </c>
      <c r="E58" s="231"/>
      <c r="F58" s="231"/>
      <c r="G58" s="267"/>
      <c r="H58" s="274" t="s">
        <v>7</v>
      </c>
      <c r="I58" s="307" t="s">
        <v>8</v>
      </c>
      <c r="J58" s="307"/>
      <c r="K58" s="274" t="s">
        <v>9</v>
      </c>
      <c r="L58" s="217"/>
      <c r="M58" s="245"/>
      <c r="N58" s="216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250"/>
      <c r="AA58" s="250"/>
      <c r="AB58" s="216"/>
      <c r="AC58" s="216"/>
      <c r="AE58" s="7"/>
    </row>
    <row r="59" spans="1:31" x14ac:dyDescent="0.25">
      <c r="A59" s="254"/>
      <c r="B59" s="217"/>
      <c r="C59" s="237" t="s">
        <v>953</v>
      </c>
      <c r="D59" s="238"/>
      <c r="E59" s="238"/>
      <c r="F59" s="268"/>
      <c r="G59" s="267"/>
      <c r="H59" s="276" t="str">
        <f>IFERROR(('Price List'!H59/Weights!H59)/$K$5,"")</f>
        <v/>
      </c>
      <c r="I59" s="276" t="str">
        <f>IFERROR(('Price List'!I59/Weights!I59)/$K$5,"")</f>
        <v/>
      </c>
      <c r="J59" s="276" t="str">
        <f>IFERROR(('Price List'!J59/Weights!J59)/$K$5,"")</f>
        <v/>
      </c>
      <c r="K59" s="276" t="str">
        <f>IFERROR(('Price List'!K59/Weights!K59)/$K$5,"")</f>
        <v/>
      </c>
      <c r="L59" s="217"/>
      <c r="M59" s="268"/>
      <c r="N59" s="216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16"/>
      <c r="AC59" s="216"/>
      <c r="AE59" s="7"/>
    </row>
    <row r="60" spans="1:31" x14ac:dyDescent="0.25">
      <c r="A60" s="254"/>
      <c r="B60" s="217"/>
      <c r="C60" s="237" t="s">
        <v>187</v>
      </c>
      <c r="D60" s="238"/>
      <c r="E60" s="238"/>
      <c r="F60" s="268"/>
      <c r="G60" s="267"/>
      <c r="H60" s="276" t="str">
        <f>IFERROR(('Price List'!H60/Weights!H60)/$K$5,"")</f>
        <v/>
      </c>
      <c r="I60" s="276" t="str">
        <f>IFERROR(('Price List'!I60/Weights!I60)/$K$5,"")</f>
        <v/>
      </c>
      <c r="J60" s="276" t="str">
        <f>IFERROR(('Price List'!J60/Weights!J60)/$K$5,"")</f>
        <v/>
      </c>
      <c r="K60" s="276" t="str">
        <f>IFERROR(('Price List'!K60/Weights!K60)/$K$5,"")</f>
        <v/>
      </c>
      <c r="L60" s="217"/>
      <c r="M60" s="268"/>
      <c r="N60" s="216"/>
      <c r="O60" s="268"/>
      <c r="P60" s="268"/>
      <c r="Q60" s="268"/>
      <c r="R60" s="268"/>
      <c r="S60" s="268"/>
      <c r="T60" s="268"/>
      <c r="U60" s="268"/>
      <c r="V60" s="268"/>
      <c r="W60" s="268"/>
      <c r="X60" s="268"/>
      <c r="Y60" s="268"/>
      <c r="Z60" s="268"/>
      <c r="AA60" s="268"/>
      <c r="AB60" s="217"/>
      <c r="AC60" s="216"/>
      <c r="AE60" s="112"/>
    </row>
    <row r="61" spans="1:31" x14ac:dyDescent="0.25">
      <c r="A61" s="254"/>
      <c r="B61" s="217"/>
      <c r="C61" s="237" t="s">
        <v>188</v>
      </c>
      <c r="D61" s="238"/>
      <c r="E61" s="238"/>
      <c r="F61" s="268"/>
      <c r="G61" s="267"/>
      <c r="H61" s="276" t="str">
        <f>IFERROR(('Price List'!H61/Weights!H61)/$K$5,"")</f>
        <v/>
      </c>
      <c r="I61" s="276" t="str">
        <f>IFERROR(('Price List'!I61/Weights!I61)/$K$5,"")</f>
        <v/>
      </c>
      <c r="J61" s="276" t="str">
        <f>IFERROR(('Price List'!J61/Weights!J61)/$K$5,"")</f>
        <v/>
      </c>
      <c r="K61" s="276" t="str">
        <f>IFERROR(('Price List'!K61/Weights!K61)/$K$5,"")</f>
        <v/>
      </c>
      <c r="L61" s="217"/>
      <c r="M61" s="268"/>
      <c r="N61" s="216"/>
      <c r="O61" s="268"/>
      <c r="P61" s="268"/>
      <c r="Q61" s="268"/>
      <c r="R61" s="268"/>
      <c r="S61" s="268"/>
      <c r="T61" s="268"/>
      <c r="U61" s="268"/>
      <c r="V61" s="268"/>
      <c r="W61" s="268"/>
      <c r="X61" s="268"/>
      <c r="Y61" s="268"/>
      <c r="Z61" s="268"/>
      <c r="AA61" s="268"/>
      <c r="AB61" s="217"/>
      <c r="AC61" s="216"/>
      <c r="AE61" s="112"/>
    </row>
    <row r="62" spans="1:31" x14ac:dyDescent="0.25">
      <c r="A62" s="254"/>
      <c r="B62" s="217"/>
      <c r="C62" s="237"/>
      <c r="D62" s="238"/>
      <c r="E62" s="217"/>
      <c r="F62" s="240" t="s">
        <v>276</v>
      </c>
      <c r="G62" s="217" t="s">
        <v>277</v>
      </c>
      <c r="H62" s="268" t="s">
        <v>278</v>
      </c>
      <c r="I62" s="304" t="s">
        <v>280</v>
      </c>
      <c r="J62" s="304"/>
      <c r="K62" s="268" t="s">
        <v>279</v>
      </c>
      <c r="L62" s="268"/>
      <c r="M62" s="268"/>
      <c r="N62" s="268"/>
      <c r="O62" s="268"/>
      <c r="P62" s="268"/>
      <c r="Q62" s="268"/>
      <c r="R62" s="268"/>
      <c r="S62" s="268"/>
      <c r="T62" s="268"/>
      <c r="U62" s="268"/>
      <c r="V62" s="268"/>
      <c r="W62" s="268"/>
      <c r="X62" s="268"/>
      <c r="Y62" s="268"/>
      <c r="Z62" s="268"/>
      <c r="AA62" s="268"/>
      <c r="AB62" s="217"/>
      <c r="AC62" s="216"/>
      <c r="AE62" s="112"/>
    </row>
    <row r="63" spans="1:31" ht="10.55" customHeight="1" x14ac:dyDescent="0.25">
      <c r="A63" s="254"/>
      <c r="B63" s="217"/>
      <c r="C63" s="237"/>
      <c r="D63" s="238"/>
      <c r="E63" s="238"/>
      <c r="F63" s="268"/>
      <c r="G63" s="240"/>
      <c r="H63" s="216"/>
      <c r="I63" s="268"/>
      <c r="J63" s="268"/>
      <c r="K63" s="268"/>
      <c r="L63" s="268"/>
      <c r="M63" s="268"/>
      <c r="N63" s="268"/>
      <c r="O63" s="268"/>
      <c r="P63" s="268"/>
      <c r="Q63" s="268"/>
      <c r="R63" s="268"/>
      <c r="S63" s="268"/>
      <c r="T63" s="268"/>
      <c r="U63" s="268"/>
      <c r="V63" s="268"/>
      <c r="W63" s="268"/>
      <c r="X63" s="268"/>
      <c r="Y63" s="268"/>
      <c r="Z63" s="268"/>
      <c r="AA63" s="268"/>
      <c r="AB63" s="217"/>
      <c r="AC63" s="216"/>
      <c r="AE63" s="112"/>
    </row>
    <row r="64" spans="1:31" ht="19.05" x14ac:dyDescent="0.35">
      <c r="A64" s="254"/>
      <c r="B64" s="217"/>
      <c r="C64" s="230" t="s">
        <v>2477</v>
      </c>
      <c r="D64" s="240"/>
      <c r="E64" s="240"/>
      <c r="F64" s="299">
        <v>5</v>
      </c>
      <c r="G64" s="299"/>
      <c r="H64" s="289">
        <v>6</v>
      </c>
      <c r="I64" s="299">
        <v>8</v>
      </c>
      <c r="J64" s="299"/>
      <c r="K64" s="289">
        <v>10</v>
      </c>
      <c r="L64" s="302"/>
      <c r="M64" s="302"/>
      <c r="N64" s="250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16"/>
      <c r="AC64" s="216"/>
      <c r="AE64" s="112"/>
    </row>
    <row r="65" spans="1:31" ht="16.5" customHeight="1" x14ac:dyDescent="0.25">
      <c r="A65" s="254"/>
      <c r="B65" s="217"/>
      <c r="C65" s="237" t="s">
        <v>2472</v>
      </c>
      <c r="D65" s="238"/>
      <c r="E65" s="238"/>
      <c r="F65" s="308" t="str">
        <f>IFERROR(('Price List'!F65/Weights!F65)/$K$5,"")</f>
        <v/>
      </c>
      <c r="G65" s="308" t="str">
        <f>IFERROR(('Price List'!G65/Weights!G65)/$K$5,"")</f>
        <v/>
      </c>
      <c r="H65" s="290" t="str">
        <f>IFERROR(('Price List'!H65/Weights!H65)/$K$5,"")</f>
        <v/>
      </c>
      <c r="I65" s="308" t="str">
        <f>IFERROR(('Price List'!I65/Weights!I65)/$K$5,"")</f>
        <v/>
      </c>
      <c r="J65" s="308" t="str">
        <f>IFERROR(('Price List'!J65/Weights!J65)/$K$5,"")</f>
        <v/>
      </c>
      <c r="K65" s="290" t="str">
        <f>IFERROR(('Price List'!K65/Weights!K65)/$K$5,"")</f>
        <v/>
      </c>
      <c r="L65" s="300"/>
      <c r="M65" s="300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16"/>
      <c r="Z65" s="216"/>
      <c r="AA65" s="216"/>
      <c r="AB65" s="216"/>
      <c r="AC65" s="286"/>
    </row>
    <row r="66" spans="1:31" ht="16.5" customHeight="1" x14ac:dyDescent="0.25">
      <c r="A66" s="254"/>
      <c r="B66" s="217"/>
      <c r="C66" s="237"/>
      <c r="D66" s="238"/>
      <c r="E66" s="238"/>
      <c r="F66" s="305" t="s">
        <v>2478</v>
      </c>
      <c r="G66" s="305"/>
      <c r="H66" s="288" t="s">
        <v>2478</v>
      </c>
      <c r="I66" s="305" t="s">
        <v>2478</v>
      </c>
      <c r="J66" s="305"/>
      <c r="K66" s="288" t="s">
        <v>2478</v>
      </c>
      <c r="L66" s="305"/>
      <c r="M66" s="305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16"/>
      <c r="Z66" s="216"/>
      <c r="AA66" s="216"/>
      <c r="AB66" s="216"/>
      <c r="AC66" s="286"/>
    </row>
    <row r="67" spans="1:31" ht="19.05" x14ac:dyDescent="0.35">
      <c r="A67" s="254"/>
      <c r="B67" s="217"/>
      <c r="C67" s="230" t="s">
        <v>984</v>
      </c>
      <c r="D67" s="240"/>
      <c r="E67" s="240"/>
      <c r="F67" s="302">
        <v>0.9</v>
      </c>
      <c r="G67" s="302"/>
      <c r="H67" s="269">
        <v>1.1000000000000001</v>
      </c>
      <c r="I67" s="302">
        <v>1.3</v>
      </c>
      <c r="J67" s="302"/>
      <c r="K67" s="269">
        <v>1.5</v>
      </c>
      <c r="L67" s="302">
        <v>1.8</v>
      </c>
      <c r="M67" s="302"/>
      <c r="N67" s="250"/>
      <c r="O67" s="268"/>
      <c r="P67" s="268"/>
      <c r="Q67" s="268"/>
      <c r="R67" s="268"/>
      <c r="S67" s="268"/>
      <c r="T67" s="268"/>
      <c r="U67" s="268"/>
      <c r="V67" s="268"/>
      <c r="W67" s="268"/>
      <c r="X67" s="268"/>
      <c r="Y67" s="268"/>
      <c r="Z67" s="268"/>
      <c r="AA67" s="268"/>
      <c r="AB67" s="216"/>
      <c r="AC67" s="216"/>
      <c r="AE67" s="112"/>
    </row>
    <row r="68" spans="1:31" ht="16.5" customHeight="1" x14ac:dyDescent="0.25">
      <c r="A68" s="254"/>
      <c r="B68" s="217"/>
      <c r="C68" s="237" t="s">
        <v>959</v>
      </c>
      <c r="D68" s="238"/>
      <c r="E68" s="238"/>
      <c r="F68" s="308" t="str">
        <f>IFERROR((('Price List'!F68/Weights!F68)/Weights!F69)/$K$5,"")</f>
        <v/>
      </c>
      <c r="G68" s="308"/>
      <c r="H68" s="276" t="str">
        <f>IFERROR((('Price List'!H68/Weights!H68)/Weights!H69)/$K$5,"")</f>
        <v/>
      </c>
      <c r="I68" s="308" t="str">
        <f>IFERROR((('Price List'!I68/Weights!I68)/Weights!I69)/$K$5,"")</f>
        <v/>
      </c>
      <c r="J68" s="308"/>
      <c r="K68" s="276" t="str">
        <f>IFERROR((('Price List'!K68/Weights!K68)/Weights!K69)/$K$5,"")</f>
        <v/>
      </c>
      <c r="L68" s="308" t="str">
        <f>IFERROR((('Price List'!L68/Weights!L68)/Weights!L69)/$K$5,"")</f>
        <v/>
      </c>
      <c r="M68" s="308"/>
      <c r="N68" s="268"/>
      <c r="O68" s="268"/>
      <c r="P68" s="268"/>
      <c r="Q68" s="268"/>
      <c r="R68" s="268"/>
      <c r="S68" s="268"/>
      <c r="T68" s="268"/>
      <c r="U68" s="268"/>
      <c r="V68" s="268"/>
      <c r="W68" s="268"/>
      <c r="X68" s="268"/>
      <c r="Y68" s="216"/>
      <c r="Z68" s="216"/>
      <c r="AA68" s="216"/>
      <c r="AB68" s="216"/>
      <c r="AC68" s="268"/>
    </row>
    <row r="69" spans="1:31" ht="16.5" customHeight="1" x14ac:dyDescent="0.25">
      <c r="A69" s="254"/>
      <c r="B69" s="217"/>
      <c r="C69" s="237"/>
      <c r="D69" s="238"/>
      <c r="E69" s="238"/>
      <c r="F69" s="305" t="s">
        <v>961</v>
      </c>
      <c r="G69" s="305"/>
      <c r="H69" s="270" t="s">
        <v>960</v>
      </c>
      <c r="I69" s="305" t="s">
        <v>961</v>
      </c>
      <c r="J69" s="305"/>
      <c r="K69" s="270" t="s">
        <v>961</v>
      </c>
      <c r="L69" s="305" t="s">
        <v>961</v>
      </c>
      <c r="M69" s="305"/>
      <c r="N69" s="268"/>
      <c r="O69" s="268"/>
      <c r="P69" s="268"/>
      <c r="Q69" s="268"/>
      <c r="R69" s="268"/>
      <c r="S69" s="268"/>
      <c r="T69" s="268"/>
      <c r="U69" s="268"/>
      <c r="V69" s="268"/>
      <c r="W69" s="268"/>
      <c r="X69" s="268"/>
      <c r="Y69" s="216"/>
      <c r="Z69" s="216"/>
      <c r="AA69" s="216"/>
      <c r="AB69" s="216"/>
      <c r="AC69" s="268"/>
    </row>
    <row r="70" spans="1:31" ht="19.05" x14ac:dyDescent="0.35">
      <c r="A70" s="254"/>
      <c r="B70" s="217"/>
      <c r="C70" s="230" t="s">
        <v>985</v>
      </c>
      <c r="D70" s="240"/>
      <c r="E70" s="240"/>
      <c r="F70" s="303">
        <v>1</v>
      </c>
      <c r="G70" s="303"/>
      <c r="H70" s="268"/>
      <c r="I70" s="301"/>
      <c r="J70" s="301"/>
      <c r="K70" s="217"/>
      <c r="L70" s="268"/>
      <c r="M70" s="217"/>
      <c r="N70" s="268"/>
      <c r="O70" s="268"/>
      <c r="P70" s="268"/>
      <c r="Q70" s="268"/>
      <c r="R70" s="268"/>
      <c r="S70" s="268"/>
      <c r="T70" s="268"/>
      <c r="U70" s="268"/>
      <c r="V70" s="268"/>
      <c r="W70" s="268"/>
      <c r="X70" s="268"/>
      <c r="Y70" s="217"/>
      <c r="Z70" s="217"/>
      <c r="AA70" s="217"/>
      <c r="AB70" s="216"/>
      <c r="AC70" s="268"/>
    </row>
    <row r="71" spans="1:31" ht="16.5" customHeight="1" x14ac:dyDescent="0.25">
      <c r="A71" s="254"/>
      <c r="B71" s="217"/>
      <c r="C71" s="237" t="s">
        <v>34</v>
      </c>
      <c r="D71" s="238"/>
      <c r="E71" s="238"/>
      <c r="F71" s="300"/>
      <c r="G71" s="300"/>
      <c r="H71" s="260"/>
      <c r="I71" s="267" t="s">
        <v>281</v>
      </c>
      <c r="J71" s="267"/>
      <c r="K71" s="267"/>
      <c r="L71" s="267"/>
      <c r="M71" s="267"/>
      <c r="N71" s="268"/>
      <c r="O71" s="268"/>
      <c r="P71" s="268"/>
      <c r="Q71" s="268"/>
      <c r="R71" s="268"/>
      <c r="S71" s="268"/>
      <c r="T71" s="268"/>
      <c r="U71" s="268"/>
      <c r="V71" s="268"/>
      <c r="W71" s="268"/>
      <c r="X71" s="268"/>
      <c r="Y71" s="217"/>
      <c r="Z71" s="217"/>
      <c r="AA71" s="217"/>
      <c r="AB71" s="216"/>
      <c r="AC71" s="268"/>
    </row>
    <row r="72" spans="1:31" x14ac:dyDescent="0.25">
      <c r="A72" s="254"/>
      <c r="B72" s="217"/>
      <c r="C72" s="252" t="s">
        <v>952</v>
      </c>
      <c r="D72" s="216"/>
      <c r="E72" s="216"/>
      <c r="F72" s="300"/>
      <c r="G72" s="300"/>
      <c r="H72" s="267"/>
      <c r="I72" s="267"/>
      <c r="J72" s="267"/>
      <c r="K72" s="267"/>
      <c r="L72" s="267"/>
      <c r="M72" s="267"/>
      <c r="N72" s="268"/>
      <c r="O72" s="268"/>
      <c r="P72" s="217"/>
      <c r="Q72" s="217"/>
      <c r="R72" s="217"/>
      <c r="S72" s="268"/>
      <c r="T72" s="268"/>
      <c r="U72" s="268"/>
      <c r="V72" s="268"/>
      <c r="W72" s="268"/>
      <c r="X72" s="268"/>
      <c r="Y72" s="268"/>
      <c r="Z72" s="268"/>
      <c r="AA72" s="268"/>
      <c r="AB72" s="216"/>
      <c r="AC72" s="268"/>
    </row>
    <row r="73" spans="1:31" x14ac:dyDescent="0.25">
      <c r="A73" s="254"/>
      <c r="B73" s="217"/>
      <c r="C73" s="252" t="s">
        <v>967</v>
      </c>
      <c r="D73" s="216"/>
      <c r="E73" s="216"/>
      <c r="F73" s="300"/>
      <c r="G73" s="300"/>
      <c r="H73" s="267"/>
      <c r="I73" s="267"/>
      <c r="J73" s="267"/>
      <c r="K73" s="267"/>
      <c r="L73" s="267"/>
      <c r="M73" s="26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6"/>
      <c r="AC73" s="217"/>
    </row>
    <row r="74" spans="1:31" x14ac:dyDescent="0.25">
      <c r="A74" s="254"/>
      <c r="B74" s="217"/>
      <c r="C74" s="252" t="s">
        <v>962</v>
      </c>
      <c r="D74" s="216"/>
      <c r="E74" s="216"/>
      <c r="F74" s="300"/>
      <c r="G74" s="300"/>
      <c r="H74" s="267"/>
      <c r="I74" s="267"/>
      <c r="J74" s="267"/>
      <c r="K74" s="267"/>
      <c r="L74" s="267"/>
      <c r="M74" s="26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6"/>
      <c r="AC74" s="217"/>
    </row>
    <row r="75" spans="1:31" x14ac:dyDescent="0.25">
      <c r="A75" s="254"/>
      <c r="B75" s="217"/>
      <c r="C75" s="252" t="s">
        <v>33</v>
      </c>
      <c r="D75" s="216"/>
      <c r="E75" s="216"/>
      <c r="F75" s="304"/>
      <c r="G75" s="304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6"/>
      <c r="AC75" s="217"/>
    </row>
  </sheetData>
  <sheetProtection selectLockedCells="1"/>
  <protectedRanges>
    <protectedRange sqref="F2:H2 J2:Q2" name="Range1"/>
  </protectedRanges>
  <mergeCells count="30">
    <mergeCell ref="F66:G66"/>
    <mergeCell ref="I66:J66"/>
    <mergeCell ref="L66:M66"/>
    <mergeCell ref="F64:G64"/>
    <mergeCell ref="I64:J64"/>
    <mergeCell ref="L64:M64"/>
    <mergeCell ref="F65:G65"/>
    <mergeCell ref="I65:J65"/>
    <mergeCell ref="L65:M65"/>
    <mergeCell ref="F72:G72"/>
    <mergeCell ref="F73:G73"/>
    <mergeCell ref="F74:G74"/>
    <mergeCell ref="F75:G75"/>
    <mergeCell ref="F69:G69"/>
    <mergeCell ref="I69:J69"/>
    <mergeCell ref="L69:M69"/>
    <mergeCell ref="F70:G70"/>
    <mergeCell ref="I70:J70"/>
    <mergeCell ref="F71:G71"/>
    <mergeCell ref="F67:G67"/>
    <mergeCell ref="I67:J67"/>
    <mergeCell ref="L67:M67"/>
    <mergeCell ref="F68:G68"/>
    <mergeCell ref="I68:J68"/>
    <mergeCell ref="L68:M68"/>
    <mergeCell ref="F2:G2"/>
    <mergeCell ref="H2:N2"/>
    <mergeCell ref="I57:J57"/>
    <mergeCell ref="I58:J58"/>
    <mergeCell ref="I62:J62"/>
  </mergeCells>
  <pageMargins left="0.35433070866141736" right="0" top="0.39370078740157483" bottom="0" header="0.51181102362204722" footer="0.19685039370078741"/>
  <pageSetup paperSize="9" scale="54" orientation="landscape" r:id="rId1"/>
  <headerFooter alignWithMargins="0">
    <oddHeader>&amp;L&amp;12Price List 2015</oddHeader>
    <oddFooter>&amp;L&amp;"Arial,Bold"&amp;12ISSUE 1      &amp;"Arial,Regular"&amp;10&amp;D&amp;C&amp;"Arial,Bold"www.marlowropes.com&amp;RPage &amp;P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TempCombo">
          <controlPr defaultSize="0" autoLine="0" linkedCell="D2" listFillRange="customers" r:id="rId5">
            <anchor moveWithCells="1">
              <from>
                <xdr:col>1</xdr:col>
                <xdr:colOff>8626</xdr:colOff>
                <xdr:row>0</xdr:row>
                <xdr:rowOff>120770</xdr:rowOff>
              </from>
              <to>
                <xdr:col>1</xdr:col>
                <xdr:colOff>25879</xdr:colOff>
                <xdr:row>1</xdr:row>
                <xdr:rowOff>0</xdr:rowOff>
              </to>
            </anchor>
          </controlPr>
        </control>
      </mc:Choice>
      <mc:Fallback>
        <control shapeId="11265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249977111117893"/>
  </sheetPr>
  <dimension ref="A1:F43"/>
  <sheetViews>
    <sheetView showZeros="0" zoomScaleNormal="100" workbookViewId="0">
      <selection activeCell="H35" sqref="H35"/>
    </sheetView>
  </sheetViews>
  <sheetFormatPr baseColWidth="10" defaultColWidth="9" defaultRowHeight="12.9" x14ac:dyDescent="0.2"/>
  <cols>
    <col min="1" max="1" width="5.125" customWidth="1"/>
    <col min="3" max="3" width="38.25" style="2" bestFit="1" customWidth="1"/>
    <col min="4" max="4" width="13.125" style="2" customWidth="1"/>
    <col min="5" max="5" width="24" style="2" customWidth="1"/>
    <col min="6" max="6" width="9.125" style="2"/>
  </cols>
  <sheetData>
    <row r="1" spans="1:6" x14ac:dyDescent="0.2">
      <c r="A1" s="159"/>
      <c r="B1" s="159"/>
      <c r="C1" s="160"/>
      <c r="D1" s="160"/>
      <c r="E1" s="160"/>
      <c r="F1" s="154"/>
    </row>
    <row r="2" spans="1:6" x14ac:dyDescent="0.2">
      <c r="A2" s="159"/>
      <c r="B2" s="159"/>
      <c r="C2" s="160"/>
      <c r="D2" s="160"/>
      <c r="E2" s="160"/>
      <c r="F2" s="154"/>
    </row>
    <row r="3" spans="1:6" x14ac:dyDescent="0.2">
      <c r="A3" s="159"/>
      <c r="B3" s="159"/>
      <c r="C3" s="160"/>
      <c r="D3" s="160"/>
      <c r="E3" s="160"/>
      <c r="F3" s="154"/>
    </row>
    <row r="4" spans="1:6" x14ac:dyDescent="0.2">
      <c r="A4" s="159"/>
      <c r="B4" s="159"/>
      <c r="C4" s="160"/>
      <c r="D4" s="160"/>
      <c r="E4" s="160"/>
      <c r="F4" s="154"/>
    </row>
    <row r="5" spans="1:6" x14ac:dyDescent="0.2">
      <c r="A5" s="159"/>
      <c r="B5" s="159"/>
      <c r="C5" s="160"/>
      <c r="D5" s="160"/>
      <c r="E5" s="160"/>
      <c r="F5" s="154"/>
    </row>
    <row r="6" spans="1:6" x14ac:dyDescent="0.2">
      <c r="A6" s="159"/>
      <c r="B6" s="159"/>
      <c r="C6" s="160"/>
      <c r="D6" s="160"/>
      <c r="E6" s="160"/>
      <c r="F6" s="154"/>
    </row>
    <row r="7" spans="1:6" x14ac:dyDescent="0.2">
      <c r="A7" s="159"/>
      <c r="B7" s="159"/>
      <c r="C7" s="160"/>
      <c r="D7" s="160"/>
      <c r="E7" s="160"/>
      <c r="F7" s="154"/>
    </row>
    <row r="8" spans="1:6" x14ac:dyDescent="0.2">
      <c r="A8" s="159"/>
      <c r="B8" s="159"/>
      <c r="C8" s="160"/>
      <c r="D8" s="160"/>
      <c r="E8" s="160"/>
      <c r="F8" s="154"/>
    </row>
    <row r="9" spans="1:6" x14ac:dyDescent="0.2">
      <c r="A9" s="159"/>
      <c r="B9" s="159"/>
      <c r="C9" s="160"/>
      <c r="D9" s="160"/>
      <c r="E9" s="160"/>
      <c r="F9" s="154"/>
    </row>
    <row r="10" spans="1:6" ht="13.6" thickBot="1" x14ac:dyDescent="0.25">
      <c r="A10" s="159"/>
      <c r="B10" s="159"/>
      <c r="C10" s="160"/>
      <c r="D10" s="160"/>
      <c r="E10" s="160"/>
      <c r="F10" s="154"/>
    </row>
    <row r="11" spans="1:6" ht="21.75" thickBot="1" x14ac:dyDescent="0.4">
      <c r="A11" s="159"/>
      <c r="B11" s="4"/>
      <c r="C11" s="164" t="s">
        <v>95</v>
      </c>
      <c r="D11" s="164"/>
      <c r="E11" s="92" t="str">
        <f>'Price List'!V2</f>
        <v>EUR</v>
      </c>
      <c r="F11" s="155"/>
    </row>
    <row r="12" spans="1:6" ht="21.25" customHeight="1" thickBot="1" x14ac:dyDescent="0.3">
      <c r="A12" s="159"/>
      <c r="B12" s="159"/>
      <c r="C12" s="163"/>
      <c r="D12" s="163"/>
      <c r="E12" s="160"/>
      <c r="F12" s="155"/>
    </row>
    <row r="13" spans="1:6" ht="14.3" thickBot="1" x14ac:dyDescent="0.3">
      <c r="A13" s="159"/>
      <c r="B13" s="4"/>
      <c r="C13" s="310" t="s">
        <v>96</v>
      </c>
      <c r="D13" s="311"/>
      <c r="E13" s="89">
        <v>20</v>
      </c>
      <c r="F13" s="156"/>
    </row>
    <row r="14" spans="1:6" ht="18.7" customHeight="1" thickBot="1" x14ac:dyDescent="0.3">
      <c r="A14" s="159"/>
      <c r="B14" s="312" t="s">
        <v>97</v>
      </c>
      <c r="C14" s="310" t="s">
        <v>98</v>
      </c>
      <c r="D14" s="313" t="s">
        <v>99</v>
      </c>
      <c r="E14" s="90">
        <f>IFERROR(CHOOSE($E$13,,,,,,'Price List'!J8,,'Price List'!L8,'Price List'!M8,'Price List'!N8,'Price List'!O8,'Price List'!P8,,'Price List'!R8,,'Price List'!U8,,'Price List'!V8,,'Price List'!W8,,'Price List'!X8,'Price List'!Y8,'Price List'!Z8,,'Price List'!AA8,,'Price List'!AB8),"")</f>
        <v>15</v>
      </c>
      <c r="F14" s="156"/>
    </row>
    <row r="15" spans="1:6" ht="17.5" customHeight="1" thickBot="1" x14ac:dyDescent="0.3">
      <c r="A15" s="159"/>
      <c r="B15" s="312"/>
      <c r="C15" s="91" t="s">
        <v>100</v>
      </c>
      <c r="D15" s="100">
        <v>2</v>
      </c>
      <c r="E15" s="92" t="str">
        <f>IFERROR(CHOOSE($D$15,C16,C17,C18,C19,C20,C21,C22),"")</f>
        <v>D12 99</v>
      </c>
      <c r="F15" s="157"/>
    </row>
    <row r="16" spans="1:6" s="1" customFormat="1" ht="13.6" x14ac:dyDescent="0.25">
      <c r="A16" s="161"/>
      <c r="B16" s="312"/>
      <c r="C16" s="96" t="str">
        <f>'Price List'!C9</f>
        <v>D12 78</v>
      </c>
      <c r="D16" s="101">
        <v>1</v>
      </c>
      <c r="E16" s="321" t="str">
        <f>IFERROR(INDEX('Price List'!C8:AC16,MATCH(Order!E15,'Price List'!C8:C16,0),MATCH(Order!E14,'Price List'!C8:AC8,0)),"Not Available")</f>
        <v>-</v>
      </c>
      <c r="F16" s="316"/>
    </row>
    <row r="17" spans="1:6" x14ac:dyDescent="0.2">
      <c r="A17" s="159"/>
      <c r="B17" s="312"/>
      <c r="C17" s="96" t="str">
        <f>'Price List'!C10</f>
        <v>D12 99</v>
      </c>
      <c r="D17" s="101">
        <v>2</v>
      </c>
      <c r="E17" s="322"/>
      <c r="F17" s="316"/>
    </row>
    <row r="18" spans="1:6" x14ac:dyDescent="0.2">
      <c r="A18" s="159"/>
      <c r="B18" s="312"/>
      <c r="C18" s="96" t="str">
        <f>'Price List'!C11</f>
        <v>D12 Max 78</v>
      </c>
      <c r="D18" s="101">
        <v>3</v>
      </c>
      <c r="E18" s="322"/>
      <c r="F18" s="316"/>
    </row>
    <row r="19" spans="1:6" x14ac:dyDescent="0.2">
      <c r="A19" s="159"/>
      <c r="B19" s="312"/>
      <c r="C19" s="96" t="str">
        <f>'Price List'!C12</f>
        <v>D12 Max 99</v>
      </c>
      <c r="D19" s="101">
        <v>4</v>
      </c>
      <c r="E19" s="322"/>
      <c r="F19" s="316"/>
    </row>
    <row r="20" spans="1:6" x14ac:dyDescent="0.2">
      <c r="A20" s="159"/>
      <c r="B20" s="312"/>
      <c r="C20" s="96" t="str">
        <f>'Price List'!C13</f>
        <v>M-Rig Max</v>
      </c>
      <c r="D20" s="101">
        <v>5</v>
      </c>
      <c r="E20" s="322"/>
      <c r="F20" s="316"/>
    </row>
    <row r="21" spans="1:6" x14ac:dyDescent="0.2">
      <c r="A21" s="159"/>
      <c r="B21" s="312"/>
      <c r="C21" s="96" t="str">
        <f>'Price List'!C15</f>
        <v>Z12</v>
      </c>
      <c r="D21" s="101">
        <v>6</v>
      </c>
      <c r="E21" s="322"/>
      <c r="F21" s="316"/>
    </row>
    <row r="22" spans="1:6" ht="13.6" thickBot="1" x14ac:dyDescent="0.25">
      <c r="A22" s="159"/>
      <c r="B22" s="312"/>
      <c r="C22" s="96" t="str">
        <f>'Price List'!C16</f>
        <v>V12</v>
      </c>
      <c r="D22" s="101">
        <v>7</v>
      </c>
      <c r="E22" s="322"/>
      <c r="F22" s="316"/>
    </row>
    <row r="23" spans="1:6" ht="17.5" customHeight="1" thickBot="1" x14ac:dyDescent="0.3">
      <c r="A23" s="159"/>
      <c r="B23" s="314" t="s">
        <v>101</v>
      </c>
      <c r="C23" s="97" t="s">
        <v>108</v>
      </c>
      <c r="D23" s="100">
        <v>2</v>
      </c>
      <c r="E23" s="92" t="str">
        <f>IFERROR(CHOOSE($D$23,C24,C25,C26,C27,C28,C29,C30,C31,C32,C33),"")</f>
        <v>MGP Technora 50</v>
      </c>
      <c r="F23" s="158"/>
    </row>
    <row r="24" spans="1:6" ht="13.75" customHeight="1" x14ac:dyDescent="0.2">
      <c r="A24" s="159"/>
      <c r="B24" s="315"/>
      <c r="C24" s="96" t="str">
        <f>'Price List'!C20</f>
        <v>MGP Racing 100</v>
      </c>
      <c r="D24" s="99">
        <v>1</v>
      </c>
      <c r="E24" s="321" t="str">
        <f>IFERROR(INDEX('Price List'!C18:AC29,MATCH(E23,'Price List'!C18:C29,0),MATCH(Order!E13,'Price List'!C18:AC18,0)),"Not Available")</f>
        <v>-</v>
      </c>
      <c r="F24" s="324"/>
    </row>
    <row r="25" spans="1:6" ht="13.75" customHeight="1" x14ac:dyDescent="0.2">
      <c r="A25" s="159"/>
      <c r="B25" s="315"/>
      <c r="C25" s="96" t="str">
        <f>'Price List'!C21</f>
        <v>MGP Technora 50</v>
      </c>
      <c r="D25" s="98">
        <v>2</v>
      </c>
      <c r="E25" s="322"/>
      <c r="F25" s="324"/>
    </row>
    <row r="26" spans="1:6" ht="13.75" customHeight="1" x14ac:dyDescent="0.2">
      <c r="A26" s="159"/>
      <c r="B26" s="315"/>
      <c r="C26" s="96" t="str">
        <f>'Price List'!C23</f>
        <v>MGP P Tech 50</v>
      </c>
      <c r="D26" s="98">
        <v>3</v>
      </c>
      <c r="E26" s="322"/>
      <c r="F26" s="324"/>
    </row>
    <row r="27" spans="1:6" ht="13.75" customHeight="1" x14ac:dyDescent="0.2">
      <c r="A27" s="159"/>
      <c r="B27" s="315"/>
      <c r="C27" s="96" t="str">
        <f>'Price List'!C22</f>
        <v>MGP PBO 100</v>
      </c>
      <c r="D27" s="98">
        <v>4</v>
      </c>
      <c r="E27" s="322"/>
      <c r="F27" s="324"/>
    </row>
    <row r="28" spans="1:6" ht="13.75" customHeight="1" x14ac:dyDescent="0.2">
      <c r="A28" s="159"/>
      <c r="B28" s="315"/>
      <c r="C28" s="96" t="str">
        <f>'Price List'!C27</f>
        <v>MGP Vectran 50</v>
      </c>
      <c r="D28" s="98">
        <v>5</v>
      </c>
      <c r="E28" s="322"/>
      <c r="F28" s="324"/>
    </row>
    <row r="29" spans="1:6" ht="13.75" customHeight="1" x14ac:dyDescent="0.2">
      <c r="A29" s="159"/>
      <c r="B29" s="315"/>
      <c r="C29" s="96" t="str">
        <f>'Price List'!C26</f>
        <v>MGP M-Grip 50</v>
      </c>
      <c r="D29" s="98">
        <v>6</v>
      </c>
      <c r="E29" s="322"/>
      <c r="F29" s="324"/>
    </row>
    <row r="30" spans="1:6" ht="13.75" customHeight="1" x14ac:dyDescent="0.2">
      <c r="A30" s="159"/>
      <c r="B30" s="315"/>
      <c r="C30" s="96" t="str">
        <f>'Price List'!C24</f>
        <v>MGP PBO 50</v>
      </c>
      <c r="D30" s="98">
        <v>7</v>
      </c>
      <c r="E30" s="322"/>
      <c r="F30" s="324"/>
    </row>
    <row r="31" spans="1:6" ht="13.75" customHeight="1" x14ac:dyDescent="0.2">
      <c r="A31" s="159"/>
      <c r="B31" s="315"/>
      <c r="C31" s="96" t="str">
        <f>'Price List'!C28</f>
        <v>MGP Dyneema 50</v>
      </c>
      <c r="D31" s="98">
        <v>8</v>
      </c>
      <c r="E31" s="322"/>
      <c r="F31" s="324"/>
    </row>
    <row r="32" spans="1:6" ht="13.75" customHeight="1" x14ac:dyDescent="0.2">
      <c r="A32" s="159"/>
      <c r="B32" s="315"/>
      <c r="C32" s="96" t="str">
        <f>'Price List'!C25</f>
        <v>MGP D Tech 50</v>
      </c>
      <c r="D32" s="98">
        <v>9</v>
      </c>
      <c r="E32" s="322"/>
      <c r="F32" s="324"/>
    </row>
    <row r="33" spans="1:6" ht="13.75" customHeight="1" thickBot="1" x14ac:dyDescent="0.25">
      <c r="A33" s="159"/>
      <c r="B33" s="315"/>
      <c r="C33" s="96" t="str">
        <f>'Price List'!C29</f>
        <v>MGP Runnertail 75</v>
      </c>
      <c r="D33" s="98">
        <v>10</v>
      </c>
      <c r="E33" s="323"/>
      <c r="F33" s="324"/>
    </row>
    <row r="34" spans="1:6" ht="13.6" thickBot="1" x14ac:dyDescent="0.25">
      <c r="A34" s="159"/>
      <c r="B34" s="159"/>
      <c r="C34" s="159"/>
      <c r="D34" s="159"/>
      <c r="E34" s="160"/>
      <c r="F34" s="154"/>
    </row>
    <row r="35" spans="1:6" ht="14.3" thickBot="1" x14ac:dyDescent="0.3">
      <c r="A35" s="159"/>
      <c r="B35" s="159"/>
      <c r="C35" s="317" t="s">
        <v>102</v>
      </c>
      <c r="D35" s="318"/>
      <c r="E35" s="104" t="str">
        <f>IFERROR(E24+E16,"-")</f>
        <v>-</v>
      </c>
      <c r="F35" s="154"/>
    </row>
    <row r="36" spans="1:6" ht="14.3" thickBot="1" x14ac:dyDescent="0.3">
      <c r="A36" s="159"/>
      <c r="B36" s="159"/>
      <c r="C36" s="319" t="s">
        <v>103</v>
      </c>
      <c r="D36" s="320"/>
      <c r="E36" s="102">
        <v>100</v>
      </c>
      <c r="F36" s="154"/>
    </row>
    <row r="37" spans="1:6" ht="13.6" thickBot="1" x14ac:dyDescent="0.25">
      <c r="A37" s="159"/>
      <c r="B37" s="159"/>
      <c r="C37" s="93" t="s">
        <v>104</v>
      </c>
      <c r="D37" s="94">
        <v>0.2</v>
      </c>
      <c r="E37" s="95" t="str">
        <f>IFERROR(IF(E36&lt;50,E35*D37,"0"),"-")</f>
        <v>0</v>
      </c>
      <c r="F37" s="154"/>
    </row>
    <row r="38" spans="1:6" ht="14.3" thickBot="1" x14ac:dyDescent="0.3">
      <c r="A38" s="159"/>
      <c r="B38" s="159"/>
      <c r="C38" s="317" t="s">
        <v>105</v>
      </c>
      <c r="D38" s="318"/>
      <c r="E38" s="104" t="str">
        <f>IF(ISERROR(E37+E35)," ",(E37+E35))</f>
        <v xml:space="preserve"> </v>
      </c>
      <c r="F38" s="154"/>
    </row>
    <row r="39" spans="1:6" ht="13.6" thickBot="1" x14ac:dyDescent="0.25">
      <c r="A39" s="159"/>
      <c r="B39" s="159"/>
      <c r="C39" s="159"/>
      <c r="D39" s="159"/>
      <c r="E39" s="162"/>
      <c r="F39" s="154"/>
    </row>
    <row r="40" spans="1:6" ht="27.7" customHeight="1" thickBot="1" x14ac:dyDescent="0.25">
      <c r="A40" s="159"/>
      <c r="B40" s="309" t="s">
        <v>106</v>
      </c>
      <c r="C40" s="309"/>
      <c r="D40" s="105" t="str">
        <f>E11</f>
        <v>EUR</v>
      </c>
      <c r="E40" s="103" t="str">
        <f>IFERROR(E38*E36,"-")</f>
        <v>-</v>
      </c>
      <c r="F40" s="154"/>
    </row>
    <row r="41" spans="1:6" x14ac:dyDescent="0.2">
      <c r="A41" s="159"/>
      <c r="B41" s="159"/>
      <c r="C41" s="160"/>
      <c r="D41" s="160"/>
      <c r="E41" s="160"/>
      <c r="F41" s="154"/>
    </row>
    <row r="42" spans="1:6" x14ac:dyDescent="0.2">
      <c r="A42" s="159"/>
      <c r="B42" s="159"/>
      <c r="C42" s="160"/>
      <c r="D42" s="160"/>
      <c r="E42" s="160"/>
      <c r="F42" s="154"/>
    </row>
    <row r="43" spans="1:6" x14ac:dyDescent="0.2">
      <c r="A43" s="159"/>
      <c r="B43" s="159"/>
      <c r="C43" s="160"/>
      <c r="D43" s="160"/>
      <c r="E43" s="160"/>
      <c r="F43" s="160"/>
    </row>
  </sheetData>
  <sheetProtection selectLockedCells="1"/>
  <protectedRanges>
    <protectedRange sqref="E13" name="Range1"/>
    <protectedRange sqref="D15" name="Range2"/>
    <protectedRange sqref="E36" name="Range4"/>
    <protectedRange sqref="D37" name="Range5"/>
  </protectedRanges>
  <mergeCells count="12">
    <mergeCell ref="F16:F22"/>
    <mergeCell ref="C35:D35"/>
    <mergeCell ref="C36:D36"/>
    <mergeCell ref="C38:D38"/>
    <mergeCell ref="E24:E33"/>
    <mergeCell ref="E16:E22"/>
    <mergeCell ref="F24:F33"/>
    <mergeCell ref="B40:C40"/>
    <mergeCell ref="C13:D13"/>
    <mergeCell ref="B14:B22"/>
    <mergeCell ref="C14:D14"/>
    <mergeCell ref="B23:B33"/>
  </mergeCells>
  <phoneticPr fontId="1" type="noConversion"/>
  <conditionalFormatting sqref="E14">
    <cfRule type="cellIs" dxfId="0" priority="1" stopIfTrue="1" operator="equal">
      <formula>#VALUE!</formula>
    </cfRule>
  </conditionalFormatting>
  <dataValidations count="2">
    <dataValidation type="list" allowBlank="1" showInputMessage="1" showErrorMessage="1" sqref="D34:D36" xr:uid="{00000000-0002-0000-0300-000000000000}">
      <formula1>MGPcover</formula1>
    </dataValidation>
    <dataValidation type="list" allowBlank="1" showInputMessage="1" showErrorMessage="1" sqref="C34:C37" xr:uid="{00000000-0002-0000-0300-000001000000}">
      <formula1>Diameter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3" tint="0.39997558519241921"/>
  </sheetPr>
  <dimension ref="A1:AR15"/>
  <sheetViews>
    <sheetView zoomScale="70" zoomScaleNormal="70" workbookViewId="0">
      <selection activeCell="D20" sqref="D20"/>
    </sheetView>
  </sheetViews>
  <sheetFormatPr baseColWidth="10" defaultColWidth="9" defaultRowHeight="12.9" x14ac:dyDescent="0.2"/>
  <cols>
    <col min="2" max="2" width="28" bestFit="1" customWidth="1"/>
    <col min="3" max="3" width="14.75" customWidth="1"/>
    <col min="4" max="4" width="7.25" customWidth="1"/>
    <col min="5" max="5" width="38" bestFit="1" customWidth="1"/>
  </cols>
  <sheetData>
    <row r="1" spans="1:44" ht="18.350000000000001" x14ac:dyDescent="0.2">
      <c r="A1" s="325" t="s">
        <v>58</v>
      </c>
      <c r="B1" s="326"/>
      <c r="C1" s="327"/>
    </row>
    <row r="2" spans="1:44" ht="12.75" customHeight="1" x14ac:dyDescent="0.2">
      <c r="A2" s="328" t="s">
        <v>2573</v>
      </c>
      <c r="B2" s="328"/>
      <c r="C2" s="328"/>
    </row>
    <row r="3" spans="1:44" ht="12.75" customHeight="1" x14ac:dyDescent="0.2">
      <c r="A3" s="328"/>
      <c r="B3" s="328"/>
      <c r="C3" s="328"/>
    </row>
    <row r="5" spans="1:44" ht="18.350000000000001" x14ac:dyDescent="0.2">
      <c r="A5" s="8" t="s">
        <v>59</v>
      </c>
      <c r="B5" s="8" t="s">
        <v>42</v>
      </c>
      <c r="C5" s="8" t="s">
        <v>43</v>
      </c>
    </row>
    <row r="6" spans="1:44" ht="13.6" x14ac:dyDescent="0.2">
      <c r="A6" s="9" t="s">
        <v>60</v>
      </c>
      <c r="B6" s="9" t="s">
        <v>61</v>
      </c>
      <c r="C6" s="10">
        <v>0.4</v>
      </c>
      <c r="E6" s="3" t="str">
        <f>IF(C6&gt;0.25,"HIGH DISCOUNT - GET AUTHORISATION"," ")</f>
        <v>HIGH DISCOUNT - GET AUTHORISATION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</row>
    <row r="7" spans="1:44" ht="13.6" x14ac:dyDescent="0.2">
      <c r="A7" s="11" t="s">
        <v>39</v>
      </c>
      <c r="B7" s="12" t="s">
        <v>62</v>
      </c>
      <c r="C7" s="10"/>
      <c r="E7" s="3" t="str">
        <f>IF(C7&gt;0.25,"HIGH DISCOUNT - GET AUTHORISATION"," ")</f>
        <v xml:space="preserve"> 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3.6" x14ac:dyDescent="0.2">
      <c r="A8" s="11" t="s">
        <v>63</v>
      </c>
      <c r="B8" s="12" t="s">
        <v>64</v>
      </c>
      <c r="C8" s="10"/>
      <c r="E8" s="3" t="str">
        <f>IF(C8&gt;0.25,"HIGH DISCOUNT - GET AUTHORISATION"," ")</f>
        <v xml:space="preserve"> 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</row>
    <row r="9" spans="1:44" ht="13.6" x14ac:dyDescent="0.2">
      <c r="A9" s="73" t="s">
        <v>38</v>
      </c>
      <c r="B9" s="74" t="s">
        <v>23</v>
      </c>
      <c r="C9" s="10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</row>
    <row r="10" spans="1:44" ht="13.6" x14ac:dyDescent="0.2">
      <c r="A10" s="73" t="s">
        <v>177</v>
      </c>
      <c r="B10" s="74" t="s">
        <v>178</v>
      </c>
      <c r="C10" s="10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</row>
    <row r="11" spans="1:44" ht="13.6" x14ac:dyDescent="0.2">
      <c r="A11" s="73" t="s">
        <v>174</v>
      </c>
      <c r="B11" s="74" t="s">
        <v>175</v>
      </c>
      <c r="C11" s="10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</row>
    <row r="12" spans="1:44" ht="13.6" x14ac:dyDescent="0.2">
      <c r="A12" s="73" t="s">
        <v>109</v>
      </c>
      <c r="B12" s="74" t="s">
        <v>91</v>
      </c>
      <c r="C12" s="10">
        <v>0</v>
      </c>
      <c r="E12" s="3" t="str">
        <f>IF(C12&gt;0.25,"HIGH DISCOUNT - GET AUTHORISATION"," ")</f>
        <v xml:space="preserve"> </v>
      </c>
      <c r="F12" s="3"/>
    </row>
    <row r="13" spans="1:44" ht="13.6" thickBot="1" x14ac:dyDescent="0.25">
      <c r="F13" s="3"/>
    </row>
    <row r="14" spans="1:44" x14ac:dyDescent="0.2">
      <c r="A14" s="329" t="s">
        <v>14</v>
      </c>
      <c r="B14" s="329"/>
      <c r="C14" s="331" t="s">
        <v>5</v>
      </c>
      <c r="F14" s="3"/>
    </row>
    <row r="15" spans="1:44" x14ac:dyDescent="0.2">
      <c r="A15" s="330"/>
      <c r="B15" s="330"/>
      <c r="C15" s="332"/>
    </row>
  </sheetData>
  <mergeCells count="4">
    <mergeCell ref="A1:C1"/>
    <mergeCell ref="A2:C3"/>
    <mergeCell ref="A14:B15"/>
    <mergeCell ref="C14:C15"/>
  </mergeCells>
  <dataValidations count="1">
    <dataValidation type="list" allowBlank="1" showInputMessage="1" showErrorMessage="1" sqref="C14:C15" xr:uid="{00000000-0002-0000-0400-000000000000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Y1155"/>
  <sheetViews>
    <sheetView zoomScale="80" zoomScaleNormal="80" workbookViewId="0">
      <pane ySplit="5" topLeftCell="A1127" activePane="bottomLeft" state="frozen"/>
      <selection pane="bottomLeft" activeCell="B1143" sqref="B1143:B1147"/>
    </sheetView>
  </sheetViews>
  <sheetFormatPr baseColWidth="10" defaultColWidth="9" defaultRowHeight="12.9" x14ac:dyDescent="0.2"/>
  <cols>
    <col min="1" max="1" width="17" customWidth="1"/>
    <col min="2" max="3" width="10.875" customWidth="1"/>
    <col min="4" max="4" width="41.125" customWidth="1"/>
    <col min="5" max="5" width="17.25" customWidth="1"/>
    <col min="6" max="6" width="27" style="2" customWidth="1"/>
    <col min="7" max="7" width="42.25" style="2" customWidth="1"/>
    <col min="8" max="8" width="11.375" style="2" customWidth="1"/>
    <col min="9" max="9" width="11.375" style="2" hidden="1" customWidth="1"/>
    <col min="10" max="11" width="24.875" style="2" customWidth="1"/>
    <col min="12" max="12" width="16.125" style="2" customWidth="1"/>
    <col min="13" max="13" width="17.875" style="2" customWidth="1"/>
    <col min="14" max="14" width="18.25" style="2" customWidth="1"/>
    <col min="15" max="15" width="22.75" style="2" customWidth="1"/>
    <col min="16" max="16" width="33.25" customWidth="1"/>
    <col min="17" max="17" width="16.125" customWidth="1"/>
    <col min="18" max="18" width="12" customWidth="1"/>
    <col min="19" max="20" width="9.125" customWidth="1"/>
    <col min="21" max="21" width="10.25" bestFit="1" customWidth="1"/>
    <col min="22" max="22" width="9.125" customWidth="1"/>
    <col min="23" max="23" width="12.375" bestFit="1" customWidth="1"/>
    <col min="24" max="26" width="9.125" customWidth="1"/>
  </cols>
  <sheetData>
    <row r="1" spans="1:18" x14ac:dyDescent="0.2">
      <c r="P1" s="15" t="s">
        <v>2572</v>
      </c>
    </row>
    <row r="2" spans="1:18" x14ac:dyDescent="0.2">
      <c r="H2" s="15"/>
      <c r="I2" s="15"/>
    </row>
    <row r="4" spans="1:18" ht="14.95" thickBot="1" x14ac:dyDescent="0.3">
      <c r="G4" s="13"/>
      <c r="H4" s="13"/>
      <c r="I4" s="13"/>
      <c r="J4" s="13"/>
      <c r="K4" s="13" t="s">
        <v>55</v>
      </c>
      <c r="L4" s="13"/>
      <c r="M4" s="13"/>
      <c r="N4" s="13"/>
      <c r="O4" s="13"/>
    </row>
    <row r="5" spans="1:18" s="14" customFormat="1" ht="14.95" thickBot="1" x14ac:dyDescent="0.3">
      <c r="A5" s="150" t="s">
        <v>373</v>
      </c>
      <c r="B5" s="151" t="s">
        <v>69</v>
      </c>
      <c r="C5" s="151" t="s">
        <v>92</v>
      </c>
      <c r="D5" s="151" t="s">
        <v>66</v>
      </c>
      <c r="E5" s="151"/>
      <c r="F5" s="152" t="s">
        <v>66</v>
      </c>
      <c r="G5" s="152"/>
      <c r="H5" s="152"/>
      <c r="I5" s="152"/>
      <c r="J5" s="153" t="s">
        <v>107</v>
      </c>
      <c r="K5" s="153" t="str">
        <f>IF('Price List'!V2="GBP","Band A - GBP",IF('Price List'!V2="EUR","Band B - EUR",IF('Price List'!V2="SEK","Band F - SEK",IF('Price List'!V2="USD","Band C - USD","-"))))</f>
        <v>Band B - EUR</v>
      </c>
      <c r="L5" s="13" t="s">
        <v>56</v>
      </c>
      <c r="M5" s="13" t="s">
        <v>43</v>
      </c>
      <c r="N5" s="13" t="s">
        <v>93</v>
      </c>
      <c r="O5" s="13" t="s">
        <v>94</v>
      </c>
      <c r="P5" s="14" t="s">
        <v>168</v>
      </c>
      <c r="Q5" s="170" t="s">
        <v>372</v>
      </c>
      <c r="R5" s="14" t="s">
        <v>2459</v>
      </c>
    </row>
    <row r="6" spans="1:18" x14ac:dyDescent="0.2">
      <c r="A6" s="114" t="s">
        <v>374</v>
      </c>
      <c r="B6" s="22" t="e">
        <f>[3]!EntStkParent($P$1,A6)</f>
        <v>#NAME?</v>
      </c>
      <c r="C6" s="22" t="e">
        <f t="shared" ref="C6:C32" si="0">LEFT(B6,3)</f>
        <v>#NAME?</v>
      </c>
      <c r="D6" s="22" t="e">
        <f>[3]!EntStkDescr($P$1,A6,1)</f>
        <v>#NAME?</v>
      </c>
      <c r="E6" s="22"/>
      <c r="F6" s="26" t="s">
        <v>18</v>
      </c>
      <c r="G6" s="25" t="e">
        <f>CONCATENATE(H6,F6)</f>
        <v>#NAME?</v>
      </c>
      <c r="H6" s="69" t="e">
        <f>[3]!EntStkUserField5($P$1,A6)</f>
        <v>#NAME?</v>
      </c>
      <c r="I6" s="24"/>
      <c r="J6" s="80" t="e">
        <f>IF('Price List'!$F$2="N/A",N6,IF('Price List'!$S$4="#(515): Invalid Customer",K6,(K6-(K6*O6))))</f>
        <v>#NAME?</v>
      </c>
      <c r="K6" s="80" t="e">
        <f>Q6</f>
        <v>#NAME?</v>
      </c>
      <c r="L6" s="23" t="e">
        <f t="shared" ref="L6:L32" si="1">K6-(K6*M6)</f>
        <v>#NAME?</v>
      </c>
      <c r="M6" s="77" t="e">
        <f>IF(VLOOKUP(C6,product_group_discount,3,FALSE)="",'New Quote Discount'!$C$6,VLOOKUP(C6,product_group_discount,3,FALSE))</f>
        <v>#NAME?</v>
      </c>
      <c r="N6" s="23" t="e">
        <f t="shared" ref="N6:N99" si="2">K6-(K6*M6)</f>
        <v>#NAME?</v>
      </c>
      <c r="O6" s="121" t="e">
        <f t="shared" ref="O6:O100" si="3">VLOOKUP(C6,customerdiscount,5,FALSE)</f>
        <v>#NAME?</v>
      </c>
      <c r="P6" s="117"/>
      <c r="Q6" s="167" t="e">
        <f>IF(P6="",[3]!EntStkSalesPrice($P$1,A6,'Price List'!$S$5),P6*(IF('Price List'!$S$5="A",1,IF('Price List'!$S$5="B",1.262,1.553))))</f>
        <v>#NAME?</v>
      </c>
      <c r="R6" s="167" t="e">
        <f>K6*1.5</f>
        <v>#NAME?</v>
      </c>
    </row>
    <row r="7" spans="1:18" x14ac:dyDescent="0.2">
      <c r="A7" s="21" t="s">
        <v>375</v>
      </c>
      <c r="B7" s="22" t="e">
        <f>[3]!EntStkParent($P$1,A7)</f>
        <v>#NAME?</v>
      </c>
      <c r="C7" s="22" t="e">
        <f t="shared" si="0"/>
        <v>#NAME?</v>
      </c>
      <c r="D7" s="22" t="e">
        <f>[3]!EntStkDescr($P$1,A7,1)</f>
        <v>#NAME?</v>
      </c>
      <c r="E7" s="22"/>
      <c r="F7" s="26" t="s">
        <v>18</v>
      </c>
      <c r="G7" s="25" t="e">
        <f t="shared" ref="G7:G100" si="4">CONCATENATE(H7,F7)</f>
        <v>#NAME?</v>
      </c>
      <c r="H7" s="69" t="e">
        <f>[3]!EntStkUserField5($P$1,A7)</f>
        <v>#NAME?</v>
      </c>
      <c r="I7" s="24"/>
      <c r="J7" s="80" t="e">
        <f>IF('Price List'!$F$2="N/A",N7,IF('Price List'!$S$4="#(515): Invalid Customer",K7,(K7-(K7*O7))))</f>
        <v>#NAME?</v>
      </c>
      <c r="K7" s="80" t="e">
        <f t="shared" ref="K7:K70" si="5">Q7</f>
        <v>#NAME?</v>
      </c>
      <c r="L7" s="23" t="e">
        <f t="shared" si="1"/>
        <v>#NAME?</v>
      </c>
      <c r="M7" s="77" t="e">
        <f>IF(VLOOKUP(C7,product_group_discount,3,FALSE)="",'New Quote Discount'!$C$6,VLOOKUP(C7,product_group_discount,3,FALSE))</f>
        <v>#NAME?</v>
      </c>
      <c r="N7" s="23" t="e">
        <f t="shared" si="2"/>
        <v>#NAME?</v>
      </c>
      <c r="O7" s="121" t="e">
        <f t="shared" si="3"/>
        <v>#NAME?</v>
      </c>
      <c r="P7" s="117"/>
      <c r="Q7" s="167" t="e">
        <f>IF(P7="",[3]!EntStkSalesPrice($P$1,A7,'Price List'!$S$5),P7*(IF('Price List'!$S$5="A",1,IF('Price List'!$S$5="B",1.262,1.553))))</f>
        <v>#NAME?</v>
      </c>
      <c r="R7" s="167" t="e">
        <f t="shared" ref="R7:R70" si="6">K7*1.5</f>
        <v>#NAME?</v>
      </c>
    </row>
    <row r="8" spans="1:18" x14ac:dyDescent="0.2">
      <c r="A8" s="21" t="s">
        <v>376</v>
      </c>
      <c r="B8" s="22" t="e">
        <f>[3]!EntStkParent($P$1,A8)</f>
        <v>#NAME?</v>
      </c>
      <c r="C8" s="22" t="e">
        <f t="shared" si="0"/>
        <v>#NAME?</v>
      </c>
      <c r="D8" s="22" t="e">
        <f>[3]!EntStkDescr($P$1,A8,1)</f>
        <v>#NAME?</v>
      </c>
      <c r="E8" s="22"/>
      <c r="F8" s="26" t="s">
        <v>18</v>
      </c>
      <c r="G8" s="25" t="e">
        <f t="shared" si="4"/>
        <v>#NAME?</v>
      </c>
      <c r="H8" s="69" t="e">
        <f>[3]!EntStkUserField5($P$1,A8)</f>
        <v>#NAME?</v>
      </c>
      <c r="I8" s="24"/>
      <c r="J8" s="80" t="e">
        <f>IF('Price List'!$F$2="N/A",N8,IF('Price List'!$S$4="#(515): Invalid Customer",K8,(K8-(K8*O8))))</f>
        <v>#NAME?</v>
      </c>
      <c r="K8" s="80" t="e">
        <f t="shared" si="5"/>
        <v>#NAME?</v>
      </c>
      <c r="L8" s="23" t="e">
        <f t="shared" si="1"/>
        <v>#NAME?</v>
      </c>
      <c r="M8" s="77" t="e">
        <f>IF(VLOOKUP(C8,product_group_discount,3,FALSE)="",'New Quote Discount'!$C$6,VLOOKUP(C8,product_group_discount,3,FALSE))</f>
        <v>#NAME?</v>
      </c>
      <c r="N8" s="23" t="e">
        <f t="shared" si="2"/>
        <v>#NAME?</v>
      </c>
      <c r="O8" s="121" t="e">
        <f t="shared" si="3"/>
        <v>#NAME?</v>
      </c>
      <c r="P8" s="117"/>
      <c r="Q8" s="167" t="e">
        <f>IF(P8="",[3]!EntStkSalesPrice($P$1,A8,'Price List'!$S$5),P8*(IF('Price List'!$S$5="A",1,IF('Price List'!$S$5="B",1.262,1.553))))</f>
        <v>#NAME?</v>
      </c>
      <c r="R8" s="167" t="e">
        <f t="shared" si="6"/>
        <v>#NAME?</v>
      </c>
    </row>
    <row r="9" spans="1:18" x14ac:dyDescent="0.2">
      <c r="A9" s="114" t="s">
        <v>218</v>
      </c>
      <c r="B9" s="22" t="e">
        <f>[3]!EntStkParent($P$1,A9)</f>
        <v>#NAME?</v>
      </c>
      <c r="C9" s="22" t="e">
        <f t="shared" ref="C9:C11" si="7">LEFT(B9,3)</f>
        <v>#NAME?</v>
      </c>
      <c r="D9" s="22" t="e">
        <f>[3]!EntStkDescr($P$1,A9,1)</f>
        <v>#NAME?</v>
      </c>
      <c r="E9" s="22"/>
      <c r="F9" s="26" t="s">
        <v>18</v>
      </c>
      <c r="G9" s="25" t="e">
        <f t="shared" ref="G9:G11" si="8">CONCATENATE(H9,F9)</f>
        <v>#NAME?</v>
      </c>
      <c r="H9" s="69" t="e">
        <f>[3]!EntStkUserField5($P$1,A9)</f>
        <v>#NAME?</v>
      </c>
      <c r="I9" s="24"/>
      <c r="J9" s="80" t="e">
        <f>IF('Price List'!$F$2="N/A",N9,IF('Price List'!$S$4="#(515): Invalid Customer",K9,(K9-(K9*O9))))</f>
        <v>#NAME?</v>
      </c>
      <c r="K9" s="80" t="e">
        <f t="shared" si="5"/>
        <v>#NAME?</v>
      </c>
      <c r="L9" s="23" t="e">
        <f t="shared" ref="L9:L11" si="9">K9-(K9*M9)</f>
        <v>#NAME?</v>
      </c>
      <c r="M9" s="77" t="e">
        <f>IF(VLOOKUP(C9,product_group_discount,3,FALSE)="",'New Quote Discount'!$C$6,VLOOKUP(C9,product_group_discount,3,FALSE))</f>
        <v>#NAME?</v>
      </c>
      <c r="N9" s="23" t="e">
        <f t="shared" ref="N9:N11" si="10">K9-(K9*M9)</f>
        <v>#NAME?</v>
      </c>
      <c r="O9" s="121" t="e">
        <f t="shared" ref="O9:O11" si="11">VLOOKUP(C9,customerdiscount,5,FALSE)</f>
        <v>#NAME?</v>
      </c>
      <c r="P9" s="117"/>
      <c r="Q9" s="167" t="e">
        <f>IF(P9="",[3]!EntStkSalesPrice($P$1,A9,'Price List'!$S$5),P9*(IF('Price List'!$S$5="A",1,IF('Price List'!$S$5="B",1.262,1.553))))</f>
        <v>#NAME?</v>
      </c>
      <c r="R9" s="167" t="e">
        <f t="shared" si="6"/>
        <v>#NAME?</v>
      </c>
    </row>
    <row r="10" spans="1:18" x14ac:dyDescent="0.2">
      <c r="A10" s="114" t="s">
        <v>220</v>
      </c>
      <c r="B10" s="22" t="e">
        <f>[3]!EntStkParent($P$1,A10)</f>
        <v>#NAME?</v>
      </c>
      <c r="C10" s="22" t="e">
        <f t="shared" si="7"/>
        <v>#NAME?</v>
      </c>
      <c r="D10" s="22" t="e">
        <f>[3]!EntStkDescr($P$1,A10,1)</f>
        <v>#NAME?</v>
      </c>
      <c r="E10" s="22"/>
      <c r="F10" s="26" t="s">
        <v>18</v>
      </c>
      <c r="G10" s="25" t="e">
        <f t="shared" si="8"/>
        <v>#NAME?</v>
      </c>
      <c r="H10" s="69" t="e">
        <f>[3]!EntStkUserField5($P$1,A10)</f>
        <v>#NAME?</v>
      </c>
      <c r="I10" s="24"/>
      <c r="J10" s="80" t="e">
        <f>IF('Price List'!$F$2="N/A",N10,IF('Price List'!$S$4="#(515): Invalid Customer",K10,(K10-(K10*O10))))</f>
        <v>#NAME?</v>
      </c>
      <c r="K10" s="80" t="e">
        <f t="shared" si="5"/>
        <v>#NAME?</v>
      </c>
      <c r="L10" s="23" t="e">
        <f t="shared" si="9"/>
        <v>#NAME?</v>
      </c>
      <c r="M10" s="77" t="e">
        <f>IF(VLOOKUP(C10,product_group_discount,3,FALSE)="",'New Quote Discount'!$C$6,VLOOKUP(C10,product_group_discount,3,FALSE))</f>
        <v>#NAME?</v>
      </c>
      <c r="N10" s="23" t="e">
        <f t="shared" si="10"/>
        <v>#NAME?</v>
      </c>
      <c r="O10" s="121" t="e">
        <f t="shared" si="11"/>
        <v>#NAME?</v>
      </c>
      <c r="P10" s="117"/>
      <c r="Q10" s="167" t="e">
        <f>IF(P10="",[3]!EntStkSalesPrice($P$1,A10,'Price List'!$S$5),P10*(IF('Price List'!$S$5="A",1,IF('Price List'!$S$5="B",1.262,1.553))))</f>
        <v>#NAME?</v>
      </c>
      <c r="R10" s="167" t="e">
        <f t="shared" si="6"/>
        <v>#NAME?</v>
      </c>
    </row>
    <row r="11" spans="1:18" ht="12.75" customHeight="1" x14ac:dyDescent="0.2">
      <c r="A11" s="114" t="s">
        <v>219</v>
      </c>
      <c r="B11" s="22" t="e">
        <f>[3]!EntStkParent($P$1,A11)</f>
        <v>#NAME?</v>
      </c>
      <c r="C11" s="22" t="e">
        <f t="shared" si="7"/>
        <v>#NAME?</v>
      </c>
      <c r="D11" s="22" t="e">
        <f>[3]!EntStkDescr($P$1,A11,1)</f>
        <v>#NAME?</v>
      </c>
      <c r="E11" s="22"/>
      <c r="F11" s="26" t="s">
        <v>18</v>
      </c>
      <c r="G11" s="25" t="e">
        <f t="shared" si="8"/>
        <v>#NAME?</v>
      </c>
      <c r="H11" s="69" t="e">
        <f>[3]!EntStkUserField5($P$1,A11)</f>
        <v>#NAME?</v>
      </c>
      <c r="I11" s="24"/>
      <c r="J11" s="80" t="e">
        <f>IF('Price List'!$F$2="N/A",N11,IF('Price List'!$S$4="#(515): Invalid Customer",K11,(K11-(K11*O11))))</f>
        <v>#NAME?</v>
      </c>
      <c r="K11" s="80" t="e">
        <f t="shared" si="5"/>
        <v>#NAME?</v>
      </c>
      <c r="L11" s="23" t="e">
        <f t="shared" si="9"/>
        <v>#NAME?</v>
      </c>
      <c r="M11" s="77" t="e">
        <f>IF(VLOOKUP(C11,product_group_discount,3,FALSE)="",'New Quote Discount'!$C$6,VLOOKUP(C11,product_group_discount,3,FALSE))</f>
        <v>#NAME?</v>
      </c>
      <c r="N11" s="23" t="e">
        <f t="shared" si="10"/>
        <v>#NAME?</v>
      </c>
      <c r="O11" s="121" t="e">
        <f t="shared" si="11"/>
        <v>#NAME?</v>
      </c>
      <c r="P11" s="117"/>
      <c r="Q11" s="167" t="e">
        <f>IF(P11="",[3]!EntStkSalesPrice($P$1,A11,'Price List'!$S$5),P11*(IF('Price List'!$S$5="A",1,IF('Price List'!$S$5="B",1.262,1.553))))</f>
        <v>#NAME?</v>
      </c>
      <c r="R11" s="167" t="e">
        <f t="shared" si="6"/>
        <v>#NAME?</v>
      </c>
    </row>
    <row r="12" spans="1:18" x14ac:dyDescent="0.2">
      <c r="A12" s="114" t="s">
        <v>375</v>
      </c>
      <c r="B12" s="22" t="e">
        <f>[3]!EntStkParent($P$1,A12)</f>
        <v>#NAME?</v>
      </c>
      <c r="C12" s="22" t="e">
        <f t="shared" ref="C12:C13" si="12">LEFT(B12,3)</f>
        <v>#NAME?</v>
      </c>
      <c r="D12" s="22" t="e">
        <f>[3]!EntStkDescr($P$1,A12,1)</f>
        <v>#NAME?</v>
      </c>
      <c r="E12" s="22"/>
      <c r="F12" s="26" t="s">
        <v>18</v>
      </c>
      <c r="G12" s="25" t="e">
        <f t="shared" ref="G12:G13" si="13">CONCATENATE(H12,F12)</f>
        <v>#NAME?</v>
      </c>
      <c r="H12" s="69" t="e">
        <f>[3]!EntStkUserField5($P$1,A12)</f>
        <v>#NAME?</v>
      </c>
      <c r="I12" s="24"/>
      <c r="J12" s="85" t="e">
        <f>IF('Price List'!$F$2="N/A",N12,IF('Price List'!$S$4="#(515): Invalid Customer",K12,(K12-(K12*O12))))</f>
        <v>#NAME?</v>
      </c>
      <c r="K12" s="85" t="e">
        <f t="shared" si="5"/>
        <v>#NAME?</v>
      </c>
      <c r="L12" s="75" t="e">
        <f t="shared" ref="L12:L13" si="14">K12-(K12*M12)</f>
        <v>#NAME?</v>
      </c>
      <c r="M12" s="77" t="e">
        <f>IF(VLOOKUP(C12,product_group_discount,3,FALSE)="",'New Quote Discount'!$C$6,VLOOKUP(C12,product_group_discount,3,FALSE))</f>
        <v>#NAME?</v>
      </c>
      <c r="N12" s="75" t="e">
        <f t="shared" ref="N12:N13" si="15">K12-(K12*M12)</f>
        <v>#NAME?</v>
      </c>
      <c r="O12" s="121" t="e">
        <f t="shared" ref="O12:O13" si="16">VLOOKUP(C12,customerdiscount,5,FALSE)</f>
        <v>#NAME?</v>
      </c>
      <c r="P12" s="117"/>
      <c r="Q12" s="167" t="e">
        <f>IF(P12="",[3]!EntStkSalesPrice($P$1,A12,'Price List'!$S$5),P12*(IF('Price List'!$S$5="A",1,IF('Price List'!$S$5="B",1.262,1.553))))</f>
        <v>#NAME?</v>
      </c>
      <c r="R12" s="167" t="e">
        <f t="shared" si="6"/>
        <v>#NAME?</v>
      </c>
    </row>
    <row r="13" spans="1:18" x14ac:dyDescent="0.2">
      <c r="A13" s="114" t="s">
        <v>377</v>
      </c>
      <c r="B13" s="22" t="e">
        <f>[3]!EntStkParent($P$1,A13)</f>
        <v>#NAME?</v>
      </c>
      <c r="C13" s="22" t="e">
        <f t="shared" si="12"/>
        <v>#NAME?</v>
      </c>
      <c r="D13" s="22" t="e">
        <f>[3]!EntStkDescr($P$1,A13,1)</f>
        <v>#NAME?</v>
      </c>
      <c r="E13" s="22"/>
      <c r="F13" s="26" t="s">
        <v>18</v>
      </c>
      <c r="G13" s="25" t="e">
        <f t="shared" si="13"/>
        <v>#NAME?</v>
      </c>
      <c r="H13" s="69" t="e">
        <f>[3]!EntStkUserField5($P$1,A13)</f>
        <v>#NAME?</v>
      </c>
      <c r="I13" s="24"/>
      <c r="J13" s="85" t="e">
        <f>IF('Price List'!$F$2="N/A",N13,IF('Price List'!$S$4="#(515): Invalid Customer",K13,(K13-(K13*O13))))</f>
        <v>#NAME?</v>
      </c>
      <c r="K13" s="85" t="e">
        <f t="shared" si="5"/>
        <v>#NAME?</v>
      </c>
      <c r="L13" s="75" t="e">
        <f t="shared" si="14"/>
        <v>#NAME?</v>
      </c>
      <c r="M13" s="77" t="e">
        <f>IF(VLOOKUP(C13,product_group_discount,3,FALSE)="",'New Quote Discount'!$C$6,VLOOKUP(C13,product_group_discount,3,FALSE))</f>
        <v>#NAME?</v>
      </c>
      <c r="N13" s="75" t="e">
        <f t="shared" si="15"/>
        <v>#NAME?</v>
      </c>
      <c r="O13" s="121" t="e">
        <f t="shared" si="16"/>
        <v>#NAME?</v>
      </c>
      <c r="P13" s="117"/>
      <c r="Q13" s="167" t="e">
        <f>IF(P13="",[3]!EntStkSalesPrice($P$1,A13,'Price List'!$S$5),P13*(IF('Price List'!$S$5="A",1,IF('Price List'!$S$5="B",1.262,1.553))))</f>
        <v>#NAME?</v>
      </c>
      <c r="R13" s="167" t="e">
        <f t="shared" si="6"/>
        <v>#NAME?</v>
      </c>
    </row>
    <row r="14" spans="1:18" x14ac:dyDescent="0.2">
      <c r="A14" s="114" t="s">
        <v>221</v>
      </c>
      <c r="B14" s="22" t="e">
        <f>[3]!EntStkParent($P$1,A14)</f>
        <v>#NAME?</v>
      </c>
      <c r="C14" s="22" t="e">
        <f t="shared" ref="C14:C16" si="17">LEFT(B14,3)</f>
        <v>#NAME?</v>
      </c>
      <c r="D14" s="22" t="e">
        <f>[3]!EntStkDescr($P$1,A14,1)</f>
        <v>#NAME?</v>
      </c>
      <c r="E14" s="22"/>
      <c r="F14" s="26" t="s">
        <v>18</v>
      </c>
      <c r="G14" s="25" t="e">
        <f t="shared" ref="G14:G16" si="18">CONCATENATE(H14,F14)</f>
        <v>#NAME?</v>
      </c>
      <c r="H14" s="69" t="e">
        <f>[3]!EntStkUserField5($P$1,A14)</f>
        <v>#NAME?</v>
      </c>
      <c r="I14" s="24"/>
      <c r="J14" s="85" t="e">
        <f>IF('Price List'!$F$2="N/A",N14,IF('Price List'!$S$4="#(515): Invalid Customer",K14,(K14-(K14*O14))))</f>
        <v>#NAME?</v>
      </c>
      <c r="K14" s="85" t="e">
        <f t="shared" si="5"/>
        <v>#NAME?</v>
      </c>
      <c r="L14" s="75" t="e">
        <f t="shared" ref="L14:L16" si="19">K14-(K14*M14)</f>
        <v>#NAME?</v>
      </c>
      <c r="M14" s="77" t="e">
        <f>IF(VLOOKUP(C14,product_group_discount,3,FALSE)="",'New Quote Discount'!$C$6,VLOOKUP(C14,product_group_discount,3,FALSE))</f>
        <v>#NAME?</v>
      </c>
      <c r="N14" s="75" t="e">
        <f t="shared" ref="N14:N16" si="20">K14-(K14*M14)</f>
        <v>#NAME?</v>
      </c>
      <c r="O14" s="121" t="e">
        <f t="shared" ref="O14:O16" si="21">VLOOKUP(C14,customerdiscount,5,FALSE)</f>
        <v>#NAME?</v>
      </c>
      <c r="P14" s="117"/>
      <c r="Q14" s="167" t="e">
        <f>IF(P14="",[3]!EntStkSalesPrice($P$1,A14,'Price List'!$S$5),P14*(IF('Price List'!$S$5="A",1,IF('Price List'!$S$5="B",1.262,1.553))))</f>
        <v>#NAME?</v>
      </c>
      <c r="R14" s="167" t="e">
        <f t="shared" si="6"/>
        <v>#NAME?</v>
      </c>
    </row>
    <row r="15" spans="1:18" x14ac:dyDescent="0.2">
      <c r="A15" s="114" t="s">
        <v>222</v>
      </c>
      <c r="B15" s="22" t="e">
        <f>[3]!EntStkParent($P$1,A15)</f>
        <v>#NAME?</v>
      </c>
      <c r="C15" s="22" t="e">
        <f t="shared" si="17"/>
        <v>#NAME?</v>
      </c>
      <c r="D15" s="22" t="e">
        <f>[3]!EntStkDescr($P$1,A15,1)</f>
        <v>#NAME?</v>
      </c>
      <c r="E15" s="22"/>
      <c r="F15" s="26" t="s">
        <v>18</v>
      </c>
      <c r="G15" s="25" t="e">
        <f t="shared" si="18"/>
        <v>#NAME?</v>
      </c>
      <c r="H15" s="69" t="e">
        <f>[3]!EntStkUserField5($P$1,A15)</f>
        <v>#NAME?</v>
      </c>
      <c r="I15" s="24"/>
      <c r="J15" s="85" t="e">
        <f>IF('Price List'!$F$2="N/A",N15,IF('Price List'!$S$4="#(515): Invalid Customer",K15,(K15-(K15*O15))))</f>
        <v>#NAME?</v>
      </c>
      <c r="K15" s="85" t="e">
        <f t="shared" si="5"/>
        <v>#NAME?</v>
      </c>
      <c r="L15" s="75" t="e">
        <f t="shared" si="19"/>
        <v>#NAME?</v>
      </c>
      <c r="M15" s="77" t="e">
        <f>IF(VLOOKUP(C15,product_group_discount,3,FALSE)="",'New Quote Discount'!$C$6,VLOOKUP(C15,product_group_discount,3,FALSE))</f>
        <v>#NAME?</v>
      </c>
      <c r="N15" s="75" t="e">
        <f t="shared" si="20"/>
        <v>#NAME?</v>
      </c>
      <c r="O15" s="121" t="e">
        <f t="shared" si="21"/>
        <v>#NAME?</v>
      </c>
      <c r="P15" s="117"/>
      <c r="Q15" s="167" t="e">
        <f>IF(P15="",[3]!EntStkSalesPrice($P$1,A15,'Price List'!$S$5),P15*(IF('Price List'!$S$5="A",1,IF('Price List'!$S$5="B",1.262,1.553))))</f>
        <v>#NAME?</v>
      </c>
      <c r="R15" s="167" t="e">
        <f t="shared" si="6"/>
        <v>#NAME?</v>
      </c>
    </row>
    <row r="16" spans="1:18" x14ac:dyDescent="0.2">
      <c r="A16" s="114" t="s">
        <v>223</v>
      </c>
      <c r="B16" s="22" t="e">
        <f>[3]!EntStkParent($P$1,A16)</f>
        <v>#NAME?</v>
      </c>
      <c r="C16" s="22" t="e">
        <f t="shared" si="17"/>
        <v>#NAME?</v>
      </c>
      <c r="D16" s="22" t="e">
        <f>[3]!EntStkDescr($P$1,A16,1)</f>
        <v>#NAME?</v>
      </c>
      <c r="E16" s="22"/>
      <c r="F16" s="26" t="s">
        <v>18</v>
      </c>
      <c r="G16" s="25" t="e">
        <f t="shared" si="18"/>
        <v>#NAME?</v>
      </c>
      <c r="H16" s="69" t="e">
        <f>[3]!EntStkUserField5($P$1,A16)</f>
        <v>#NAME?</v>
      </c>
      <c r="I16" s="24"/>
      <c r="J16" s="85" t="e">
        <f>IF('Price List'!$F$2="N/A",N16,IF('Price List'!$S$4="#(515): Invalid Customer",K16,(K16-(K16*O16))))</f>
        <v>#NAME?</v>
      </c>
      <c r="K16" s="85" t="e">
        <f t="shared" si="5"/>
        <v>#NAME?</v>
      </c>
      <c r="L16" s="75" t="e">
        <f t="shared" si="19"/>
        <v>#NAME?</v>
      </c>
      <c r="M16" s="77" t="e">
        <f>IF(VLOOKUP(C16,product_group_discount,3,FALSE)="",'New Quote Discount'!$C$6,VLOOKUP(C16,product_group_discount,3,FALSE))</f>
        <v>#NAME?</v>
      </c>
      <c r="N16" s="75" t="e">
        <f t="shared" si="20"/>
        <v>#NAME?</v>
      </c>
      <c r="O16" s="121" t="e">
        <f t="shared" si="21"/>
        <v>#NAME?</v>
      </c>
      <c r="P16" s="117"/>
      <c r="Q16" s="167" t="e">
        <f>IF(P16="",[3]!EntStkSalesPrice($P$1,A16,'Price List'!$S$5),P16*(IF('Price List'!$S$5="A",1,IF('Price List'!$S$5="B",1.262,1.553))))</f>
        <v>#NAME?</v>
      </c>
      <c r="R16" s="167" t="e">
        <f t="shared" si="6"/>
        <v>#NAME?</v>
      </c>
    </row>
    <row r="17" spans="1:18" x14ac:dyDescent="0.2">
      <c r="A17" s="114" t="s">
        <v>227</v>
      </c>
      <c r="B17" s="22" t="e">
        <f>[3]!EntStkParent($P$1,A17)</f>
        <v>#NAME?</v>
      </c>
      <c r="C17" s="22" t="e">
        <f t="shared" ref="C17" si="22">LEFT(B17,3)</f>
        <v>#NAME?</v>
      </c>
      <c r="D17" s="22" t="e">
        <f>[3]!EntStkDescr($P$1,A17,1)</f>
        <v>#NAME?</v>
      </c>
      <c r="E17" s="22"/>
      <c r="F17" s="26" t="s">
        <v>18</v>
      </c>
      <c r="G17" s="25" t="e">
        <f t="shared" ref="G17" si="23">CONCATENATE(H17,F17)</f>
        <v>#NAME?</v>
      </c>
      <c r="H17" s="69" t="e">
        <f>[3]!EntStkUserField5($P$1,A17)</f>
        <v>#NAME?</v>
      </c>
      <c r="I17" s="24"/>
      <c r="J17" s="85" t="e">
        <f>IF('Price List'!$F$2="N/A",N17,IF('Price List'!$S$4="#(515): Invalid Customer",K17,(K17-(K17*O17))))</f>
        <v>#NAME?</v>
      </c>
      <c r="K17" s="85" t="e">
        <f t="shared" si="5"/>
        <v>#NAME?</v>
      </c>
      <c r="L17" s="75" t="e">
        <f t="shared" ref="L17" si="24">K17-(K17*M17)</f>
        <v>#NAME?</v>
      </c>
      <c r="M17" s="77" t="e">
        <f>IF(VLOOKUP(C17,product_group_discount,3,FALSE)="",'New Quote Discount'!$C$6,VLOOKUP(C17,product_group_discount,3,FALSE))</f>
        <v>#NAME?</v>
      </c>
      <c r="N17" s="75" t="e">
        <f t="shared" ref="N17" si="25">K17-(K17*M17)</f>
        <v>#NAME?</v>
      </c>
      <c r="O17" s="121" t="e">
        <f t="shared" ref="O17" si="26">VLOOKUP(C17,customerdiscount,5,FALSE)</f>
        <v>#NAME?</v>
      </c>
      <c r="P17" s="117"/>
      <c r="Q17" s="167" t="e">
        <f>IF(P17="",[3]!EntStkSalesPrice($P$1,A17,'Price List'!$S$5),P17*(IF('Price List'!$S$5="A",1,IF('Price List'!$S$5="B",1.262,1.553))))</f>
        <v>#NAME?</v>
      </c>
      <c r="R17" s="167" t="e">
        <f t="shared" si="6"/>
        <v>#NAME?</v>
      </c>
    </row>
    <row r="18" spans="1:18" x14ac:dyDescent="0.2">
      <c r="A18" s="114" t="s">
        <v>224</v>
      </c>
      <c r="B18" s="22" t="e">
        <f>[3]!EntStkParent($P$1,A18)</f>
        <v>#NAME?</v>
      </c>
      <c r="C18" s="22" t="e">
        <f t="shared" ref="C18" si="27">LEFT(B18,3)</f>
        <v>#NAME?</v>
      </c>
      <c r="D18" s="22" t="e">
        <f>[3]!EntStkDescr($P$1,A18,1)</f>
        <v>#NAME?</v>
      </c>
      <c r="E18" s="22"/>
      <c r="F18" s="26" t="s">
        <v>18</v>
      </c>
      <c r="G18" s="25" t="e">
        <f t="shared" ref="G18" si="28">CONCATENATE(H18,F18)</f>
        <v>#NAME?</v>
      </c>
      <c r="H18" s="69" t="e">
        <f>[3]!EntStkUserField5($P$1,A18)</f>
        <v>#NAME?</v>
      </c>
      <c r="I18" s="24"/>
      <c r="J18" s="85" t="e">
        <f>IF('Price List'!$F$2="N/A",N18,IF('Price List'!$S$4="#(515): Invalid Customer",K18,(K18-(K18*O18))))</f>
        <v>#NAME?</v>
      </c>
      <c r="K18" s="85" t="e">
        <f t="shared" si="5"/>
        <v>#NAME?</v>
      </c>
      <c r="L18" s="75" t="e">
        <f t="shared" ref="L18" si="29">K18-(K18*M18)</f>
        <v>#NAME?</v>
      </c>
      <c r="M18" s="77" t="e">
        <f>IF(VLOOKUP(C18,product_group_discount,3,FALSE)="",'New Quote Discount'!$C$6,VLOOKUP(C18,product_group_discount,3,FALSE))</f>
        <v>#NAME?</v>
      </c>
      <c r="N18" s="75" t="e">
        <f t="shared" ref="N18" si="30">K18-(K18*M18)</f>
        <v>#NAME?</v>
      </c>
      <c r="O18" s="121" t="e">
        <f t="shared" ref="O18" si="31">VLOOKUP(C18,customerdiscount,5,FALSE)</f>
        <v>#NAME?</v>
      </c>
      <c r="P18" s="117"/>
      <c r="Q18" s="167" t="e">
        <f>IF(P18="",[3]!EntStkSalesPrice($P$1,A18,'Price List'!$S$5),P18*(IF('Price List'!$S$5="A",1,IF('Price List'!$S$5="B",1.262,1.553))))</f>
        <v>#NAME?</v>
      </c>
      <c r="R18" s="167" t="e">
        <f t="shared" si="6"/>
        <v>#NAME?</v>
      </c>
    </row>
    <row r="19" spans="1:18" x14ac:dyDescent="0.2">
      <c r="A19" s="114" t="s">
        <v>223</v>
      </c>
      <c r="B19" s="22" t="e">
        <f>[3]!EntStkParent($P$1,A19)</f>
        <v>#NAME?</v>
      </c>
      <c r="C19" s="22" t="e">
        <f t="shared" ref="C19" si="32">LEFT(B19,3)</f>
        <v>#NAME?</v>
      </c>
      <c r="D19" s="22" t="e">
        <f>[3]!EntStkDescr($P$1,A19,1)</f>
        <v>#NAME?</v>
      </c>
      <c r="E19" s="22"/>
      <c r="F19" s="26" t="s">
        <v>18</v>
      </c>
      <c r="G19" s="25" t="e">
        <f t="shared" ref="G19" si="33">CONCATENATE(H19,F19)</f>
        <v>#NAME?</v>
      </c>
      <c r="H19" s="69" t="e">
        <f>[3]!EntStkUserField5($P$1,A19)</f>
        <v>#NAME?</v>
      </c>
      <c r="I19" s="24"/>
      <c r="J19" s="85" t="e">
        <f>IF('Price List'!$F$2="N/A",N19,IF('Price List'!$S$4="#(515): Invalid Customer",K19,(K19-(K19*O19))))</f>
        <v>#NAME?</v>
      </c>
      <c r="K19" s="85" t="e">
        <f t="shared" si="5"/>
        <v>#NAME?</v>
      </c>
      <c r="L19" s="75" t="e">
        <f t="shared" ref="L19" si="34">K19-(K19*M19)</f>
        <v>#NAME?</v>
      </c>
      <c r="M19" s="77" t="e">
        <f>IF(VLOOKUP(C19,product_group_discount,3,FALSE)="",'New Quote Discount'!$C$6,VLOOKUP(C19,product_group_discount,3,FALSE))</f>
        <v>#NAME?</v>
      </c>
      <c r="N19" s="75" t="e">
        <f t="shared" ref="N19" si="35">K19-(K19*M19)</f>
        <v>#NAME?</v>
      </c>
      <c r="O19" s="121" t="e">
        <f t="shared" ref="O19" si="36">VLOOKUP(C19,customerdiscount,5,FALSE)</f>
        <v>#NAME?</v>
      </c>
      <c r="P19" s="117"/>
      <c r="Q19" s="167" t="e">
        <f>IF(P19="",[3]!EntStkSalesPrice($P$1,A19,'Price List'!$S$5),P19*(IF('Price List'!$S$5="A",1,IF('Price List'!$S$5="B",1.262,1.553))))</f>
        <v>#NAME?</v>
      </c>
      <c r="R19" s="167" t="e">
        <f t="shared" si="6"/>
        <v>#NAME?</v>
      </c>
    </row>
    <row r="20" spans="1:18" x14ac:dyDescent="0.2">
      <c r="A20" s="114" t="s">
        <v>225</v>
      </c>
      <c r="B20" s="22" t="e">
        <f>[3]!EntStkParent($P$1,A20)</f>
        <v>#NAME?</v>
      </c>
      <c r="C20" s="22" t="e">
        <f t="shared" ref="C20" si="37">LEFT(B20,3)</f>
        <v>#NAME?</v>
      </c>
      <c r="D20" s="22" t="e">
        <f>[3]!EntStkDescr($P$1,A20,1)</f>
        <v>#NAME?</v>
      </c>
      <c r="E20" s="22"/>
      <c r="F20" s="26" t="s">
        <v>18</v>
      </c>
      <c r="G20" s="25" t="e">
        <f t="shared" ref="G20" si="38">CONCATENATE(H20,F20)</f>
        <v>#NAME?</v>
      </c>
      <c r="H20" s="69" t="e">
        <f>[3]!EntStkUserField5($P$1,A20)</f>
        <v>#NAME?</v>
      </c>
      <c r="I20" s="24"/>
      <c r="J20" s="85" t="e">
        <f>IF('Price List'!$F$2="N/A",N20,IF('Price List'!$S$4="#(515): Invalid Customer",K20,(K20-(K20*O20))))</f>
        <v>#NAME?</v>
      </c>
      <c r="K20" s="85" t="e">
        <f t="shared" si="5"/>
        <v>#NAME?</v>
      </c>
      <c r="L20" s="75" t="e">
        <f t="shared" ref="L20" si="39">K20-(K20*M20)</f>
        <v>#NAME?</v>
      </c>
      <c r="M20" s="77" t="e">
        <f>IF(VLOOKUP(C20,product_group_discount,3,FALSE)="",'New Quote Discount'!$C$6,VLOOKUP(C20,product_group_discount,3,FALSE))</f>
        <v>#NAME?</v>
      </c>
      <c r="N20" s="75" t="e">
        <f t="shared" ref="N20" si="40">K20-(K20*M20)</f>
        <v>#NAME?</v>
      </c>
      <c r="O20" s="121" t="e">
        <f t="shared" ref="O20" si="41">VLOOKUP(C20,customerdiscount,5,FALSE)</f>
        <v>#NAME?</v>
      </c>
      <c r="P20" s="117"/>
      <c r="Q20" s="167" t="e">
        <f>IF(P20="",[3]!EntStkSalesPrice($P$1,A20,'Price List'!$S$5),P20*(IF('Price List'!$S$5="A",1,IF('Price List'!$S$5="B",1.262,1.553))))</f>
        <v>#NAME?</v>
      </c>
      <c r="R20" s="167" t="e">
        <f t="shared" si="6"/>
        <v>#NAME?</v>
      </c>
    </row>
    <row r="21" spans="1:18" x14ac:dyDescent="0.2">
      <c r="A21" s="114" t="s">
        <v>226</v>
      </c>
      <c r="B21" s="22" t="e">
        <f>[3]!EntStkParent($P$1,A21)</f>
        <v>#NAME?</v>
      </c>
      <c r="C21" s="22" t="e">
        <f t="shared" ref="C21" si="42">LEFT(B21,3)</f>
        <v>#NAME?</v>
      </c>
      <c r="D21" s="22" t="e">
        <f>[3]!EntStkDescr($P$1,A21,1)</f>
        <v>#NAME?</v>
      </c>
      <c r="E21" s="22"/>
      <c r="F21" s="26" t="s">
        <v>18</v>
      </c>
      <c r="G21" s="25" t="str">
        <f t="shared" ref="G21" si="43">CONCATENATE(H21,F21)</f>
        <v>3D12 78</v>
      </c>
      <c r="H21" s="30">
        <v>3</v>
      </c>
      <c r="I21" s="24"/>
      <c r="J21" s="85" t="e">
        <f>IF('Price List'!$F$2="N/A",N21,IF('Price List'!$S$4="#(515): Invalid Customer",K21,(K21-(K21*O21))))</f>
        <v>#NAME?</v>
      </c>
      <c r="K21" s="85" t="e">
        <f t="shared" si="5"/>
        <v>#NAME?</v>
      </c>
      <c r="L21" s="75" t="e">
        <f t="shared" ref="L21" si="44">K21-(K21*M21)</f>
        <v>#NAME?</v>
      </c>
      <c r="M21" s="77" t="e">
        <f>IF(VLOOKUP(C21,product_group_discount,3,FALSE)="",'New Quote Discount'!$C$6,VLOOKUP(C21,product_group_discount,3,FALSE))</f>
        <v>#NAME?</v>
      </c>
      <c r="N21" s="75" t="e">
        <f t="shared" ref="N21" si="45">K21-(K21*M21)</f>
        <v>#NAME?</v>
      </c>
      <c r="O21" s="121" t="e">
        <f t="shared" ref="O21" si="46">VLOOKUP(C21,customerdiscount,5,FALSE)</f>
        <v>#NAME?</v>
      </c>
      <c r="P21" s="117"/>
      <c r="Q21" s="167" t="e">
        <f>IF(P21="",[3]!EntStkSalesPrice($P$1,A21,'Price List'!$S$5),P21*(IF('Price List'!$S$5="A",1,IF('Price List'!$S$5="B",1.262,1.553))))</f>
        <v>#NAME?</v>
      </c>
      <c r="R21" s="167" t="e">
        <f t="shared" si="6"/>
        <v>#NAME?</v>
      </c>
    </row>
    <row r="22" spans="1:18" x14ac:dyDescent="0.2">
      <c r="A22" s="21" t="s">
        <v>378</v>
      </c>
      <c r="B22" s="22" t="e">
        <f>[3]!EntStkParent($P$1,A22)</f>
        <v>#NAME?</v>
      </c>
      <c r="C22" s="22" t="e">
        <f>LEFT(B22,3)</f>
        <v>#NAME?</v>
      </c>
      <c r="D22" s="22" t="e">
        <f>[3]!EntStkDescr($P$1,A22,1)</f>
        <v>#NAME?</v>
      </c>
      <c r="E22" s="22"/>
      <c r="F22" s="26" t="s">
        <v>18</v>
      </c>
      <c r="G22" s="25" t="e">
        <f>CONCATENATE(H22,F22)</f>
        <v>#NAME?</v>
      </c>
      <c r="H22" s="69" t="e">
        <f>[3]!EntStkUserField5($P$1,A22)</f>
        <v>#NAME?</v>
      </c>
      <c r="I22" s="24"/>
      <c r="J22" s="85" t="e">
        <f>IF('Price List'!$F$2="N/A",N22,IF('Price List'!$S$4="#(515): Invalid Customer",K22,(K22-(K22*O22))))</f>
        <v>#NAME?</v>
      </c>
      <c r="K22" s="85" t="e">
        <f t="shared" si="5"/>
        <v>#NAME?</v>
      </c>
      <c r="L22" s="75" t="e">
        <f>K22-(K22*M22)</f>
        <v>#NAME?</v>
      </c>
      <c r="M22" s="77" t="e">
        <f>IF(VLOOKUP(C22,product_group_discount,3,FALSE)="",'New Quote Discount'!$C$6,VLOOKUP(C22,product_group_discount,3,FALSE))</f>
        <v>#NAME?</v>
      </c>
      <c r="N22" s="75" t="e">
        <f>K22-(K22*M22)</f>
        <v>#NAME?</v>
      </c>
      <c r="O22" s="121" t="e">
        <f>VLOOKUP(C22,customerdiscount,5,FALSE)</f>
        <v>#NAME?</v>
      </c>
      <c r="P22" s="117"/>
      <c r="Q22" s="167" t="e">
        <f>IF(P22="",[3]!EntStkSalesPrice($P$1,A22,'Price List'!$S$5),P22*(IF('Price List'!$S$5="A",1,IF('Price List'!$S$5="B",1.262,1.553))))</f>
        <v>#NAME?</v>
      </c>
      <c r="R22" s="167" t="e">
        <f t="shared" si="6"/>
        <v>#NAME?</v>
      </c>
    </row>
    <row r="23" spans="1:18" x14ac:dyDescent="0.2">
      <c r="A23" s="21" t="s">
        <v>379</v>
      </c>
      <c r="B23" s="22" t="e">
        <f>[3]!EntStkParent($P$1,A23)</f>
        <v>#NAME?</v>
      </c>
      <c r="C23" s="22" t="e">
        <f t="shared" si="0"/>
        <v>#NAME?</v>
      </c>
      <c r="D23" s="22" t="e">
        <f>[3]!EntStkDescr($P$1,A23,1)</f>
        <v>#NAME?</v>
      </c>
      <c r="E23" s="22"/>
      <c r="F23" s="26" t="s">
        <v>18</v>
      </c>
      <c r="G23" s="25" t="e">
        <f t="shared" si="4"/>
        <v>#NAME?</v>
      </c>
      <c r="H23" s="69" t="e">
        <f>[3]!EntStkUserField5($P$1,A23)</f>
        <v>#NAME?</v>
      </c>
      <c r="I23" s="24"/>
      <c r="J23" s="85" t="e">
        <f>IF('Price List'!$F$2="N/A",N23,IF('Price List'!$S$4="#(515): Invalid Customer",K23,(K23-(K23*O23))))</f>
        <v>#NAME?</v>
      </c>
      <c r="K23" s="85" t="e">
        <f t="shared" si="5"/>
        <v>#NAME?</v>
      </c>
      <c r="L23" s="75" t="e">
        <f t="shared" si="1"/>
        <v>#NAME?</v>
      </c>
      <c r="M23" s="77" t="e">
        <f>IF(VLOOKUP(C23,product_group_discount,3,FALSE)="",'New Quote Discount'!$C$6,VLOOKUP(C23,product_group_discount,3,FALSE))</f>
        <v>#NAME?</v>
      </c>
      <c r="N23" s="75" t="e">
        <f t="shared" si="2"/>
        <v>#NAME?</v>
      </c>
      <c r="O23" s="121" t="e">
        <f t="shared" si="3"/>
        <v>#NAME?</v>
      </c>
      <c r="P23" s="117"/>
      <c r="Q23" s="167" t="e">
        <f>IF(P23="",[3]!EntStkSalesPrice($P$1,A23,'Price List'!$S$5),P23*(IF('Price List'!$S$5="A",1,IF('Price List'!$S$5="B",1.262,1.553))))</f>
        <v>#NAME?</v>
      </c>
      <c r="R23" s="167" t="e">
        <f t="shared" si="6"/>
        <v>#NAME?</v>
      </c>
    </row>
    <row r="24" spans="1:18" x14ac:dyDescent="0.2">
      <c r="A24" s="21" t="s">
        <v>221</v>
      </c>
      <c r="B24" s="22" t="e">
        <f>[3]!EntStkParent($P$1,A24)</f>
        <v>#NAME?</v>
      </c>
      <c r="C24" s="22" t="e">
        <f t="shared" si="0"/>
        <v>#NAME?</v>
      </c>
      <c r="D24" s="22" t="e">
        <f>[3]!EntStkDescr($P$1,A24,1)</f>
        <v>#NAME?</v>
      </c>
      <c r="E24" s="22"/>
      <c r="F24" s="26" t="s">
        <v>18</v>
      </c>
      <c r="G24" s="25" t="e">
        <f t="shared" si="4"/>
        <v>#NAME?</v>
      </c>
      <c r="H24" s="69" t="e">
        <f>[3]!EntStkUserField5($P$1,A24)</f>
        <v>#NAME?</v>
      </c>
      <c r="I24" s="24"/>
      <c r="J24" s="80" t="e">
        <f>IF('Price List'!$F$2="N/A",N24,IF('Price List'!$S$4="#(515): Invalid Customer",K24,(K24-(K24*O24))))</f>
        <v>#NAME?</v>
      </c>
      <c r="K24" s="80" t="e">
        <f t="shared" si="5"/>
        <v>#NAME?</v>
      </c>
      <c r="L24" s="23" t="e">
        <f t="shared" si="1"/>
        <v>#NAME?</v>
      </c>
      <c r="M24" s="77" t="e">
        <f>IF(VLOOKUP(C24,product_group_discount,3,FALSE)="",'New Quote Discount'!$C$6,VLOOKUP(C24,product_group_discount,3,FALSE))</f>
        <v>#NAME?</v>
      </c>
      <c r="N24" s="23" t="e">
        <f t="shared" si="2"/>
        <v>#NAME?</v>
      </c>
      <c r="O24" s="121" t="e">
        <f t="shared" si="3"/>
        <v>#NAME?</v>
      </c>
      <c r="P24" s="117"/>
      <c r="Q24" s="167" t="e">
        <f>IF(P24="",[3]!EntStkSalesPrice($P$1,A24,'Price List'!$S$5),P24*(IF('Price List'!$S$5="A",1,IF('Price List'!$S$5="B",1.262,1.553))))</f>
        <v>#NAME?</v>
      </c>
      <c r="R24" s="167" t="e">
        <f t="shared" si="6"/>
        <v>#NAME?</v>
      </c>
    </row>
    <row r="25" spans="1:18" x14ac:dyDescent="0.2">
      <c r="A25" s="21" t="s">
        <v>380</v>
      </c>
      <c r="B25" s="22" t="e">
        <f>[3]!EntStkParent($P$1,A25)</f>
        <v>#NAME?</v>
      </c>
      <c r="C25" s="22" t="e">
        <f t="shared" si="0"/>
        <v>#NAME?</v>
      </c>
      <c r="D25" s="22" t="e">
        <f>[3]!EntStkDescr($P$1,A25,1)</f>
        <v>#NAME?</v>
      </c>
      <c r="E25" s="22"/>
      <c r="F25" s="26" t="s">
        <v>18</v>
      </c>
      <c r="G25" s="25" t="e">
        <f t="shared" si="4"/>
        <v>#NAME?</v>
      </c>
      <c r="H25" s="69" t="e">
        <f>[3]!EntStkUserField5($P$1,A25)</f>
        <v>#NAME?</v>
      </c>
      <c r="I25" s="24"/>
      <c r="J25" s="80" t="e">
        <f>IF('Price List'!$F$2="N/A",N25,IF('Price List'!$S$4="#(515): Invalid Customer",K25,(K25-(K25*O25))))</f>
        <v>#NAME?</v>
      </c>
      <c r="K25" s="80" t="e">
        <f t="shared" si="5"/>
        <v>#NAME?</v>
      </c>
      <c r="L25" s="23" t="e">
        <f t="shared" si="1"/>
        <v>#NAME?</v>
      </c>
      <c r="M25" s="77" t="e">
        <f>IF(VLOOKUP(C25,product_group_discount,3,FALSE)="",'New Quote Discount'!$C$6,VLOOKUP(C25,product_group_discount,3,FALSE))</f>
        <v>#NAME?</v>
      </c>
      <c r="N25" s="23" t="e">
        <f t="shared" si="2"/>
        <v>#NAME?</v>
      </c>
      <c r="O25" s="121" t="e">
        <f t="shared" si="3"/>
        <v>#NAME?</v>
      </c>
      <c r="P25" s="117"/>
      <c r="Q25" s="167" t="e">
        <f>IF(P25="",[3]!EntStkSalesPrice($P$1,A25,'Price List'!$S$5),P25*(IF('Price List'!$S$5="A",1,IF('Price List'!$S$5="B",1.262,1.553))))</f>
        <v>#NAME?</v>
      </c>
      <c r="R25" s="167" t="e">
        <f t="shared" si="6"/>
        <v>#NAME?</v>
      </c>
    </row>
    <row r="26" spans="1:18" x14ac:dyDescent="0.2">
      <c r="A26" s="114" t="s">
        <v>228</v>
      </c>
      <c r="B26" s="22" t="e">
        <f>[3]!EntStkParent($P$1,A26)</f>
        <v>#NAME?</v>
      </c>
      <c r="C26" s="22" t="e">
        <f t="shared" ref="C26:C30" si="47">LEFT(B26,3)</f>
        <v>#NAME?</v>
      </c>
      <c r="D26" s="22" t="e">
        <f>[3]!EntStkDescr($P$1,A26,1)</f>
        <v>#NAME?</v>
      </c>
      <c r="E26" s="22"/>
      <c r="F26" s="26" t="s">
        <v>18</v>
      </c>
      <c r="G26" s="25" t="e">
        <f t="shared" ref="G26:G30" si="48">CONCATENATE(H26,F26)</f>
        <v>#NAME?</v>
      </c>
      <c r="H26" s="69" t="e">
        <f>[3]!EntStkUserField5($P$1,A26)</f>
        <v>#NAME?</v>
      </c>
      <c r="I26" s="24"/>
      <c r="J26" s="80" t="e">
        <f>IF('Price List'!$F$2="N/A",N26,IF('Price List'!$S$4="#(515): Invalid Customer",K26,(K26-(K26*O26))))</f>
        <v>#NAME?</v>
      </c>
      <c r="K26" s="80" t="e">
        <f t="shared" si="5"/>
        <v>#NAME?</v>
      </c>
      <c r="L26" s="23" t="e">
        <f t="shared" ref="L26:L30" si="49">K26-(K26*M26)</f>
        <v>#NAME?</v>
      </c>
      <c r="M26" s="77" t="e">
        <f>IF(VLOOKUP(C26,product_group_discount,3,FALSE)="",'New Quote Discount'!$C$6,VLOOKUP(C26,product_group_discount,3,FALSE))</f>
        <v>#NAME?</v>
      </c>
      <c r="N26" s="23" t="e">
        <f t="shared" ref="N26:N30" si="50">K26-(K26*M26)</f>
        <v>#NAME?</v>
      </c>
      <c r="O26" s="121" t="e">
        <f t="shared" ref="O26:O30" si="51">VLOOKUP(C26,customerdiscount,5,FALSE)</f>
        <v>#NAME?</v>
      </c>
      <c r="P26" s="117"/>
      <c r="Q26" s="167" t="e">
        <f>IF(P26="",[3]!EntStkSalesPrice($P$1,A26,'Price List'!$S$5),P26*(IF('Price List'!$S$5="A",1,IF('Price List'!$S$5="B",1.262,1.553))))</f>
        <v>#NAME?</v>
      </c>
      <c r="R26" s="167" t="e">
        <f t="shared" si="6"/>
        <v>#NAME?</v>
      </c>
    </row>
    <row r="27" spans="1:18" x14ac:dyDescent="0.2">
      <c r="A27" s="114" t="s">
        <v>229</v>
      </c>
      <c r="B27" s="22" t="e">
        <f>[3]!EntStkParent($P$1,A27)</f>
        <v>#NAME?</v>
      </c>
      <c r="C27" s="22" t="e">
        <f t="shared" si="47"/>
        <v>#NAME?</v>
      </c>
      <c r="D27" s="22" t="e">
        <f>[3]!EntStkDescr($P$1,A27,1)</f>
        <v>#NAME?</v>
      </c>
      <c r="E27" s="22"/>
      <c r="F27" s="26" t="s">
        <v>18</v>
      </c>
      <c r="G27" s="25" t="e">
        <f t="shared" si="48"/>
        <v>#NAME?</v>
      </c>
      <c r="H27" s="69" t="e">
        <f>[3]!EntStkUserField5($P$1,A27)</f>
        <v>#NAME?</v>
      </c>
      <c r="I27" s="24"/>
      <c r="J27" s="80" t="e">
        <f>IF('Price List'!$F$2="N/A",N27,IF('Price List'!$S$4="#(515): Invalid Customer",K27,(K27-(K27*O27))))</f>
        <v>#NAME?</v>
      </c>
      <c r="K27" s="80" t="e">
        <f t="shared" si="5"/>
        <v>#NAME?</v>
      </c>
      <c r="L27" s="23" t="e">
        <f t="shared" si="49"/>
        <v>#NAME?</v>
      </c>
      <c r="M27" s="77" t="e">
        <f>IF(VLOOKUP(C27,product_group_discount,3,FALSE)="",'New Quote Discount'!$C$6,VLOOKUP(C27,product_group_discount,3,FALSE))</f>
        <v>#NAME?</v>
      </c>
      <c r="N27" s="23" t="e">
        <f t="shared" si="50"/>
        <v>#NAME?</v>
      </c>
      <c r="O27" s="121" t="e">
        <f t="shared" si="51"/>
        <v>#NAME?</v>
      </c>
      <c r="P27" s="117"/>
      <c r="Q27" s="167" t="e">
        <f>IF(P27="",[3]!EntStkSalesPrice($P$1,A27,'Price List'!$S$5),P27*(IF('Price List'!$S$5="A",1,IF('Price List'!$S$5="B",1.262,1.553))))</f>
        <v>#NAME?</v>
      </c>
      <c r="R27" s="167" t="e">
        <f t="shared" si="6"/>
        <v>#NAME?</v>
      </c>
    </row>
    <row r="28" spans="1:18" x14ac:dyDescent="0.2">
      <c r="A28" s="114" t="s">
        <v>230</v>
      </c>
      <c r="B28" s="22" t="e">
        <f>[3]!EntStkParent($P$1,A28)</f>
        <v>#NAME?</v>
      </c>
      <c r="C28" s="22" t="e">
        <f t="shared" si="47"/>
        <v>#NAME?</v>
      </c>
      <c r="D28" s="22" t="e">
        <f>[3]!EntStkDescr($P$1,A28,1)</f>
        <v>#NAME?</v>
      </c>
      <c r="E28" s="22"/>
      <c r="F28" s="26" t="s">
        <v>18</v>
      </c>
      <c r="G28" s="25" t="e">
        <f t="shared" si="48"/>
        <v>#NAME?</v>
      </c>
      <c r="H28" s="69" t="e">
        <f>[3]!EntStkUserField5($P$1,A28)</f>
        <v>#NAME?</v>
      </c>
      <c r="I28" s="24"/>
      <c r="J28" s="80" t="e">
        <f>IF('Price List'!$F$2="N/A",N28,IF('Price List'!$S$4="#(515): Invalid Customer",K28,(K28-(K28*O28))))</f>
        <v>#NAME?</v>
      </c>
      <c r="K28" s="80" t="e">
        <f t="shared" si="5"/>
        <v>#NAME?</v>
      </c>
      <c r="L28" s="23" t="e">
        <f t="shared" si="49"/>
        <v>#NAME?</v>
      </c>
      <c r="M28" s="77" t="e">
        <f>IF(VLOOKUP(C28,product_group_discount,3,FALSE)="",'New Quote Discount'!$C$6,VLOOKUP(C28,product_group_discount,3,FALSE))</f>
        <v>#NAME?</v>
      </c>
      <c r="N28" s="23" t="e">
        <f t="shared" si="50"/>
        <v>#NAME?</v>
      </c>
      <c r="O28" s="121" t="e">
        <f t="shared" si="51"/>
        <v>#NAME?</v>
      </c>
      <c r="P28" s="117"/>
      <c r="Q28" s="167" t="e">
        <f>IF(P28="",[3]!EntStkSalesPrice($P$1,A28,'Price List'!$S$5),P28*(IF('Price List'!$S$5="A",1,IF('Price List'!$S$5="B",1.262,1.553))))</f>
        <v>#NAME?</v>
      </c>
      <c r="R28" s="167" t="e">
        <f t="shared" si="6"/>
        <v>#NAME?</v>
      </c>
    </row>
    <row r="29" spans="1:18" x14ac:dyDescent="0.2">
      <c r="A29" s="114" t="s">
        <v>231</v>
      </c>
      <c r="B29" s="22" t="e">
        <f>[3]!EntStkParent($P$1,A29)</f>
        <v>#NAME?</v>
      </c>
      <c r="C29" s="22" t="e">
        <f t="shared" si="47"/>
        <v>#NAME?</v>
      </c>
      <c r="D29" s="22" t="e">
        <f>[3]!EntStkDescr($P$1,A29,1)</f>
        <v>#NAME?</v>
      </c>
      <c r="E29" s="22"/>
      <c r="F29" s="26" t="s">
        <v>18</v>
      </c>
      <c r="G29" s="25" t="e">
        <f t="shared" si="48"/>
        <v>#NAME?</v>
      </c>
      <c r="H29" s="69" t="e">
        <f>[3]!EntStkUserField5($P$1,A29)</f>
        <v>#NAME?</v>
      </c>
      <c r="I29" s="24"/>
      <c r="J29" s="80" t="e">
        <f>IF('Price List'!$F$2="N/A",N29,IF('Price List'!$S$4="#(515): Invalid Customer",K29,(K29-(K29*O29))))</f>
        <v>#NAME?</v>
      </c>
      <c r="K29" s="80" t="e">
        <f t="shared" si="5"/>
        <v>#NAME?</v>
      </c>
      <c r="L29" s="23" t="e">
        <f t="shared" si="49"/>
        <v>#NAME?</v>
      </c>
      <c r="M29" s="77" t="e">
        <f>IF(VLOOKUP(C29,product_group_discount,3,FALSE)="",'New Quote Discount'!$C$6,VLOOKUP(C29,product_group_discount,3,FALSE))</f>
        <v>#NAME?</v>
      </c>
      <c r="N29" s="23" t="e">
        <f t="shared" si="50"/>
        <v>#NAME?</v>
      </c>
      <c r="O29" s="121" t="e">
        <f t="shared" si="51"/>
        <v>#NAME?</v>
      </c>
      <c r="P29" s="117"/>
      <c r="Q29" s="167" t="e">
        <f>IF(P29="",[3]!EntStkSalesPrice($P$1,A29,'Price List'!$S$5),P29*(IF('Price List'!$S$5="A",1,IF('Price List'!$S$5="B",1.262,1.553))))</f>
        <v>#NAME?</v>
      </c>
      <c r="R29" s="167" t="e">
        <f t="shared" si="6"/>
        <v>#NAME?</v>
      </c>
    </row>
    <row r="30" spans="1:18" x14ac:dyDescent="0.2">
      <c r="A30" s="114" t="s">
        <v>232</v>
      </c>
      <c r="B30" s="22" t="e">
        <f>[3]!EntStkParent($P$1,A30)</f>
        <v>#NAME?</v>
      </c>
      <c r="C30" s="22" t="e">
        <f t="shared" si="47"/>
        <v>#NAME?</v>
      </c>
      <c r="D30" s="22" t="e">
        <f>[3]!EntStkDescr($P$1,A30,1)</f>
        <v>#NAME?</v>
      </c>
      <c r="E30" s="22"/>
      <c r="F30" s="26" t="s">
        <v>18</v>
      </c>
      <c r="G30" s="25" t="e">
        <f t="shared" si="48"/>
        <v>#NAME?</v>
      </c>
      <c r="H30" s="69" t="e">
        <f>[3]!EntStkUserField5($P$1,A30)</f>
        <v>#NAME?</v>
      </c>
      <c r="I30" s="24"/>
      <c r="J30" s="80" t="e">
        <f>IF('Price List'!$F$2="N/A",N30,IF('Price List'!$S$4="#(515): Invalid Customer",K30,(K30-(K30*O30))))</f>
        <v>#NAME?</v>
      </c>
      <c r="K30" s="80" t="e">
        <f t="shared" si="5"/>
        <v>#NAME?</v>
      </c>
      <c r="L30" s="23" t="e">
        <f t="shared" si="49"/>
        <v>#NAME?</v>
      </c>
      <c r="M30" s="77" t="e">
        <f>IF(VLOOKUP(C30,product_group_discount,3,FALSE)="",'New Quote Discount'!$C$6,VLOOKUP(C30,product_group_discount,3,FALSE))</f>
        <v>#NAME?</v>
      </c>
      <c r="N30" s="23" t="e">
        <f t="shared" si="50"/>
        <v>#NAME?</v>
      </c>
      <c r="O30" s="121" t="e">
        <f t="shared" si="51"/>
        <v>#NAME?</v>
      </c>
      <c r="P30" s="117"/>
      <c r="Q30" s="167" t="e">
        <f>IF(P30="",[3]!EntStkSalesPrice($P$1,A30,'Price List'!$S$5),P30*(IF('Price List'!$S$5="A",1,IF('Price List'!$S$5="B",1.262,1.553))))</f>
        <v>#NAME?</v>
      </c>
      <c r="R30" s="167" t="e">
        <f t="shared" si="6"/>
        <v>#NAME?</v>
      </c>
    </row>
    <row r="31" spans="1:18" x14ac:dyDescent="0.2">
      <c r="A31" s="21" t="s">
        <v>381</v>
      </c>
      <c r="B31" s="22" t="e">
        <f>[3]!EntStkParent($P$1,A31)</f>
        <v>#NAME?</v>
      </c>
      <c r="C31" s="22" t="e">
        <f t="shared" si="0"/>
        <v>#NAME?</v>
      </c>
      <c r="D31" s="22" t="e">
        <f>[3]!EntStkDescr($P$1,A31,1)</f>
        <v>#NAME?</v>
      </c>
      <c r="E31" s="22"/>
      <c r="F31" s="26" t="s">
        <v>18</v>
      </c>
      <c r="G31" s="25" t="e">
        <f t="shared" si="4"/>
        <v>#NAME?</v>
      </c>
      <c r="H31" s="69" t="e">
        <f>[3]!EntStkUserField5($P$1,A31)</f>
        <v>#NAME?</v>
      </c>
      <c r="I31" s="24"/>
      <c r="J31" s="80" t="e">
        <f>IF('Price List'!$F$2="N/A",N31,IF('Price List'!$S$4="#(515): Invalid Customer",K31,(K31-(K31*O31))))</f>
        <v>#NAME?</v>
      </c>
      <c r="K31" s="80" t="e">
        <f t="shared" si="5"/>
        <v>#NAME?</v>
      </c>
      <c r="L31" s="23" t="e">
        <f t="shared" si="1"/>
        <v>#NAME?</v>
      </c>
      <c r="M31" s="77" t="e">
        <f>IF(VLOOKUP(C31,product_group_discount,3,FALSE)="",'New Quote Discount'!$C$6,VLOOKUP(C31,product_group_discount,3,FALSE))</f>
        <v>#NAME?</v>
      </c>
      <c r="N31" s="23" t="e">
        <f t="shared" si="2"/>
        <v>#NAME?</v>
      </c>
      <c r="O31" s="121" t="e">
        <f t="shared" si="3"/>
        <v>#NAME?</v>
      </c>
      <c r="P31" s="117"/>
      <c r="Q31" s="167" t="e">
        <f>IF(P31="",[3]!EntStkSalesPrice($P$1,A31,'Price List'!$S$5),P31*(IF('Price List'!$S$5="A",1,IF('Price List'!$S$5="B",1.262,1.553))))</f>
        <v>#NAME?</v>
      </c>
      <c r="R31" s="167" t="e">
        <f t="shared" si="6"/>
        <v>#NAME?</v>
      </c>
    </row>
    <row r="32" spans="1:18" x14ac:dyDescent="0.2">
      <c r="A32" s="21" t="s">
        <v>382</v>
      </c>
      <c r="B32" s="22" t="e">
        <f>[3]!EntStkParent($P$1,A32)</f>
        <v>#NAME?</v>
      </c>
      <c r="C32" s="22" t="e">
        <f t="shared" si="0"/>
        <v>#NAME?</v>
      </c>
      <c r="D32" s="22" t="e">
        <f>[3]!EntStkDescr($P$1,A32,1)</f>
        <v>#NAME?</v>
      </c>
      <c r="E32" s="22"/>
      <c r="F32" s="26" t="s">
        <v>18</v>
      </c>
      <c r="G32" s="25" t="e">
        <f t="shared" si="4"/>
        <v>#NAME?</v>
      </c>
      <c r="H32" s="69" t="e">
        <f>[3]!EntStkUserField5($P$1,A32)</f>
        <v>#NAME?</v>
      </c>
      <c r="I32" s="24"/>
      <c r="J32" s="80" t="e">
        <f>IF('Price List'!$F$2="N/A",N32,IF('Price List'!$S$4="#(515): Invalid Customer",K32,(K32-(K32*O32))))</f>
        <v>#NAME?</v>
      </c>
      <c r="K32" s="80" t="e">
        <f t="shared" si="5"/>
        <v>#NAME?</v>
      </c>
      <c r="L32" s="23" t="e">
        <f t="shared" si="1"/>
        <v>#NAME?</v>
      </c>
      <c r="M32" s="77" t="e">
        <f>IF(VLOOKUP(C32,product_group_discount,3,FALSE)="",'New Quote Discount'!$C$6,VLOOKUP(C32,product_group_discount,3,FALSE))</f>
        <v>#NAME?</v>
      </c>
      <c r="N32" s="23" t="e">
        <f t="shared" si="2"/>
        <v>#NAME?</v>
      </c>
      <c r="O32" s="121" t="e">
        <f t="shared" si="3"/>
        <v>#NAME?</v>
      </c>
      <c r="P32" s="117"/>
      <c r="Q32" s="167" t="e">
        <f>IF(P32="",[3]!EntStkSalesPrice($P$1,A32,'Price List'!$S$5),P32*(IF('Price List'!$S$5="A",1,IF('Price List'!$S$5="B",1.262,1.553))))</f>
        <v>#NAME?</v>
      </c>
      <c r="R32" s="167" t="e">
        <f t="shared" si="6"/>
        <v>#NAME?</v>
      </c>
    </row>
    <row r="33" spans="1:18" x14ac:dyDescent="0.2">
      <c r="A33" s="115" t="s">
        <v>234</v>
      </c>
      <c r="B33" s="22" t="e">
        <f>[3]!EntStkParent($P$1,A33)</f>
        <v>#NAME?</v>
      </c>
      <c r="C33" s="22" t="e">
        <f t="shared" ref="C33" si="52">LEFT(B33,3)</f>
        <v>#NAME?</v>
      </c>
      <c r="D33" s="22" t="e">
        <f>[3]!EntStkDescr($P$1,A33,1)</f>
        <v>#NAME?</v>
      </c>
      <c r="E33" s="22"/>
      <c r="F33" s="26" t="s">
        <v>18</v>
      </c>
      <c r="G33" s="25" t="e">
        <f t="shared" ref="G33" si="53">CONCATENATE(H33,F33)</f>
        <v>#NAME?</v>
      </c>
      <c r="H33" s="69" t="e">
        <f>[3]!EntStkUserField5($P$1,A33)</f>
        <v>#NAME?</v>
      </c>
      <c r="I33" s="24"/>
      <c r="J33" s="80" t="e">
        <f>IF('Price List'!$F$2="N/A",N33,IF('Price List'!$S$4="#(515): Invalid Customer",K33,(K33-(K33*O33))))</f>
        <v>#NAME?</v>
      </c>
      <c r="K33" s="80" t="e">
        <f t="shared" si="5"/>
        <v>#NAME?</v>
      </c>
      <c r="L33" s="23" t="e">
        <f t="shared" ref="L33" si="54">K33-(K33*M33)</f>
        <v>#NAME?</v>
      </c>
      <c r="M33" s="77" t="e">
        <f>IF(VLOOKUP(C33,product_group_discount,3,FALSE)="",'New Quote Discount'!$C$6,VLOOKUP(C33,product_group_discount,3,FALSE))</f>
        <v>#NAME?</v>
      </c>
      <c r="N33" s="23" t="e">
        <f t="shared" ref="N33" si="55">K33-(K33*M33)</f>
        <v>#NAME?</v>
      </c>
      <c r="O33" s="121" t="e">
        <f t="shared" ref="O33" si="56">VLOOKUP(C33,customerdiscount,5,FALSE)</f>
        <v>#NAME?</v>
      </c>
      <c r="P33" s="117"/>
      <c r="Q33" s="167" t="e">
        <f>IF(P33="",[3]!EntStkSalesPrice($P$1,A33,'Price List'!$S$5),P33*(IF('Price List'!$S$5="A",1,IF('Price List'!$S$5="B",1.262,1.553))))</f>
        <v>#NAME?</v>
      </c>
      <c r="R33" s="167" t="e">
        <f t="shared" si="6"/>
        <v>#NAME?</v>
      </c>
    </row>
    <row r="34" spans="1:18" x14ac:dyDescent="0.2">
      <c r="A34" s="72" t="s">
        <v>233</v>
      </c>
      <c r="B34" s="22" t="e">
        <f>[3]!EntStkParent($P$1,A34)</f>
        <v>#NAME?</v>
      </c>
      <c r="C34" s="22" t="e">
        <f t="shared" ref="C34:C38" si="57">LEFT(B34,3)</f>
        <v>#NAME?</v>
      </c>
      <c r="D34" s="22" t="e">
        <f>[3]!EntStkDescr($P$1,A34,1)</f>
        <v>#NAME?</v>
      </c>
      <c r="E34" s="22"/>
      <c r="F34" s="26" t="s">
        <v>18</v>
      </c>
      <c r="G34" s="25" t="e">
        <f t="shared" ref="G34:G38" si="58">CONCATENATE(H34,F34)</f>
        <v>#NAME?</v>
      </c>
      <c r="H34" s="69" t="e">
        <f>[3]!EntStkUserField5($P$1,A34)</f>
        <v>#NAME?</v>
      </c>
      <c r="I34" s="24"/>
      <c r="J34" s="80" t="e">
        <f>IF('Price List'!$F$2="N/A",N34,IF('Price List'!$S$4="#(515): Invalid Customer",K34,(K34-(K34*O34))))</f>
        <v>#NAME?</v>
      </c>
      <c r="K34" s="80" t="e">
        <f t="shared" si="5"/>
        <v>#NAME?</v>
      </c>
      <c r="L34" s="23" t="e">
        <f t="shared" ref="L34:L38" si="59">K34-(K34*M34)</f>
        <v>#NAME?</v>
      </c>
      <c r="M34" s="77" t="e">
        <f>IF(VLOOKUP(C34,product_group_discount,3,FALSE)="",'New Quote Discount'!$C$6,VLOOKUP(C34,product_group_discount,3,FALSE))</f>
        <v>#NAME?</v>
      </c>
      <c r="N34" s="23" t="e">
        <f t="shared" ref="N34:N38" si="60">K34-(K34*M34)</f>
        <v>#NAME?</v>
      </c>
      <c r="O34" s="121" t="e">
        <f t="shared" ref="O34:O38" si="61">VLOOKUP(C34,customerdiscount,5,FALSE)</f>
        <v>#NAME?</v>
      </c>
      <c r="P34" s="117"/>
      <c r="Q34" s="167" t="e">
        <f>IF(P34="",[3]!EntStkSalesPrice($P$1,A34,'Price List'!$S$5),P34*(IF('Price List'!$S$5="A",1,IF('Price List'!$S$5="B",1.262,1.553))))</f>
        <v>#NAME?</v>
      </c>
      <c r="R34" s="167" t="e">
        <f t="shared" si="6"/>
        <v>#NAME?</v>
      </c>
    </row>
    <row r="35" spans="1:18" x14ac:dyDescent="0.2">
      <c r="A35" s="72" t="s">
        <v>235</v>
      </c>
      <c r="B35" s="22" t="e">
        <f>[3]!EntStkParent($P$1,A35)</f>
        <v>#NAME?</v>
      </c>
      <c r="C35" s="22" t="e">
        <f t="shared" si="57"/>
        <v>#NAME?</v>
      </c>
      <c r="D35" s="22" t="e">
        <f>[3]!EntStkDescr($P$1,A35,1)</f>
        <v>#NAME?</v>
      </c>
      <c r="E35" s="22"/>
      <c r="F35" s="26" t="s">
        <v>18</v>
      </c>
      <c r="G35" s="25" t="e">
        <f t="shared" si="58"/>
        <v>#NAME?</v>
      </c>
      <c r="H35" s="69" t="e">
        <f>[3]!EntStkUserField5($P$1,A35)</f>
        <v>#NAME?</v>
      </c>
      <c r="I35" s="24"/>
      <c r="J35" s="80" t="e">
        <f>IF('Price List'!$F$2="N/A",N35,IF('Price List'!$S$4="#(515): Invalid Customer",K35,(K35-(K35*O35))))</f>
        <v>#NAME?</v>
      </c>
      <c r="K35" s="80" t="e">
        <f t="shared" si="5"/>
        <v>#NAME?</v>
      </c>
      <c r="L35" s="23" t="e">
        <f t="shared" si="59"/>
        <v>#NAME?</v>
      </c>
      <c r="M35" s="77" t="e">
        <f>IF(VLOOKUP(C35,product_group_discount,3,FALSE)="",'New Quote Discount'!$C$6,VLOOKUP(C35,product_group_discount,3,FALSE))</f>
        <v>#NAME?</v>
      </c>
      <c r="N35" s="23" t="e">
        <f t="shared" si="60"/>
        <v>#NAME?</v>
      </c>
      <c r="O35" s="121" t="e">
        <f t="shared" si="61"/>
        <v>#NAME?</v>
      </c>
      <c r="P35" s="117"/>
      <c r="Q35" s="167" t="e">
        <f>IF(P35="",[3]!EntStkSalesPrice($P$1,A35,'Price List'!$S$5),P35*(IF('Price List'!$S$5="A",1,IF('Price List'!$S$5="B",1.262,1.553))))</f>
        <v>#NAME?</v>
      </c>
      <c r="R35" s="167" t="e">
        <f t="shared" si="6"/>
        <v>#NAME?</v>
      </c>
    </row>
    <row r="36" spans="1:18" x14ac:dyDescent="0.2">
      <c r="A36" s="72" t="s">
        <v>236</v>
      </c>
      <c r="B36" s="22" t="e">
        <f>[3]!EntStkParent($P$1,A36)</f>
        <v>#NAME?</v>
      </c>
      <c r="C36" s="22" t="e">
        <f t="shared" si="57"/>
        <v>#NAME?</v>
      </c>
      <c r="D36" s="22" t="e">
        <f>[3]!EntStkDescr($P$1,A36,1)</f>
        <v>#NAME?</v>
      </c>
      <c r="E36" s="22"/>
      <c r="F36" s="26" t="s">
        <v>18</v>
      </c>
      <c r="G36" s="25" t="e">
        <f t="shared" si="58"/>
        <v>#NAME?</v>
      </c>
      <c r="H36" s="69" t="e">
        <f>[3]!EntStkUserField5($P$1,A36)</f>
        <v>#NAME?</v>
      </c>
      <c r="I36" s="24"/>
      <c r="J36" s="80" t="e">
        <f>IF('Price List'!$F$2="N/A",N36,IF('Price List'!$S$4="#(515): Invalid Customer",K36,(K36-(K36*O36))))</f>
        <v>#NAME?</v>
      </c>
      <c r="K36" s="80" t="e">
        <f t="shared" si="5"/>
        <v>#NAME?</v>
      </c>
      <c r="L36" s="23" t="e">
        <f t="shared" si="59"/>
        <v>#NAME?</v>
      </c>
      <c r="M36" s="77" t="e">
        <f>IF(VLOOKUP(C36,product_group_discount,3,FALSE)="",'New Quote Discount'!$C$6,VLOOKUP(C36,product_group_discount,3,FALSE))</f>
        <v>#NAME?</v>
      </c>
      <c r="N36" s="23" t="e">
        <f t="shared" si="60"/>
        <v>#NAME?</v>
      </c>
      <c r="O36" s="121" t="e">
        <f t="shared" si="61"/>
        <v>#NAME?</v>
      </c>
      <c r="P36" s="117"/>
      <c r="Q36" s="167" t="e">
        <f>IF(P36="",[3]!EntStkSalesPrice($P$1,A36,'Price List'!$S$5),P36*(IF('Price List'!$S$5="A",1,IF('Price List'!$S$5="B",1.262,1.553))))</f>
        <v>#NAME?</v>
      </c>
      <c r="R36" s="167" t="e">
        <f t="shared" si="6"/>
        <v>#NAME?</v>
      </c>
    </row>
    <row r="37" spans="1:18" x14ac:dyDescent="0.2">
      <c r="A37" s="72" t="s">
        <v>237</v>
      </c>
      <c r="B37" s="22" t="e">
        <f>[3]!EntStkParent($P$1,A37)</f>
        <v>#NAME?</v>
      </c>
      <c r="C37" s="22" t="e">
        <f t="shared" si="57"/>
        <v>#NAME?</v>
      </c>
      <c r="D37" s="22" t="e">
        <f>[3]!EntStkDescr($P$1,A37,1)</f>
        <v>#NAME?</v>
      </c>
      <c r="E37" s="22"/>
      <c r="F37" s="26" t="s">
        <v>18</v>
      </c>
      <c r="G37" s="25" t="e">
        <f t="shared" si="58"/>
        <v>#NAME?</v>
      </c>
      <c r="H37" s="69" t="e">
        <f>[3]!EntStkUserField5($P$1,A37)</f>
        <v>#NAME?</v>
      </c>
      <c r="I37" s="24"/>
      <c r="J37" s="80" t="e">
        <f>IF('Price List'!$F$2="N/A",N37,IF('Price List'!$S$4="#(515): Invalid Customer",K37,(K37-(K37*O37))))</f>
        <v>#NAME?</v>
      </c>
      <c r="K37" s="80" t="e">
        <f t="shared" si="5"/>
        <v>#NAME?</v>
      </c>
      <c r="L37" s="23" t="e">
        <f t="shared" si="59"/>
        <v>#NAME?</v>
      </c>
      <c r="M37" s="77" t="e">
        <f>IF(VLOOKUP(C37,product_group_discount,3,FALSE)="",'New Quote Discount'!$C$6,VLOOKUP(C37,product_group_discount,3,FALSE))</f>
        <v>#NAME?</v>
      </c>
      <c r="N37" s="23" t="e">
        <f t="shared" si="60"/>
        <v>#NAME?</v>
      </c>
      <c r="O37" s="121" t="e">
        <f t="shared" si="61"/>
        <v>#NAME?</v>
      </c>
      <c r="P37" s="117"/>
      <c r="Q37" s="167" t="e">
        <f>IF(P37="",[3]!EntStkSalesPrice($P$1,A37,'Price List'!$S$5),P37*(IF('Price List'!$S$5="A",1,IF('Price List'!$S$5="B",1.262,1.553))))</f>
        <v>#NAME?</v>
      </c>
      <c r="R37" s="167" t="e">
        <f t="shared" si="6"/>
        <v>#NAME?</v>
      </c>
    </row>
    <row r="38" spans="1:18" x14ac:dyDescent="0.2">
      <c r="A38" s="72" t="s">
        <v>238</v>
      </c>
      <c r="B38" s="22" t="e">
        <f>[3]!EntStkParent($P$1,A38)</f>
        <v>#NAME?</v>
      </c>
      <c r="C38" s="22" t="e">
        <f t="shared" si="57"/>
        <v>#NAME?</v>
      </c>
      <c r="D38" s="22" t="e">
        <f>[3]!EntStkDescr($P$1,A38,1)</f>
        <v>#NAME?</v>
      </c>
      <c r="E38" s="22"/>
      <c r="F38" s="26" t="s">
        <v>18</v>
      </c>
      <c r="G38" s="25" t="e">
        <f t="shared" si="58"/>
        <v>#NAME?</v>
      </c>
      <c r="H38" s="69" t="e">
        <f>[3]!EntStkUserField5($P$1,A38)</f>
        <v>#NAME?</v>
      </c>
      <c r="I38" s="24"/>
      <c r="J38" s="80" t="e">
        <f>IF('Price List'!$F$2="N/A",N38,IF('Price List'!$S$4="#(515): Invalid Customer",K38,(K38-(K38*O38))))</f>
        <v>#NAME?</v>
      </c>
      <c r="K38" s="80" t="e">
        <f t="shared" si="5"/>
        <v>#NAME?</v>
      </c>
      <c r="L38" s="23" t="e">
        <f t="shared" si="59"/>
        <v>#NAME?</v>
      </c>
      <c r="M38" s="77" t="e">
        <f>IF(VLOOKUP(C38,product_group_discount,3,FALSE)="",'New Quote Discount'!$C$6,VLOOKUP(C38,product_group_discount,3,FALSE))</f>
        <v>#NAME?</v>
      </c>
      <c r="N38" s="23" t="e">
        <f t="shared" si="60"/>
        <v>#NAME?</v>
      </c>
      <c r="O38" s="121" t="e">
        <f t="shared" si="61"/>
        <v>#NAME?</v>
      </c>
      <c r="P38" s="117"/>
      <c r="Q38" s="167" t="e">
        <f>IF(P38="",[3]!EntStkSalesPrice($P$1,A38,'Price List'!$S$5),P38*(IF('Price List'!$S$5="A",1,IF('Price List'!$S$5="B",1.262,1.553))))</f>
        <v>#NAME?</v>
      </c>
      <c r="R38" s="167" t="e">
        <f t="shared" si="6"/>
        <v>#NAME?</v>
      </c>
    </row>
    <row r="39" spans="1:18" x14ac:dyDescent="0.2">
      <c r="A39" s="21" t="s">
        <v>383</v>
      </c>
      <c r="B39" s="22" t="e">
        <f>[3]!EntStkParent($P$1,A39)</f>
        <v>#NAME?</v>
      </c>
      <c r="C39" s="22" t="e">
        <f>LEFT(B39,3)</f>
        <v>#NAME?</v>
      </c>
      <c r="D39" s="22" t="e">
        <f>[3]!EntStkDescr($P$1,A39,1)</f>
        <v>#NAME?</v>
      </c>
      <c r="E39" s="22"/>
      <c r="F39" s="26" t="s">
        <v>18</v>
      </c>
      <c r="G39" s="25" t="e">
        <f>CONCATENATE(H39,F39)</f>
        <v>#NAME?</v>
      </c>
      <c r="H39" s="69" t="e">
        <f>[3]!EntStkUserField5($P$1,A39)</f>
        <v>#NAME?</v>
      </c>
      <c r="I39" s="24"/>
      <c r="J39" s="80" t="e">
        <f>IF('Price List'!$F$2="N/A",N39,IF('Price List'!$S$4="#(515): Invalid Customer",K39,(K39-(K39*O39))))</f>
        <v>#NAME?</v>
      </c>
      <c r="K39" s="80" t="e">
        <f t="shared" si="5"/>
        <v>#NAME?</v>
      </c>
      <c r="L39" s="23" t="e">
        <f>K39-(K39*M39)</f>
        <v>#NAME?</v>
      </c>
      <c r="M39" s="77" t="e">
        <f>IF(VLOOKUP(C39,product_group_discount,3,FALSE)="",'New Quote Discount'!$C$6,VLOOKUP(C39,product_group_discount,3,FALSE))</f>
        <v>#NAME?</v>
      </c>
      <c r="N39" s="23" t="e">
        <f>K39-(K39*M39)</f>
        <v>#NAME?</v>
      </c>
      <c r="O39" s="121" t="e">
        <f t="shared" ref="O39:O45" si="62">VLOOKUP(C39,customerdiscount,5,FALSE)</f>
        <v>#NAME?</v>
      </c>
      <c r="P39" s="117"/>
      <c r="Q39" s="167" t="e">
        <f>IF(P39="",[3]!EntStkSalesPrice($P$1,A39,'Price List'!$S$5),P39*(IF('Price List'!$S$5="A",1,IF('Price List'!$S$5="B",1.262,1.553))))</f>
        <v>#NAME?</v>
      </c>
      <c r="R39" s="167" t="e">
        <f t="shared" si="6"/>
        <v>#NAME?</v>
      </c>
    </row>
    <row r="40" spans="1:18" x14ac:dyDescent="0.2">
      <c r="A40" s="72" t="s">
        <v>239</v>
      </c>
      <c r="B40" s="22" t="e">
        <f>[3]!EntStkParent($P$1,A40)</f>
        <v>#NAME?</v>
      </c>
      <c r="C40" s="22" t="e">
        <f t="shared" ref="C40:C45" si="63">LEFT(B40,3)</f>
        <v>#NAME?</v>
      </c>
      <c r="D40" s="22" t="e">
        <f>[3]!EntStkDescr($P$1,A40,1)</f>
        <v>#NAME?</v>
      </c>
      <c r="E40" s="22"/>
      <c r="F40" s="26" t="s">
        <v>18</v>
      </c>
      <c r="G40" s="25" t="e">
        <f t="shared" ref="G40:G45" si="64">CONCATENATE(H40,F40)</f>
        <v>#NAME?</v>
      </c>
      <c r="H40" s="69" t="e">
        <f>[3]!EntStkUserField5($P$1,A40)</f>
        <v>#NAME?</v>
      </c>
      <c r="I40" s="24"/>
      <c r="J40" s="80" t="e">
        <f>IF('Price List'!$F$2="N/A",N40,IF('Price List'!$S$4="#(515): Invalid Customer",K40,(K40-(K40*O40))))</f>
        <v>#NAME?</v>
      </c>
      <c r="K40" s="80" t="e">
        <f t="shared" si="5"/>
        <v>#NAME?</v>
      </c>
      <c r="L40" s="23" t="e">
        <f t="shared" ref="L40:L45" si="65">K40-(K40*M40)</f>
        <v>#NAME?</v>
      </c>
      <c r="M40" s="77" t="e">
        <f>IF(VLOOKUP(C40,product_group_discount,3,FALSE)="",'New Quote Discount'!$C$6,VLOOKUP(C40,product_group_discount,3,FALSE))</f>
        <v>#NAME?</v>
      </c>
      <c r="N40" s="23" t="e">
        <f t="shared" ref="N40:N45" si="66">K40-(K40*M40)</f>
        <v>#NAME?</v>
      </c>
      <c r="O40" s="121" t="e">
        <f t="shared" si="62"/>
        <v>#NAME?</v>
      </c>
      <c r="P40" s="117"/>
      <c r="Q40" s="167" t="e">
        <f>IF(P40="",[3]!EntStkSalesPrice($P$1,A40,'Price List'!$S$5),P40*(IF('Price List'!$S$5="A",1,IF('Price List'!$S$5="B",1.262,1.553))))</f>
        <v>#NAME?</v>
      </c>
      <c r="R40" s="167" t="e">
        <f t="shared" si="6"/>
        <v>#NAME?</v>
      </c>
    </row>
    <row r="41" spans="1:18" x14ac:dyDescent="0.2">
      <c r="A41" s="72" t="s">
        <v>240</v>
      </c>
      <c r="B41" s="22" t="e">
        <f>[3]!EntStkParent($P$1,A41)</f>
        <v>#NAME?</v>
      </c>
      <c r="C41" s="22" t="e">
        <f t="shared" si="63"/>
        <v>#NAME?</v>
      </c>
      <c r="D41" s="22" t="e">
        <f>[3]!EntStkDescr($P$1,A41,1)</f>
        <v>#NAME?</v>
      </c>
      <c r="E41" s="22"/>
      <c r="F41" s="26" t="s">
        <v>18</v>
      </c>
      <c r="G41" s="25" t="e">
        <f t="shared" si="64"/>
        <v>#NAME?</v>
      </c>
      <c r="H41" s="69" t="e">
        <f>[3]!EntStkUserField5($P$1,A41)</f>
        <v>#NAME?</v>
      </c>
      <c r="I41" s="24"/>
      <c r="J41" s="80" t="e">
        <f>IF('Price List'!$F$2="N/A",N41,IF('Price List'!$S$4="#(515): Invalid Customer",K41,(K41-(K41*O41))))</f>
        <v>#NAME?</v>
      </c>
      <c r="K41" s="80" t="e">
        <f t="shared" si="5"/>
        <v>#NAME?</v>
      </c>
      <c r="L41" s="23" t="e">
        <f t="shared" si="65"/>
        <v>#NAME?</v>
      </c>
      <c r="M41" s="77" t="e">
        <f>IF(VLOOKUP(C41,product_group_discount,3,FALSE)="",'New Quote Discount'!$C$6,VLOOKUP(C41,product_group_discount,3,FALSE))</f>
        <v>#NAME?</v>
      </c>
      <c r="N41" s="23" t="e">
        <f t="shared" si="66"/>
        <v>#NAME?</v>
      </c>
      <c r="O41" s="121" t="e">
        <f t="shared" si="62"/>
        <v>#NAME?</v>
      </c>
      <c r="P41" s="117"/>
      <c r="Q41" s="167" t="e">
        <f>IF(P41="",[3]!EntStkSalesPrice($P$1,A41,'Price List'!$S$5),P41*(IF('Price List'!$S$5="A",1,IF('Price List'!$S$5="B",1.262,1.553))))</f>
        <v>#NAME?</v>
      </c>
      <c r="R41" s="167" t="e">
        <f t="shared" si="6"/>
        <v>#NAME?</v>
      </c>
    </row>
    <row r="42" spans="1:18" x14ac:dyDescent="0.2">
      <c r="A42" s="115" t="s">
        <v>241</v>
      </c>
      <c r="B42" s="22" t="e">
        <f>[3]!EntStkParent($P$1,A42)</f>
        <v>#NAME?</v>
      </c>
      <c r="C42" s="22" t="e">
        <f t="shared" si="63"/>
        <v>#NAME?</v>
      </c>
      <c r="D42" s="22" t="e">
        <f>[3]!EntStkDescr($P$1,A42,1)</f>
        <v>#NAME?</v>
      </c>
      <c r="E42" s="22"/>
      <c r="F42" s="26" t="s">
        <v>18</v>
      </c>
      <c r="G42" s="25" t="e">
        <f t="shared" si="64"/>
        <v>#NAME?</v>
      </c>
      <c r="H42" s="69" t="e">
        <f>[3]!EntStkUserField5($P$1,A42)</f>
        <v>#NAME?</v>
      </c>
      <c r="I42" s="24"/>
      <c r="J42" s="80" t="e">
        <f>IF('Price List'!$F$2="N/A",N42,IF('Price List'!$S$4="#(515): Invalid Customer",K42,(K42-(K42*O42))))</f>
        <v>#NAME?</v>
      </c>
      <c r="K42" s="80" t="e">
        <f t="shared" si="5"/>
        <v>#NAME?</v>
      </c>
      <c r="L42" s="23" t="e">
        <f t="shared" si="65"/>
        <v>#NAME?</v>
      </c>
      <c r="M42" s="77" t="e">
        <f>IF(VLOOKUP(C42,product_group_discount,3,FALSE)="",'New Quote Discount'!$C$6,VLOOKUP(C42,product_group_discount,3,FALSE))</f>
        <v>#NAME?</v>
      </c>
      <c r="N42" s="23" t="e">
        <f t="shared" si="66"/>
        <v>#NAME?</v>
      </c>
      <c r="O42" s="121" t="e">
        <f t="shared" si="62"/>
        <v>#NAME?</v>
      </c>
      <c r="P42" s="117"/>
      <c r="Q42" s="167" t="e">
        <f>IF(P42="",[3]!EntStkSalesPrice($P$1,A42,'Price List'!$S$5),P42*(IF('Price List'!$S$5="A",1,IF('Price List'!$S$5="B",1.262,1.553))))</f>
        <v>#NAME?</v>
      </c>
      <c r="R42" s="167" t="e">
        <f t="shared" si="6"/>
        <v>#NAME?</v>
      </c>
    </row>
    <row r="43" spans="1:18" x14ac:dyDescent="0.2">
      <c r="A43" s="115" t="s">
        <v>242</v>
      </c>
      <c r="B43" s="22" t="e">
        <f>[3]!EntStkParent($P$1,A43)</f>
        <v>#NAME?</v>
      </c>
      <c r="C43" s="22" t="e">
        <f t="shared" si="63"/>
        <v>#NAME?</v>
      </c>
      <c r="D43" s="22" t="e">
        <f>[3]!EntStkDescr($P$1,A43,1)</f>
        <v>#NAME?</v>
      </c>
      <c r="E43" s="22"/>
      <c r="F43" s="26" t="s">
        <v>18</v>
      </c>
      <c r="G43" s="25" t="e">
        <f t="shared" si="64"/>
        <v>#NAME?</v>
      </c>
      <c r="H43" s="69" t="e">
        <f>[3]!EntStkUserField5($P$1,A43)</f>
        <v>#NAME?</v>
      </c>
      <c r="I43" s="24"/>
      <c r="J43" s="80" t="e">
        <f>IF('Price List'!$F$2="N/A",N43,IF('Price List'!$S$4="#(515): Invalid Customer",K43,(K43-(K43*O43))))</f>
        <v>#NAME?</v>
      </c>
      <c r="K43" s="80" t="e">
        <f t="shared" si="5"/>
        <v>#NAME?</v>
      </c>
      <c r="L43" s="23" t="e">
        <f t="shared" si="65"/>
        <v>#NAME?</v>
      </c>
      <c r="M43" s="77" t="e">
        <f>IF(VLOOKUP(C43,product_group_discount,3,FALSE)="",'New Quote Discount'!$C$6,VLOOKUP(C43,product_group_discount,3,FALSE))</f>
        <v>#NAME?</v>
      </c>
      <c r="N43" s="23" t="e">
        <f t="shared" si="66"/>
        <v>#NAME?</v>
      </c>
      <c r="O43" s="121" t="e">
        <f t="shared" si="62"/>
        <v>#NAME?</v>
      </c>
      <c r="P43" s="117"/>
      <c r="Q43" s="167" t="e">
        <f>IF(P43="",[3]!EntStkSalesPrice($P$1,A43,'Price List'!$S$5),P43*(IF('Price List'!$S$5="A",1,IF('Price List'!$S$5="B",1.262,1.553))))</f>
        <v>#NAME?</v>
      </c>
      <c r="R43" s="167" t="e">
        <f t="shared" si="6"/>
        <v>#NAME?</v>
      </c>
    </row>
    <row r="44" spans="1:18" x14ac:dyDescent="0.2">
      <c r="A44" s="115" t="s">
        <v>243</v>
      </c>
      <c r="B44" s="22" t="e">
        <f>[3]!EntStkParent($P$1,A44)</f>
        <v>#NAME?</v>
      </c>
      <c r="C44" s="22" t="e">
        <f t="shared" si="63"/>
        <v>#NAME?</v>
      </c>
      <c r="D44" s="22" t="e">
        <f>[3]!EntStkDescr($P$1,A44,1)</f>
        <v>#NAME?</v>
      </c>
      <c r="E44" s="22"/>
      <c r="F44" s="26" t="s">
        <v>18</v>
      </c>
      <c r="G44" s="25" t="e">
        <f t="shared" si="64"/>
        <v>#NAME?</v>
      </c>
      <c r="H44" s="69" t="e">
        <f>[3]!EntStkUserField5($P$1,A44)</f>
        <v>#NAME?</v>
      </c>
      <c r="I44" s="24"/>
      <c r="J44" s="80" t="e">
        <f>IF('Price List'!$F$2="N/A",N44,IF('Price List'!$S$4="#(515): Invalid Customer",K44,(K44-(K44*O44))))</f>
        <v>#NAME?</v>
      </c>
      <c r="K44" s="80" t="e">
        <f t="shared" si="5"/>
        <v>#NAME?</v>
      </c>
      <c r="L44" s="23" t="e">
        <f t="shared" si="65"/>
        <v>#NAME?</v>
      </c>
      <c r="M44" s="77" t="e">
        <f>IF(VLOOKUP(C44,product_group_discount,3,FALSE)="",'New Quote Discount'!$C$6,VLOOKUP(C44,product_group_discount,3,FALSE))</f>
        <v>#NAME?</v>
      </c>
      <c r="N44" s="23" t="e">
        <f t="shared" si="66"/>
        <v>#NAME?</v>
      </c>
      <c r="O44" s="121" t="e">
        <f t="shared" si="62"/>
        <v>#NAME?</v>
      </c>
      <c r="P44" s="117"/>
      <c r="Q44" s="167" t="e">
        <f>IF(P44="",[3]!EntStkSalesPrice($P$1,A44,'Price List'!$S$5),P44*(IF('Price List'!$S$5="A",1,IF('Price List'!$S$5="B",1.262,1.553))))</f>
        <v>#NAME?</v>
      </c>
      <c r="R44" s="167" t="e">
        <f t="shared" si="6"/>
        <v>#NAME?</v>
      </c>
    </row>
    <row r="45" spans="1:18" x14ac:dyDescent="0.2">
      <c r="A45" s="115" t="s">
        <v>244</v>
      </c>
      <c r="B45" s="22" t="e">
        <f>[3]!EntStkParent($P$1,A45)</f>
        <v>#NAME?</v>
      </c>
      <c r="C45" s="22" t="e">
        <f t="shared" si="63"/>
        <v>#NAME?</v>
      </c>
      <c r="D45" s="22" t="e">
        <f>[3]!EntStkDescr($P$1,A45,1)</f>
        <v>#NAME?</v>
      </c>
      <c r="E45" s="22"/>
      <c r="F45" s="26" t="s">
        <v>18</v>
      </c>
      <c r="G45" s="25" t="e">
        <f t="shared" si="64"/>
        <v>#NAME?</v>
      </c>
      <c r="H45" s="69" t="e">
        <f>[3]!EntStkUserField5($P$1,A45)</f>
        <v>#NAME?</v>
      </c>
      <c r="I45" s="24"/>
      <c r="J45" s="80" t="e">
        <f>IF('Price List'!$F$2="N/A",N45,IF('Price List'!$S$4="#(515): Invalid Customer",K45,(K45-(K45*O45))))</f>
        <v>#NAME?</v>
      </c>
      <c r="K45" s="80" t="e">
        <f t="shared" si="5"/>
        <v>#NAME?</v>
      </c>
      <c r="L45" s="23" t="e">
        <f t="shared" si="65"/>
        <v>#NAME?</v>
      </c>
      <c r="M45" s="77" t="e">
        <f>IF(VLOOKUP(C45,product_group_discount,3,FALSE)="",'New Quote Discount'!$C$6,VLOOKUP(C45,product_group_discount,3,FALSE))</f>
        <v>#NAME?</v>
      </c>
      <c r="N45" s="23" t="e">
        <f t="shared" si="66"/>
        <v>#NAME?</v>
      </c>
      <c r="O45" s="121" t="e">
        <f t="shared" si="62"/>
        <v>#NAME?</v>
      </c>
      <c r="P45" s="117"/>
      <c r="Q45" s="167" t="e">
        <f>IF(P45="",[3]!EntStkSalesPrice($P$1,A45,'Price List'!$S$5),P45*(IF('Price List'!$S$5="A",1,IF('Price List'!$S$5="B",1.262,1.553))))</f>
        <v>#NAME?</v>
      </c>
      <c r="R45" s="167" t="e">
        <f t="shared" si="6"/>
        <v>#NAME?</v>
      </c>
    </row>
    <row r="46" spans="1:18" x14ac:dyDescent="0.2">
      <c r="A46" t="s">
        <v>134</v>
      </c>
      <c r="B46" s="22" t="e">
        <f>[3]!EntStkParent($P$1,A46)</f>
        <v>#NAME?</v>
      </c>
      <c r="C46" s="22" t="e">
        <f t="shared" ref="C46:C87" si="67">LEFT(B46,3)</f>
        <v>#NAME?</v>
      </c>
      <c r="D46" s="22" t="e">
        <f>[3]!EntStkDescr($P$1,A46,1)</f>
        <v>#NAME?</v>
      </c>
      <c r="E46" s="22"/>
      <c r="F46" s="26" t="s">
        <v>18</v>
      </c>
      <c r="G46" s="25" t="e">
        <f t="shared" si="4"/>
        <v>#NAME?</v>
      </c>
      <c r="H46" s="69" t="e">
        <f>[3]!EntStkUserField5($P$1,A46)</f>
        <v>#NAME?</v>
      </c>
      <c r="I46" s="24"/>
      <c r="J46" s="80" t="e">
        <f>IF('Price List'!$F$2="N/A",N46,IF('Price List'!$S$4="#(515): Invalid Customer",K46,(K46-(K46*O46))))</f>
        <v>#NAME?</v>
      </c>
      <c r="K46" s="80" t="e">
        <f t="shared" si="5"/>
        <v>#NAME?</v>
      </c>
      <c r="L46" s="23" t="e">
        <f t="shared" ref="L46:L87" si="68">K46-(K46*M46)</f>
        <v>#NAME?</v>
      </c>
      <c r="M46" s="77" t="e">
        <f>IF(VLOOKUP(C46,product_group_discount,3,FALSE)="",'New Quote Discount'!$C$6,VLOOKUP(C46,product_group_discount,3,FALSE))</f>
        <v>#NAME?</v>
      </c>
      <c r="N46" s="23" t="e">
        <f t="shared" si="2"/>
        <v>#NAME?</v>
      </c>
      <c r="O46" s="121" t="e">
        <f t="shared" si="3"/>
        <v>#NAME?</v>
      </c>
      <c r="P46" s="117"/>
      <c r="Q46" s="167" t="e">
        <f>IF(P46="",[3]!EntStkSalesPrice($P$1,A46,'Price List'!$S$5),P46*(IF('Price List'!$S$5="A",1,IF('Price List'!$S$5="B",1.262,1.553))))</f>
        <v>#NAME?</v>
      </c>
      <c r="R46" s="167" t="e">
        <f t="shared" si="6"/>
        <v>#NAME?</v>
      </c>
    </row>
    <row r="47" spans="1:18" x14ac:dyDescent="0.2">
      <c r="A47" t="s">
        <v>131</v>
      </c>
      <c r="B47" s="22" t="e">
        <f>[3]!EntStkParent($P$1,A47)</f>
        <v>#NAME?</v>
      </c>
      <c r="C47" s="22" t="e">
        <f t="shared" si="67"/>
        <v>#NAME?</v>
      </c>
      <c r="D47" s="22" t="e">
        <f>[3]!EntStkDescr($P$1,A47,1)</f>
        <v>#NAME?</v>
      </c>
      <c r="E47" s="22"/>
      <c r="F47" s="26" t="s">
        <v>18</v>
      </c>
      <c r="G47" s="25" t="e">
        <f t="shared" si="4"/>
        <v>#NAME?</v>
      </c>
      <c r="H47" s="69" t="e">
        <f>[3]!EntStkUserField5($P$1,A47)</f>
        <v>#NAME?</v>
      </c>
      <c r="I47" s="24"/>
      <c r="J47" s="80" t="e">
        <f>IF('Price List'!$F$2="N/A",N47,IF('Price List'!$S$4="#(515): Invalid Customer",K47,(K47-(K47*O47))))</f>
        <v>#NAME?</v>
      </c>
      <c r="K47" s="80" t="e">
        <f t="shared" si="5"/>
        <v>#NAME?</v>
      </c>
      <c r="L47" s="23" t="e">
        <f t="shared" si="68"/>
        <v>#NAME?</v>
      </c>
      <c r="M47" s="77" t="e">
        <f>IF(VLOOKUP(C47,product_group_discount,3,FALSE)="",'New Quote Discount'!$C$6,VLOOKUP(C47,product_group_discount,3,FALSE))</f>
        <v>#NAME?</v>
      </c>
      <c r="N47" s="23" t="e">
        <f t="shared" si="2"/>
        <v>#NAME?</v>
      </c>
      <c r="O47" s="121" t="e">
        <f t="shared" si="3"/>
        <v>#NAME?</v>
      </c>
      <c r="P47" s="117"/>
      <c r="Q47" s="167" t="e">
        <f>IF(P47="",[3]!EntStkSalesPrice($P$1,A47,'Price List'!$S$5),P47*(IF('Price List'!$S$5="A",1,IF('Price List'!$S$5="B",1.262,1.553))))</f>
        <v>#NAME?</v>
      </c>
      <c r="R47" s="167" t="e">
        <f t="shared" si="6"/>
        <v>#NAME?</v>
      </c>
    </row>
    <row r="48" spans="1:18" x14ac:dyDescent="0.2">
      <c r="A48" t="s">
        <v>132</v>
      </c>
      <c r="B48" s="22" t="e">
        <f>[3]!EntStkParent($P$1,A48)</f>
        <v>#NAME?</v>
      </c>
      <c r="C48" s="22" t="e">
        <f t="shared" si="67"/>
        <v>#NAME?</v>
      </c>
      <c r="D48" s="22" t="e">
        <f>[3]!EntStkDescr($P$1,A48,1)</f>
        <v>#NAME?</v>
      </c>
      <c r="E48" s="22"/>
      <c r="F48" s="26" t="s">
        <v>18</v>
      </c>
      <c r="G48" s="25" t="e">
        <f t="shared" si="4"/>
        <v>#NAME?</v>
      </c>
      <c r="H48" s="69" t="e">
        <f>[3]!EntStkUserField5($P$1,A48)</f>
        <v>#NAME?</v>
      </c>
      <c r="I48" s="24"/>
      <c r="J48" s="80" t="e">
        <f>IF('Price List'!$F$2="N/A",N48,IF('Price List'!$S$4="#(515): Invalid Customer",K48,(K48-(K48*O48))))</f>
        <v>#NAME?</v>
      </c>
      <c r="K48" s="80" t="e">
        <f t="shared" si="5"/>
        <v>#NAME?</v>
      </c>
      <c r="L48" s="23" t="e">
        <f t="shared" si="68"/>
        <v>#NAME?</v>
      </c>
      <c r="M48" s="77" t="e">
        <f>IF(VLOOKUP(C48,product_group_discount,3,FALSE)="",'New Quote Discount'!$C$6,VLOOKUP(C48,product_group_discount,3,FALSE))</f>
        <v>#NAME?</v>
      </c>
      <c r="N48" s="23" t="e">
        <f t="shared" si="2"/>
        <v>#NAME?</v>
      </c>
      <c r="O48" s="121" t="e">
        <f t="shared" si="3"/>
        <v>#NAME?</v>
      </c>
      <c r="P48" s="117"/>
      <c r="Q48" s="167" t="e">
        <f>IF(P48="",[3]!EntStkSalesPrice($P$1,A48,'Price List'!$S$5),P48*(IF('Price List'!$S$5="A",1,IF('Price List'!$S$5="B",1.262,1.553))))</f>
        <v>#NAME?</v>
      </c>
      <c r="R48" s="167" t="e">
        <f t="shared" si="6"/>
        <v>#NAME?</v>
      </c>
    </row>
    <row r="49" spans="1:18" x14ac:dyDescent="0.2">
      <c r="A49" t="s">
        <v>126</v>
      </c>
      <c r="B49" s="22" t="e">
        <f>[3]!EntStkParent($P$1,A49)</f>
        <v>#NAME?</v>
      </c>
      <c r="C49" s="22" t="e">
        <f t="shared" si="67"/>
        <v>#NAME?</v>
      </c>
      <c r="D49" s="22" t="e">
        <f>[3]!EntStkDescr($P$1,A49,1)</f>
        <v>#NAME?</v>
      </c>
      <c r="E49" s="22"/>
      <c r="F49" s="26" t="s">
        <v>18</v>
      </c>
      <c r="G49" s="25" t="e">
        <f t="shared" si="4"/>
        <v>#NAME?</v>
      </c>
      <c r="H49" s="69" t="e">
        <f>[3]!EntStkUserField5($P$1,A49)</f>
        <v>#NAME?</v>
      </c>
      <c r="I49" s="24"/>
      <c r="J49" s="80" t="e">
        <f>IF('Price List'!$F$2="N/A",N49,IF('Price List'!$S$4="#(515): Invalid Customer",K49,(K49-(K49*O49))))</f>
        <v>#NAME?</v>
      </c>
      <c r="K49" s="80" t="e">
        <f t="shared" si="5"/>
        <v>#NAME?</v>
      </c>
      <c r="L49" s="23" t="e">
        <f t="shared" si="68"/>
        <v>#NAME?</v>
      </c>
      <c r="M49" s="77" t="e">
        <f>IF(VLOOKUP(C49,product_group_discount,3,FALSE)="",'New Quote Discount'!$C$6,VLOOKUP(C49,product_group_discount,3,FALSE))</f>
        <v>#NAME?</v>
      </c>
      <c r="N49" s="23" t="e">
        <f t="shared" si="2"/>
        <v>#NAME?</v>
      </c>
      <c r="O49" s="121" t="e">
        <f t="shared" si="3"/>
        <v>#NAME?</v>
      </c>
      <c r="P49" s="117"/>
      <c r="Q49" s="167" t="e">
        <f>IF(P49="",[3]!EntStkSalesPrice($P$1,A49,'Price List'!$S$5),P49*(IF('Price List'!$S$5="A",1,IF('Price List'!$S$5="B",1.262,1.553))))</f>
        <v>#NAME?</v>
      </c>
      <c r="R49" s="167" t="e">
        <f t="shared" si="6"/>
        <v>#NAME?</v>
      </c>
    </row>
    <row r="50" spans="1:18" x14ac:dyDescent="0.2">
      <c r="A50" t="s">
        <v>160</v>
      </c>
      <c r="B50" s="22" t="e">
        <f>[3]!EntStkParent($P$1,A50)</f>
        <v>#NAME?</v>
      </c>
      <c r="C50" s="22" t="e">
        <f t="shared" si="67"/>
        <v>#NAME?</v>
      </c>
      <c r="D50" s="22" t="e">
        <f>[3]!EntStkDescr($P$1,A50,1)</f>
        <v>#NAME?</v>
      </c>
      <c r="E50" s="22"/>
      <c r="F50" s="26" t="s">
        <v>18</v>
      </c>
      <c r="G50" s="25" t="e">
        <f t="shared" si="4"/>
        <v>#NAME?</v>
      </c>
      <c r="H50" s="69" t="e">
        <f>[3]!EntStkUserField5($P$1,A50)</f>
        <v>#NAME?</v>
      </c>
      <c r="I50" s="24"/>
      <c r="J50" s="80" t="e">
        <f>IF('Price List'!$F$2="N/A",N50,IF('Price List'!$S$4="#(515): Invalid Customer",K50,(K50-(K50*O50))))</f>
        <v>#NAME?</v>
      </c>
      <c r="K50" s="80" t="e">
        <f t="shared" si="5"/>
        <v>#NAME?</v>
      </c>
      <c r="L50" s="23" t="e">
        <f t="shared" si="68"/>
        <v>#NAME?</v>
      </c>
      <c r="M50" s="77" t="e">
        <f>IF(VLOOKUP(C50,product_group_discount,3,FALSE)="",'New Quote Discount'!$C$6,VLOOKUP(C50,product_group_discount,3,FALSE))</f>
        <v>#NAME?</v>
      </c>
      <c r="N50" s="23" t="e">
        <f t="shared" si="2"/>
        <v>#NAME?</v>
      </c>
      <c r="O50" s="121" t="e">
        <f t="shared" si="3"/>
        <v>#NAME?</v>
      </c>
      <c r="P50" s="117"/>
      <c r="Q50" s="167" t="e">
        <f>IF(P50="",[3]!EntStkSalesPrice($P$1,A50,'Price List'!$S$5),P50*(IF('Price List'!$S$5="A",1,IF('Price List'!$S$5="B",1.262,1.553))))</f>
        <v>#NAME?</v>
      </c>
      <c r="R50" s="167" t="e">
        <f t="shared" si="6"/>
        <v>#NAME?</v>
      </c>
    </row>
    <row r="51" spans="1:18" x14ac:dyDescent="0.2">
      <c r="A51" t="s">
        <v>130</v>
      </c>
      <c r="B51" s="22" t="e">
        <f>[3]!EntStkParent($P$1,A51)</f>
        <v>#NAME?</v>
      </c>
      <c r="C51" s="22" t="e">
        <f t="shared" si="67"/>
        <v>#NAME?</v>
      </c>
      <c r="D51" s="22" t="e">
        <f>[3]!EntStkDescr($P$1,A51,1)</f>
        <v>#NAME?</v>
      </c>
      <c r="E51" s="22"/>
      <c r="F51" s="26" t="s">
        <v>18</v>
      </c>
      <c r="G51" s="25" t="e">
        <f t="shared" si="4"/>
        <v>#NAME?</v>
      </c>
      <c r="H51" s="69" t="e">
        <f>[3]!EntStkUserField5($P$1,A51)</f>
        <v>#NAME?</v>
      </c>
      <c r="I51" s="24"/>
      <c r="J51" s="80" t="e">
        <f>IF('Price List'!$F$2="N/A",N51,IF('Price List'!$S$4="#(515): Invalid Customer",K51,(K51-(K51*O51))))</f>
        <v>#NAME?</v>
      </c>
      <c r="K51" s="80" t="e">
        <f t="shared" si="5"/>
        <v>#NAME?</v>
      </c>
      <c r="L51" s="23" t="e">
        <f t="shared" si="68"/>
        <v>#NAME?</v>
      </c>
      <c r="M51" s="77" t="e">
        <f>IF(VLOOKUP(C51,product_group_discount,3,FALSE)="",'New Quote Discount'!$C$6,VLOOKUP(C51,product_group_discount,3,FALSE))</f>
        <v>#NAME?</v>
      </c>
      <c r="N51" s="23" t="e">
        <f t="shared" si="2"/>
        <v>#NAME?</v>
      </c>
      <c r="O51" s="121" t="e">
        <f t="shared" si="3"/>
        <v>#NAME?</v>
      </c>
      <c r="P51" s="117"/>
      <c r="Q51" s="167" t="e">
        <f>IF(P51="",[3]!EntStkSalesPrice($P$1,A51,'Price List'!$S$5),P51*(IF('Price List'!$S$5="A",1,IF('Price List'!$S$5="B",1.262,1.553))))</f>
        <v>#NAME?</v>
      </c>
      <c r="R51" s="167" t="e">
        <f t="shared" si="6"/>
        <v>#NAME?</v>
      </c>
    </row>
    <row r="52" spans="1:18" x14ac:dyDescent="0.2">
      <c r="A52" t="s">
        <v>133</v>
      </c>
      <c r="B52" s="22" t="e">
        <f>[3]!EntStkParent($P$1,A52)</f>
        <v>#NAME?</v>
      </c>
      <c r="C52" s="22" t="e">
        <f t="shared" si="67"/>
        <v>#NAME?</v>
      </c>
      <c r="D52" s="22" t="e">
        <f>[3]!EntStkDescr($P$1,A52,1)</f>
        <v>#NAME?</v>
      </c>
      <c r="E52" s="22"/>
      <c r="F52" s="26" t="s">
        <v>18</v>
      </c>
      <c r="G52" s="25" t="e">
        <f t="shared" si="4"/>
        <v>#NAME?</v>
      </c>
      <c r="H52" s="69" t="e">
        <f>[3]!EntStkUserField5($P$1,A52)</f>
        <v>#NAME?</v>
      </c>
      <c r="I52" s="24"/>
      <c r="J52" s="80" t="e">
        <f>IF('Price List'!$F$2="N/A",N52,IF('Price List'!$S$4="#(515): Invalid Customer",K52,(K52-(K52*O52))))</f>
        <v>#NAME?</v>
      </c>
      <c r="K52" s="80" t="e">
        <f t="shared" si="5"/>
        <v>#NAME?</v>
      </c>
      <c r="L52" s="23" t="e">
        <f t="shared" si="68"/>
        <v>#NAME?</v>
      </c>
      <c r="M52" s="77" t="e">
        <f>IF(VLOOKUP(C52,product_group_discount,3,FALSE)="",'New Quote Discount'!$C$6,VLOOKUP(C52,product_group_discount,3,FALSE))</f>
        <v>#NAME?</v>
      </c>
      <c r="N52" s="23" t="e">
        <f t="shared" si="2"/>
        <v>#NAME?</v>
      </c>
      <c r="O52" s="121" t="e">
        <f t="shared" si="3"/>
        <v>#NAME?</v>
      </c>
      <c r="P52" s="117"/>
      <c r="Q52" s="167" t="e">
        <f>IF(P52="",[3]!EntStkSalesPrice($P$1,A52,'Price List'!$S$5),P52*(IF('Price List'!$S$5="A",1,IF('Price List'!$S$5="B",1.262,1.553))))</f>
        <v>#NAME?</v>
      </c>
      <c r="R52" s="167" t="e">
        <f t="shared" si="6"/>
        <v>#NAME?</v>
      </c>
    </row>
    <row r="53" spans="1:18" x14ac:dyDescent="0.2">
      <c r="A53" t="s">
        <v>129</v>
      </c>
      <c r="B53" s="22" t="e">
        <f>[3]!EntStkParent($P$1,A53)</f>
        <v>#NAME?</v>
      </c>
      <c r="C53" s="22" t="e">
        <f t="shared" si="67"/>
        <v>#NAME?</v>
      </c>
      <c r="D53" s="22" t="e">
        <f>[3]!EntStkDescr($P$1,A53,1)</f>
        <v>#NAME?</v>
      </c>
      <c r="E53" s="22"/>
      <c r="F53" s="26" t="s">
        <v>18</v>
      </c>
      <c r="G53" s="25" t="e">
        <f t="shared" si="4"/>
        <v>#NAME?</v>
      </c>
      <c r="H53" s="69" t="e">
        <f>[3]!EntStkUserField5($P$1,A53)</f>
        <v>#NAME?</v>
      </c>
      <c r="I53" s="24"/>
      <c r="J53" s="80" t="e">
        <f>IF('Price List'!$F$2="N/A",N53,IF('Price List'!$S$4="#(515): Invalid Customer",K53,(K53-(K53*O53))))</f>
        <v>#NAME?</v>
      </c>
      <c r="K53" s="80" t="e">
        <f t="shared" si="5"/>
        <v>#NAME?</v>
      </c>
      <c r="L53" s="23" t="e">
        <f t="shared" si="68"/>
        <v>#NAME?</v>
      </c>
      <c r="M53" s="77" t="e">
        <f>IF(VLOOKUP(C53,product_group_discount,3,FALSE)="",'New Quote Discount'!$C$6,VLOOKUP(C53,product_group_discount,3,FALSE))</f>
        <v>#NAME?</v>
      </c>
      <c r="N53" s="23" t="e">
        <f t="shared" si="2"/>
        <v>#NAME?</v>
      </c>
      <c r="O53" s="121" t="e">
        <f t="shared" si="3"/>
        <v>#NAME?</v>
      </c>
      <c r="P53" s="117"/>
      <c r="Q53" s="167" t="e">
        <f>IF(P53="",[3]!EntStkSalesPrice($P$1,A53,'Price List'!$S$5),P53*(IF('Price List'!$S$5="A",1,IF('Price List'!$S$5="B",1.262,1.553))))</f>
        <v>#NAME?</v>
      </c>
      <c r="R53" s="167" t="e">
        <f t="shared" si="6"/>
        <v>#NAME?</v>
      </c>
    </row>
    <row r="54" spans="1:18" x14ac:dyDescent="0.2">
      <c r="A54" t="s">
        <v>124</v>
      </c>
      <c r="B54" s="22" t="e">
        <f>[3]!EntStkParent($P$1,A54)</f>
        <v>#NAME?</v>
      </c>
      <c r="C54" s="22" t="e">
        <f t="shared" si="67"/>
        <v>#NAME?</v>
      </c>
      <c r="D54" s="22" t="e">
        <f>[3]!EntStkDescr($P$1,A54,1)</f>
        <v>#NAME?</v>
      </c>
      <c r="E54" s="22"/>
      <c r="F54" s="26" t="s">
        <v>18</v>
      </c>
      <c r="G54" s="25" t="e">
        <f t="shared" si="4"/>
        <v>#NAME?</v>
      </c>
      <c r="H54" s="69" t="e">
        <f>[3]!EntStkUserField5($P$1,A54)</f>
        <v>#NAME?</v>
      </c>
      <c r="I54" s="24"/>
      <c r="J54" s="80" t="e">
        <f>IF('Price List'!$F$2="N/A",N54,IF('Price List'!$S$4="#(515): Invalid Customer",K54,(K54-(K54*O54))))</f>
        <v>#NAME?</v>
      </c>
      <c r="K54" s="80" t="e">
        <f t="shared" si="5"/>
        <v>#NAME?</v>
      </c>
      <c r="L54" s="23" t="e">
        <f t="shared" si="68"/>
        <v>#NAME?</v>
      </c>
      <c r="M54" s="77" t="e">
        <f>IF(VLOOKUP(C54,product_group_discount,3,FALSE)="",'New Quote Discount'!$C$6,VLOOKUP(C54,product_group_discount,3,FALSE))</f>
        <v>#NAME?</v>
      </c>
      <c r="N54" s="23" t="e">
        <f t="shared" si="2"/>
        <v>#NAME?</v>
      </c>
      <c r="O54" s="121" t="e">
        <f t="shared" si="3"/>
        <v>#NAME?</v>
      </c>
      <c r="P54" s="117"/>
      <c r="Q54" s="167" t="e">
        <f>IF(P54="",[3]!EntStkSalesPrice($P$1,A54,'Price List'!$S$5),P54*(IF('Price List'!$S$5="A",1,IF('Price List'!$S$5="B",1.262,1.553))))</f>
        <v>#NAME?</v>
      </c>
      <c r="R54" s="167" t="e">
        <f t="shared" si="6"/>
        <v>#NAME?</v>
      </c>
    </row>
    <row r="55" spans="1:18" x14ac:dyDescent="0.2">
      <c r="A55" t="s">
        <v>121</v>
      </c>
      <c r="B55" s="22" t="e">
        <f>[3]!EntStkParent($P$1,A55)</f>
        <v>#NAME?</v>
      </c>
      <c r="C55" s="22" t="e">
        <f t="shared" si="67"/>
        <v>#NAME?</v>
      </c>
      <c r="D55" s="22" t="e">
        <f>[3]!EntStkDescr($P$1,A55,1)</f>
        <v>#NAME?</v>
      </c>
      <c r="E55" s="22"/>
      <c r="F55" s="26" t="s">
        <v>18</v>
      </c>
      <c r="G55" s="25" t="e">
        <f t="shared" si="4"/>
        <v>#NAME?</v>
      </c>
      <c r="H55" s="69" t="e">
        <f>[3]!EntStkUserField5($P$1,A55)</f>
        <v>#NAME?</v>
      </c>
      <c r="I55" s="24"/>
      <c r="J55" s="80" t="e">
        <f>IF('Price List'!$F$2="N/A",N55,IF('Price List'!$S$4="#(515): Invalid Customer",K55,(K55-(K55*O55))))</f>
        <v>#NAME?</v>
      </c>
      <c r="K55" s="80" t="e">
        <f t="shared" si="5"/>
        <v>#NAME?</v>
      </c>
      <c r="L55" s="23" t="e">
        <f t="shared" si="68"/>
        <v>#NAME?</v>
      </c>
      <c r="M55" s="77" t="e">
        <f>IF(VLOOKUP(C55,product_group_discount,3,FALSE)="",'New Quote Discount'!$C$6,VLOOKUP(C55,product_group_discount,3,FALSE))</f>
        <v>#NAME?</v>
      </c>
      <c r="N55" s="23" t="e">
        <f t="shared" si="2"/>
        <v>#NAME?</v>
      </c>
      <c r="O55" s="121" t="e">
        <f t="shared" si="3"/>
        <v>#NAME?</v>
      </c>
      <c r="P55" s="117"/>
      <c r="Q55" s="167" t="e">
        <f>IF(P55="",[3]!EntStkSalesPrice($P$1,A55,'Price List'!$S$5),P55*(IF('Price List'!$S$5="A",1,IF('Price List'!$S$5="B",1.262,1.553))))</f>
        <v>#NAME?</v>
      </c>
      <c r="R55" s="167" t="e">
        <f t="shared" si="6"/>
        <v>#NAME?</v>
      </c>
    </row>
    <row r="56" spans="1:18" x14ac:dyDescent="0.2">
      <c r="A56" t="s">
        <v>119</v>
      </c>
      <c r="B56" s="22" t="e">
        <f>[3]!EntStkParent($P$1,A56)</f>
        <v>#NAME?</v>
      </c>
      <c r="C56" s="22" t="e">
        <f t="shared" si="67"/>
        <v>#NAME?</v>
      </c>
      <c r="D56" s="22" t="e">
        <f>[3]!EntStkDescr($P$1,A56,1)</f>
        <v>#NAME?</v>
      </c>
      <c r="E56" s="22"/>
      <c r="F56" s="26" t="s">
        <v>18</v>
      </c>
      <c r="G56" s="25" t="e">
        <f t="shared" si="4"/>
        <v>#NAME?</v>
      </c>
      <c r="H56" s="69" t="e">
        <f>[3]!EntStkUserField5($P$1,A56)</f>
        <v>#NAME?</v>
      </c>
      <c r="I56" s="24"/>
      <c r="J56" s="80" t="e">
        <f>IF('Price List'!$F$2="N/A",N56,IF('Price List'!$S$4="#(515): Invalid Customer",K56,(K56-(K56*O56))))</f>
        <v>#NAME?</v>
      </c>
      <c r="K56" s="80" t="e">
        <f t="shared" si="5"/>
        <v>#NAME?</v>
      </c>
      <c r="L56" s="23" t="e">
        <f t="shared" si="68"/>
        <v>#NAME?</v>
      </c>
      <c r="M56" s="77" t="e">
        <f>IF(VLOOKUP(C56,product_group_discount,3,FALSE)="",'New Quote Discount'!$C$6,VLOOKUP(C56,product_group_discount,3,FALSE))</f>
        <v>#NAME?</v>
      </c>
      <c r="N56" s="23" t="e">
        <f t="shared" si="2"/>
        <v>#NAME?</v>
      </c>
      <c r="O56" s="121" t="e">
        <f t="shared" si="3"/>
        <v>#NAME?</v>
      </c>
      <c r="P56" s="117"/>
      <c r="Q56" s="167" t="e">
        <f>IF(P56="",[3]!EntStkSalesPrice($P$1,A56,'Price List'!$S$5),P56*(IF('Price List'!$S$5="A",1,IF('Price List'!$S$5="B",1.262,1.553))))</f>
        <v>#NAME?</v>
      </c>
      <c r="R56" s="167" t="e">
        <f t="shared" si="6"/>
        <v>#NAME?</v>
      </c>
    </row>
    <row r="57" spans="1:18" x14ac:dyDescent="0.2">
      <c r="A57" t="s">
        <v>123</v>
      </c>
      <c r="B57" s="22" t="e">
        <f>[3]!EntStkParent($P$1,A57)</f>
        <v>#NAME?</v>
      </c>
      <c r="C57" s="22" t="e">
        <f t="shared" si="67"/>
        <v>#NAME?</v>
      </c>
      <c r="D57" s="22" t="e">
        <f>[3]!EntStkDescr($P$1,A57,1)</f>
        <v>#NAME?</v>
      </c>
      <c r="E57" s="22"/>
      <c r="F57" s="26" t="s">
        <v>18</v>
      </c>
      <c r="G57" s="25" t="e">
        <f t="shared" si="4"/>
        <v>#NAME?</v>
      </c>
      <c r="H57" s="69" t="e">
        <f>[3]!EntStkUserField5($P$1,A57)</f>
        <v>#NAME?</v>
      </c>
      <c r="I57" s="24"/>
      <c r="J57" s="80" t="e">
        <f>IF('Price List'!$F$2="N/A",N57,IF('Price List'!$S$4="#(515): Invalid Customer",K57,(K57-(K57*O57))))</f>
        <v>#NAME?</v>
      </c>
      <c r="K57" s="80" t="e">
        <f t="shared" si="5"/>
        <v>#NAME?</v>
      </c>
      <c r="L57" s="23" t="e">
        <f t="shared" si="68"/>
        <v>#NAME?</v>
      </c>
      <c r="M57" s="77" t="e">
        <f>IF(VLOOKUP(C57,product_group_discount,3,FALSE)="",'New Quote Discount'!$C$6,VLOOKUP(C57,product_group_discount,3,FALSE))</f>
        <v>#NAME?</v>
      </c>
      <c r="N57" s="23" t="e">
        <f t="shared" si="2"/>
        <v>#NAME?</v>
      </c>
      <c r="O57" s="121" t="e">
        <f t="shared" si="3"/>
        <v>#NAME?</v>
      </c>
      <c r="P57" s="117"/>
      <c r="Q57" s="167" t="e">
        <f>IF(P57="",[3]!EntStkSalesPrice($P$1,A57,'Price List'!$S$5),P57*(IF('Price List'!$S$5="A",1,IF('Price List'!$S$5="B",1.262,1.553))))</f>
        <v>#NAME?</v>
      </c>
      <c r="R57" s="167" t="e">
        <f t="shared" si="6"/>
        <v>#NAME?</v>
      </c>
    </row>
    <row r="58" spans="1:18" x14ac:dyDescent="0.2">
      <c r="A58" t="s">
        <v>122</v>
      </c>
      <c r="B58" s="22" t="e">
        <f>[3]!EntStkParent($P$1,A58)</f>
        <v>#NAME?</v>
      </c>
      <c r="C58" s="22" t="e">
        <f t="shared" si="67"/>
        <v>#NAME?</v>
      </c>
      <c r="D58" s="22" t="e">
        <f>[3]!EntStkDescr($P$1,A58,1)</f>
        <v>#NAME?</v>
      </c>
      <c r="E58" s="22"/>
      <c r="F58" s="26" t="s">
        <v>18</v>
      </c>
      <c r="G58" s="25" t="e">
        <f t="shared" si="4"/>
        <v>#NAME?</v>
      </c>
      <c r="H58" s="69" t="e">
        <f>[3]!EntStkUserField5($P$1,A58)</f>
        <v>#NAME?</v>
      </c>
      <c r="I58" s="24"/>
      <c r="J58" s="80" t="e">
        <f>IF('Price List'!$F$2="N/A",N58,IF('Price List'!$S$4="#(515): Invalid Customer",K58,(K58-(K58*O58))))</f>
        <v>#NAME?</v>
      </c>
      <c r="K58" s="80" t="e">
        <f t="shared" si="5"/>
        <v>#NAME?</v>
      </c>
      <c r="L58" s="23" t="e">
        <f t="shared" si="68"/>
        <v>#NAME?</v>
      </c>
      <c r="M58" s="77" t="e">
        <f>IF(VLOOKUP(C58,product_group_discount,3,FALSE)="",'New Quote Discount'!$C$6,VLOOKUP(C58,product_group_discount,3,FALSE))</f>
        <v>#NAME?</v>
      </c>
      <c r="N58" s="23" t="e">
        <f t="shared" si="2"/>
        <v>#NAME?</v>
      </c>
      <c r="O58" s="121" t="e">
        <f t="shared" si="3"/>
        <v>#NAME?</v>
      </c>
      <c r="P58" s="117"/>
      <c r="Q58" s="167" t="e">
        <f>IF(P58="",[3]!EntStkSalesPrice($P$1,A58,'Price List'!$S$5),P58*(IF('Price List'!$S$5="A",1,IF('Price List'!$S$5="B",1.262,1.553))))</f>
        <v>#NAME?</v>
      </c>
      <c r="R58" s="167" t="e">
        <f t="shared" si="6"/>
        <v>#NAME?</v>
      </c>
    </row>
    <row r="59" spans="1:18" x14ac:dyDescent="0.2">
      <c r="A59" t="s">
        <v>140</v>
      </c>
      <c r="B59" s="22" t="e">
        <f>[3]!EntStkParent($P$1,A59)</f>
        <v>#NAME?</v>
      </c>
      <c r="C59" s="22" t="e">
        <f t="shared" si="67"/>
        <v>#NAME?</v>
      </c>
      <c r="D59" s="22" t="e">
        <f>[3]!EntStkDescr($P$1,A59,1)</f>
        <v>#NAME?</v>
      </c>
      <c r="E59" s="22"/>
      <c r="F59" s="26" t="s">
        <v>18</v>
      </c>
      <c r="G59" s="25" t="e">
        <f t="shared" si="4"/>
        <v>#NAME?</v>
      </c>
      <c r="H59" s="69" t="e">
        <f>[3]!EntStkUserField5($P$1,A59)</f>
        <v>#NAME?</v>
      </c>
      <c r="I59" s="24"/>
      <c r="J59" s="80" t="e">
        <f>IF('Price List'!$F$2="N/A",N59,IF('Price List'!$S$4="#(515): Invalid Customer",K59,(K59-(K59*O59))))</f>
        <v>#NAME?</v>
      </c>
      <c r="K59" s="80" t="e">
        <f t="shared" si="5"/>
        <v>#NAME?</v>
      </c>
      <c r="L59" s="23" t="e">
        <f t="shared" si="68"/>
        <v>#NAME?</v>
      </c>
      <c r="M59" s="77" t="e">
        <f>IF(VLOOKUP(C59,product_group_discount,3,FALSE)="",'New Quote Discount'!$C$6,VLOOKUP(C59,product_group_discount,3,FALSE))</f>
        <v>#NAME?</v>
      </c>
      <c r="N59" s="23" t="e">
        <f t="shared" si="2"/>
        <v>#NAME?</v>
      </c>
      <c r="O59" s="121" t="e">
        <f t="shared" si="3"/>
        <v>#NAME?</v>
      </c>
      <c r="P59" s="117"/>
      <c r="Q59" s="167" t="e">
        <f>IF(P59="",[3]!EntStkSalesPrice($P$1,A59,'Price List'!$S$5),P59*(IF('Price List'!$S$5="A",1,IF('Price List'!$S$5="B",1.262,1.553))))</f>
        <v>#NAME?</v>
      </c>
      <c r="R59" s="167" t="e">
        <f t="shared" si="6"/>
        <v>#NAME?</v>
      </c>
    </row>
    <row r="60" spans="1:18" x14ac:dyDescent="0.2">
      <c r="A60" t="s">
        <v>137</v>
      </c>
      <c r="B60" s="22" t="e">
        <f>[3]!EntStkParent($P$1,A60)</f>
        <v>#NAME?</v>
      </c>
      <c r="C60" s="22" t="e">
        <f t="shared" si="67"/>
        <v>#NAME?</v>
      </c>
      <c r="D60" s="22" t="e">
        <f>[3]!EntStkDescr($P$1,A60,1)</f>
        <v>#NAME?</v>
      </c>
      <c r="E60" s="22"/>
      <c r="F60" s="26" t="s">
        <v>18</v>
      </c>
      <c r="G60" s="25" t="e">
        <f t="shared" si="4"/>
        <v>#NAME?</v>
      </c>
      <c r="H60" s="69" t="e">
        <f>[3]!EntStkUserField5($P$1,A60)</f>
        <v>#NAME?</v>
      </c>
      <c r="I60" s="24"/>
      <c r="J60" s="80" t="e">
        <f>IF('Price List'!$F$2="N/A",N60,IF('Price List'!$S$4="#(515): Invalid Customer",K60,(K60-(K60*O60))))</f>
        <v>#NAME?</v>
      </c>
      <c r="K60" s="80" t="e">
        <f t="shared" si="5"/>
        <v>#NAME?</v>
      </c>
      <c r="L60" s="23" t="e">
        <f t="shared" si="68"/>
        <v>#NAME?</v>
      </c>
      <c r="M60" s="77" t="e">
        <f>IF(VLOOKUP(C60,product_group_discount,3,FALSE)="",'New Quote Discount'!$C$6,VLOOKUP(C60,product_group_discount,3,FALSE))</f>
        <v>#NAME?</v>
      </c>
      <c r="N60" s="23" t="e">
        <f t="shared" si="2"/>
        <v>#NAME?</v>
      </c>
      <c r="O60" s="121" t="e">
        <f t="shared" si="3"/>
        <v>#NAME?</v>
      </c>
      <c r="P60" s="117"/>
      <c r="Q60" s="167" t="e">
        <f>IF(P60="",[3]!EntStkSalesPrice($P$1,A60,'Price List'!$S$5),P60*(IF('Price List'!$S$5="A",1,IF('Price List'!$S$5="B",1.262,1.553))))</f>
        <v>#NAME?</v>
      </c>
      <c r="R60" s="167" t="e">
        <f t="shared" si="6"/>
        <v>#NAME?</v>
      </c>
    </row>
    <row r="61" spans="1:18" x14ac:dyDescent="0.2">
      <c r="A61" t="s">
        <v>138</v>
      </c>
      <c r="B61" s="22" t="e">
        <f>[3]!EntStkParent($P$1,A61)</f>
        <v>#NAME?</v>
      </c>
      <c r="C61" s="22" t="e">
        <f t="shared" si="67"/>
        <v>#NAME?</v>
      </c>
      <c r="D61" s="22" t="e">
        <f>[3]!EntStkDescr($P$1,A61,1)</f>
        <v>#NAME?</v>
      </c>
      <c r="E61" s="22"/>
      <c r="F61" s="26" t="s">
        <v>18</v>
      </c>
      <c r="G61" s="25" t="e">
        <f t="shared" si="4"/>
        <v>#NAME?</v>
      </c>
      <c r="H61" s="69" t="e">
        <f>[3]!EntStkUserField5($P$1,A61)</f>
        <v>#NAME?</v>
      </c>
      <c r="I61" s="24"/>
      <c r="J61" s="80" t="e">
        <f>IF('Price List'!$F$2="N/A",N61,IF('Price List'!$S$4="#(515): Invalid Customer",K61,(K61-(K61*O61))))</f>
        <v>#NAME?</v>
      </c>
      <c r="K61" s="80" t="e">
        <f t="shared" si="5"/>
        <v>#NAME?</v>
      </c>
      <c r="L61" s="23" t="e">
        <f t="shared" si="68"/>
        <v>#NAME?</v>
      </c>
      <c r="M61" s="77" t="e">
        <f>IF(VLOOKUP(C61,product_group_discount,3,FALSE)="",'New Quote Discount'!$C$6,VLOOKUP(C61,product_group_discount,3,FALSE))</f>
        <v>#NAME?</v>
      </c>
      <c r="N61" s="23" t="e">
        <f t="shared" si="2"/>
        <v>#NAME?</v>
      </c>
      <c r="O61" s="121" t="e">
        <f t="shared" si="3"/>
        <v>#NAME?</v>
      </c>
      <c r="P61" s="117"/>
      <c r="Q61" s="167" t="e">
        <f>IF(P61="",[3]!EntStkSalesPrice($P$1,A61,'Price List'!$S$5),P61*(IF('Price List'!$S$5="A",1,IF('Price List'!$S$5="B",1.262,1.553))))</f>
        <v>#NAME?</v>
      </c>
      <c r="R61" s="167" t="e">
        <f t="shared" si="6"/>
        <v>#NAME?</v>
      </c>
    </row>
    <row r="62" spans="1:18" x14ac:dyDescent="0.2">
      <c r="A62" t="s">
        <v>127</v>
      </c>
      <c r="B62" s="22" t="e">
        <f>[3]!EntStkParent($P$1,A62)</f>
        <v>#NAME?</v>
      </c>
      <c r="C62" s="22" t="e">
        <f t="shared" si="67"/>
        <v>#NAME?</v>
      </c>
      <c r="D62" s="22" t="e">
        <f>[3]!EntStkDescr($P$1,A62,1)</f>
        <v>#NAME?</v>
      </c>
      <c r="E62" s="22"/>
      <c r="F62" s="26" t="s">
        <v>18</v>
      </c>
      <c r="G62" s="25" t="e">
        <f t="shared" si="4"/>
        <v>#NAME?</v>
      </c>
      <c r="H62" s="69" t="e">
        <f>[3]!EntStkUserField5($P$1,A62)</f>
        <v>#NAME?</v>
      </c>
      <c r="I62" s="24"/>
      <c r="J62" s="80" t="e">
        <f>IF('Price List'!$F$2="N/A",N62,IF('Price List'!$S$4="#(515): Invalid Customer",K62,(K62-(K62*O62))))</f>
        <v>#NAME?</v>
      </c>
      <c r="K62" s="80" t="e">
        <f t="shared" si="5"/>
        <v>#NAME?</v>
      </c>
      <c r="L62" s="23" t="e">
        <f t="shared" si="68"/>
        <v>#NAME?</v>
      </c>
      <c r="M62" s="77" t="e">
        <f>IF(VLOOKUP(C62,product_group_discount,3,FALSE)="",'New Quote Discount'!$C$6,VLOOKUP(C62,product_group_discount,3,FALSE))</f>
        <v>#NAME?</v>
      </c>
      <c r="N62" s="23" t="e">
        <f t="shared" si="2"/>
        <v>#NAME?</v>
      </c>
      <c r="O62" s="121" t="e">
        <f t="shared" si="3"/>
        <v>#NAME?</v>
      </c>
      <c r="P62" s="117"/>
      <c r="Q62" s="167" t="e">
        <f>IF(P62="",[3]!EntStkSalesPrice($P$1,A62,'Price List'!$S$5),P62*(IF('Price List'!$S$5="A",1,IF('Price List'!$S$5="B",1.262,1.553))))</f>
        <v>#NAME?</v>
      </c>
      <c r="R62" s="167" t="e">
        <f t="shared" si="6"/>
        <v>#NAME?</v>
      </c>
    </row>
    <row r="63" spans="1:18" x14ac:dyDescent="0.2">
      <c r="A63" t="s">
        <v>141</v>
      </c>
      <c r="B63" s="22" t="e">
        <f>[3]!EntStkParent($P$1,A63)</f>
        <v>#NAME?</v>
      </c>
      <c r="C63" s="22" t="e">
        <f t="shared" si="67"/>
        <v>#NAME?</v>
      </c>
      <c r="D63" s="22" t="e">
        <f>[3]!EntStkDescr($P$1,A63,1)</f>
        <v>#NAME?</v>
      </c>
      <c r="E63" s="22"/>
      <c r="F63" s="26" t="s">
        <v>18</v>
      </c>
      <c r="G63" s="25" t="e">
        <f t="shared" si="4"/>
        <v>#NAME?</v>
      </c>
      <c r="H63" s="69" t="e">
        <f>[3]!EntStkUserField5($P$1,A63)</f>
        <v>#NAME?</v>
      </c>
      <c r="I63" s="24"/>
      <c r="J63" s="80" t="e">
        <f>IF('Price List'!$F$2="N/A",N63,IF('Price List'!$S$4="#(515): Invalid Customer",K63,(K63-(K63*O63))))</f>
        <v>#NAME?</v>
      </c>
      <c r="K63" s="80" t="e">
        <f t="shared" si="5"/>
        <v>#NAME?</v>
      </c>
      <c r="L63" s="23" t="e">
        <f t="shared" si="68"/>
        <v>#NAME?</v>
      </c>
      <c r="M63" s="77" t="e">
        <f>IF(VLOOKUP(C63,product_group_discount,3,FALSE)="",'New Quote Discount'!$C$6,VLOOKUP(C63,product_group_discount,3,FALSE))</f>
        <v>#NAME?</v>
      </c>
      <c r="N63" s="23" t="e">
        <f t="shared" si="2"/>
        <v>#NAME?</v>
      </c>
      <c r="O63" s="121" t="e">
        <f t="shared" si="3"/>
        <v>#NAME?</v>
      </c>
      <c r="P63" s="117"/>
      <c r="Q63" s="167" t="e">
        <f>IF(P63="",[3]!EntStkSalesPrice($P$1,A63,'Price List'!$S$5),P63*(IF('Price List'!$S$5="A",1,IF('Price List'!$S$5="B",1.262,1.553))))</f>
        <v>#NAME?</v>
      </c>
      <c r="R63" s="167" t="e">
        <f t="shared" si="6"/>
        <v>#NAME?</v>
      </c>
    </row>
    <row r="64" spans="1:18" x14ac:dyDescent="0.2">
      <c r="A64" t="s">
        <v>158</v>
      </c>
      <c r="B64" s="22" t="e">
        <f>[3]!EntStkParent($P$1,A64)</f>
        <v>#NAME?</v>
      </c>
      <c r="C64" s="22" t="e">
        <f t="shared" si="67"/>
        <v>#NAME?</v>
      </c>
      <c r="D64" s="22" t="e">
        <f>[3]!EntStkDescr($P$1,A64,1)</f>
        <v>#NAME?</v>
      </c>
      <c r="E64" s="22"/>
      <c r="F64" s="26" t="s">
        <v>18</v>
      </c>
      <c r="G64" s="25" t="e">
        <f t="shared" si="4"/>
        <v>#NAME?</v>
      </c>
      <c r="H64" s="69" t="e">
        <f>[3]!EntStkUserField5($P$1,A64)</f>
        <v>#NAME?</v>
      </c>
      <c r="I64" s="24"/>
      <c r="J64" s="80" t="e">
        <f>IF('Price List'!$F$2="N/A",N64,IF('Price List'!$S$4="#(515): Invalid Customer",K64,(K64-(K64*O64))))</f>
        <v>#NAME?</v>
      </c>
      <c r="K64" s="80" t="e">
        <f t="shared" si="5"/>
        <v>#NAME?</v>
      </c>
      <c r="L64" s="23" t="e">
        <f t="shared" si="68"/>
        <v>#NAME?</v>
      </c>
      <c r="M64" s="77" t="e">
        <f>IF(VLOOKUP(C64,product_group_discount,3,FALSE)="",'New Quote Discount'!$C$6,VLOOKUP(C64,product_group_discount,3,FALSE))</f>
        <v>#NAME?</v>
      </c>
      <c r="N64" s="23" t="e">
        <f t="shared" si="2"/>
        <v>#NAME?</v>
      </c>
      <c r="O64" s="121" t="e">
        <f t="shared" si="3"/>
        <v>#NAME?</v>
      </c>
      <c r="P64" s="117"/>
      <c r="Q64" s="167" t="e">
        <f>IF(P64="",[3]!EntStkSalesPrice($P$1,A64,'Price List'!$S$5),P64*(IF('Price List'!$S$5="A",1,IF('Price List'!$S$5="B",1.262,1.553))))</f>
        <v>#NAME?</v>
      </c>
      <c r="R64" s="167" t="e">
        <f t="shared" si="6"/>
        <v>#NAME?</v>
      </c>
    </row>
    <row r="65" spans="1:18" x14ac:dyDescent="0.2">
      <c r="A65" t="s">
        <v>136</v>
      </c>
      <c r="B65" s="22" t="e">
        <f>[3]!EntStkParent($P$1,A65)</f>
        <v>#NAME?</v>
      </c>
      <c r="C65" s="22" t="e">
        <f t="shared" si="67"/>
        <v>#NAME?</v>
      </c>
      <c r="D65" s="22" t="e">
        <f>[3]!EntStkDescr($P$1,A65,1)</f>
        <v>#NAME?</v>
      </c>
      <c r="E65" s="22"/>
      <c r="F65" s="26" t="s">
        <v>18</v>
      </c>
      <c r="G65" s="25" t="e">
        <f t="shared" si="4"/>
        <v>#NAME?</v>
      </c>
      <c r="H65" s="69" t="e">
        <f>[3]!EntStkUserField5($P$1,A65)</f>
        <v>#NAME?</v>
      </c>
      <c r="I65" s="24"/>
      <c r="J65" s="80" t="e">
        <f>IF('Price List'!$F$2="N/A",N65,IF('Price List'!$S$4="#(515): Invalid Customer",K65,(K65-(K65*O65))))</f>
        <v>#NAME?</v>
      </c>
      <c r="K65" s="80" t="e">
        <f t="shared" si="5"/>
        <v>#NAME?</v>
      </c>
      <c r="L65" s="23" t="e">
        <f t="shared" si="68"/>
        <v>#NAME?</v>
      </c>
      <c r="M65" s="77" t="e">
        <f>IF(VLOOKUP(C65,product_group_discount,3,FALSE)="",'New Quote Discount'!$C$6,VLOOKUP(C65,product_group_discount,3,FALSE))</f>
        <v>#NAME?</v>
      </c>
      <c r="N65" s="23" t="e">
        <f t="shared" si="2"/>
        <v>#NAME?</v>
      </c>
      <c r="O65" s="121" t="e">
        <f t="shared" si="3"/>
        <v>#NAME?</v>
      </c>
      <c r="P65" s="117"/>
      <c r="Q65" s="167" t="e">
        <f>IF(P65="",[3]!EntStkSalesPrice($P$1,A65,'Price List'!$S$5),P65*(IF('Price List'!$S$5="A",1,IF('Price List'!$S$5="B",1.262,1.553))))</f>
        <v>#NAME?</v>
      </c>
      <c r="R65" s="167" t="e">
        <f t="shared" si="6"/>
        <v>#NAME?</v>
      </c>
    </row>
    <row r="66" spans="1:18" x14ac:dyDescent="0.2">
      <c r="A66" t="s">
        <v>135</v>
      </c>
      <c r="B66" s="22" t="e">
        <f>[3]!EntStkParent($P$1,A66)</f>
        <v>#NAME?</v>
      </c>
      <c r="C66" s="22" t="e">
        <f t="shared" si="67"/>
        <v>#NAME?</v>
      </c>
      <c r="D66" s="22" t="e">
        <f>[3]!EntStkDescr($P$1,A66,1)</f>
        <v>#NAME?</v>
      </c>
      <c r="E66" s="22"/>
      <c r="F66" s="26" t="s">
        <v>18</v>
      </c>
      <c r="G66" s="25" t="e">
        <f t="shared" si="4"/>
        <v>#NAME?</v>
      </c>
      <c r="H66" s="69" t="e">
        <f>[3]!EntStkUserField5($P$1,A66)</f>
        <v>#NAME?</v>
      </c>
      <c r="I66" s="24"/>
      <c r="J66" s="80" t="e">
        <f>IF('Price List'!$F$2="N/A",N66,IF('Price List'!$S$4="#(515): Invalid Customer",K66,(K66-(K66*O66))))</f>
        <v>#NAME?</v>
      </c>
      <c r="K66" s="80" t="e">
        <f t="shared" si="5"/>
        <v>#NAME?</v>
      </c>
      <c r="L66" s="23" t="e">
        <f t="shared" si="68"/>
        <v>#NAME?</v>
      </c>
      <c r="M66" s="77" t="e">
        <f>IF(VLOOKUP(C66,product_group_discount,3,FALSE)="",'New Quote Discount'!$C$6,VLOOKUP(C66,product_group_discount,3,FALSE))</f>
        <v>#NAME?</v>
      </c>
      <c r="N66" s="23" t="e">
        <f t="shared" si="2"/>
        <v>#NAME?</v>
      </c>
      <c r="O66" s="121" t="e">
        <f t="shared" si="3"/>
        <v>#NAME?</v>
      </c>
      <c r="P66" s="117"/>
      <c r="Q66" s="167" t="e">
        <f>IF(P66="",[3]!EntStkSalesPrice($P$1,A66,'Price List'!$S$5),P66*(IF('Price List'!$S$5="A",1,IF('Price List'!$S$5="B",1.262,1.553))))</f>
        <v>#NAME?</v>
      </c>
      <c r="R66" s="167" t="e">
        <f t="shared" si="6"/>
        <v>#NAME?</v>
      </c>
    </row>
    <row r="67" spans="1:18" x14ac:dyDescent="0.2">
      <c r="A67" t="s">
        <v>139</v>
      </c>
      <c r="B67" s="22" t="e">
        <f>[3]!EntStkParent($P$1,A67)</f>
        <v>#NAME?</v>
      </c>
      <c r="C67" s="22" t="e">
        <f t="shared" si="67"/>
        <v>#NAME?</v>
      </c>
      <c r="D67" s="22" t="e">
        <f>[3]!EntStkDescr($P$1,A67,1)</f>
        <v>#NAME?</v>
      </c>
      <c r="E67" s="22"/>
      <c r="F67" s="26" t="s">
        <v>18</v>
      </c>
      <c r="G67" s="25" t="e">
        <f t="shared" si="4"/>
        <v>#NAME?</v>
      </c>
      <c r="H67" s="69" t="e">
        <f>[3]!EntStkUserField5($P$1,A67)</f>
        <v>#NAME?</v>
      </c>
      <c r="I67" s="24"/>
      <c r="J67" s="80" t="e">
        <f>IF('Price List'!$F$2="N/A",N67,IF('Price List'!$S$4="#(515): Invalid Customer",K67,(K67-(K67*O67))))</f>
        <v>#NAME?</v>
      </c>
      <c r="K67" s="80" t="e">
        <f t="shared" si="5"/>
        <v>#NAME?</v>
      </c>
      <c r="L67" s="23" t="e">
        <f t="shared" si="68"/>
        <v>#NAME?</v>
      </c>
      <c r="M67" s="77" t="e">
        <f>IF(VLOOKUP(C67,product_group_discount,3,FALSE)="",'New Quote Discount'!$C$6,VLOOKUP(C67,product_group_discount,3,FALSE))</f>
        <v>#NAME?</v>
      </c>
      <c r="N67" s="23" t="e">
        <f t="shared" si="2"/>
        <v>#NAME?</v>
      </c>
      <c r="O67" s="121" t="e">
        <f t="shared" si="3"/>
        <v>#NAME?</v>
      </c>
      <c r="P67" s="117"/>
      <c r="Q67" s="167" t="e">
        <f>IF(P67="",[3]!EntStkSalesPrice($P$1,A67,'Price List'!$S$5),P67*(IF('Price List'!$S$5="A",1,IF('Price List'!$S$5="B",1.262,1.553))))</f>
        <v>#NAME?</v>
      </c>
      <c r="R67" s="167" t="e">
        <f t="shared" si="6"/>
        <v>#NAME?</v>
      </c>
    </row>
    <row r="68" spans="1:18" x14ac:dyDescent="0.2">
      <c r="A68" t="s">
        <v>156</v>
      </c>
      <c r="B68" s="22" t="e">
        <f>[3]!EntStkParent($P$1,A68)</f>
        <v>#NAME?</v>
      </c>
      <c r="C68" s="22" t="e">
        <f t="shared" si="67"/>
        <v>#NAME?</v>
      </c>
      <c r="D68" s="22" t="e">
        <f>[3]!EntStkDescr($P$1,A68,1)</f>
        <v>#NAME?</v>
      </c>
      <c r="E68" s="22"/>
      <c r="F68" s="26" t="s">
        <v>18</v>
      </c>
      <c r="G68" s="25" t="e">
        <f t="shared" si="4"/>
        <v>#NAME?</v>
      </c>
      <c r="H68" s="69" t="e">
        <f>[3]!EntStkUserField5($P$1,A68)</f>
        <v>#NAME?</v>
      </c>
      <c r="I68" s="24"/>
      <c r="J68" s="80" t="e">
        <f>IF('Price List'!$F$2="N/A",N68,IF('Price List'!$S$4="#(515): Invalid Customer",K68,(K68-(K68*O68))))</f>
        <v>#NAME?</v>
      </c>
      <c r="K68" s="80" t="e">
        <f t="shared" si="5"/>
        <v>#NAME?</v>
      </c>
      <c r="L68" s="23" t="e">
        <f t="shared" si="68"/>
        <v>#NAME?</v>
      </c>
      <c r="M68" s="77" t="e">
        <f>IF(VLOOKUP(C68,product_group_discount,3,FALSE)="",'New Quote Discount'!$C$6,VLOOKUP(C68,product_group_discount,3,FALSE))</f>
        <v>#NAME?</v>
      </c>
      <c r="N68" s="23" t="e">
        <f t="shared" si="2"/>
        <v>#NAME?</v>
      </c>
      <c r="O68" s="121" t="e">
        <f t="shared" si="3"/>
        <v>#NAME?</v>
      </c>
      <c r="P68" s="117"/>
      <c r="Q68" s="167" t="e">
        <f>IF(P68="",[3]!EntStkSalesPrice($P$1,A68,'Price List'!$S$5),P68*(IF('Price List'!$S$5="A",1,IF('Price List'!$S$5="B",1.262,1.553))))</f>
        <v>#NAME?</v>
      </c>
      <c r="R68" s="167" t="e">
        <f t="shared" si="6"/>
        <v>#NAME?</v>
      </c>
    </row>
    <row r="69" spans="1:18" x14ac:dyDescent="0.2">
      <c r="A69" t="s">
        <v>157</v>
      </c>
      <c r="B69" s="22" t="e">
        <f>[3]!EntStkParent($P$1,A69)</f>
        <v>#NAME?</v>
      </c>
      <c r="C69" s="22" t="e">
        <f t="shared" si="67"/>
        <v>#NAME?</v>
      </c>
      <c r="D69" s="22" t="e">
        <f>[3]!EntStkDescr($P$1,A69,1)</f>
        <v>#NAME?</v>
      </c>
      <c r="E69" s="22"/>
      <c r="F69" s="26" t="s">
        <v>18</v>
      </c>
      <c r="G69" s="25" t="e">
        <f t="shared" si="4"/>
        <v>#NAME?</v>
      </c>
      <c r="H69" s="69" t="e">
        <f>[3]!EntStkUserField5($P$1,A69)</f>
        <v>#NAME?</v>
      </c>
      <c r="I69" s="24"/>
      <c r="J69" s="80" t="e">
        <f>IF('Price List'!$F$2="N/A",N69,IF('Price List'!$S$4="#(515): Invalid Customer",K69,(K69-(K69*O69))))</f>
        <v>#NAME?</v>
      </c>
      <c r="K69" s="80" t="e">
        <f t="shared" si="5"/>
        <v>#NAME?</v>
      </c>
      <c r="L69" s="23" t="e">
        <f t="shared" si="68"/>
        <v>#NAME?</v>
      </c>
      <c r="M69" s="77" t="e">
        <f>IF(VLOOKUP(C69,product_group_discount,3,FALSE)="",'New Quote Discount'!$C$6,VLOOKUP(C69,product_group_discount,3,FALSE))</f>
        <v>#NAME?</v>
      </c>
      <c r="N69" s="23" t="e">
        <f t="shared" si="2"/>
        <v>#NAME?</v>
      </c>
      <c r="O69" s="121" t="e">
        <f t="shared" si="3"/>
        <v>#NAME?</v>
      </c>
      <c r="P69" s="117"/>
      <c r="Q69" s="167" t="e">
        <f>IF(P69="",[3]!EntStkSalesPrice($P$1,A69,'Price List'!$S$5),P69*(IF('Price List'!$S$5="A",1,IF('Price List'!$S$5="B",1.262,1.553))))</f>
        <v>#NAME?</v>
      </c>
      <c r="R69" s="167" t="e">
        <f t="shared" si="6"/>
        <v>#NAME?</v>
      </c>
    </row>
    <row r="70" spans="1:18" x14ac:dyDescent="0.2">
      <c r="A70" t="s">
        <v>147</v>
      </c>
      <c r="B70" s="22" t="e">
        <f>[3]!EntStkParent($P$1,A70)</f>
        <v>#NAME?</v>
      </c>
      <c r="C70" s="22" t="e">
        <f t="shared" si="67"/>
        <v>#NAME?</v>
      </c>
      <c r="D70" s="22" t="e">
        <f>[3]!EntStkDescr($P$1,A70,1)</f>
        <v>#NAME?</v>
      </c>
      <c r="E70" s="22"/>
      <c r="F70" s="26" t="s">
        <v>18</v>
      </c>
      <c r="G70" s="25" t="e">
        <f t="shared" si="4"/>
        <v>#NAME?</v>
      </c>
      <c r="H70" s="69" t="e">
        <f>[3]!EntStkUserField5($P$1,A70)</f>
        <v>#NAME?</v>
      </c>
      <c r="I70" s="24"/>
      <c r="J70" s="80" t="e">
        <f>IF('Price List'!$F$2="N/A",N70,IF('Price List'!$S$4="#(515): Invalid Customer",K70,(K70-(K70*O70))))</f>
        <v>#NAME?</v>
      </c>
      <c r="K70" s="80" t="e">
        <f t="shared" si="5"/>
        <v>#NAME?</v>
      </c>
      <c r="L70" s="23" t="e">
        <f t="shared" si="68"/>
        <v>#NAME?</v>
      </c>
      <c r="M70" s="77" t="e">
        <f>IF(VLOOKUP(C70,product_group_discount,3,FALSE)="",'New Quote Discount'!$C$6,VLOOKUP(C70,product_group_discount,3,FALSE))</f>
        <v>#NAME?</v>
      </c>
      <c r="N70" s="23" t="e">
        <f t="shared" si="2"/>
        <v>#NAME?</v>
      </c>
      <c r="O70" s="121" t="e">
        <f t="shared" si="3"/>
        <v>#NAME?</v>
      </c>
      <c r="P70" s="117"/>
      <c r="Q70" s="167" t="e">
        <f>IF(P70="",[3]!EntStkSalesPrice($P$1,A70,'Price List'!$S$5),P70*(IF('Price List'!$S$5="A",1,IF('Price List'!$S$5="B",1.262,1.553))))</f>
        <v>#NAME?</v>
      </c>
      <c r="R70" s="167" t="e">
        <f t="shared" si="6"/>
        <v>#NAME?</v>
      </c>
    </row>
    <row r="71" spans="1:18" x14ac:dyDescent="0.2">
      <c r="A71" t="s">
        <v>146</v>
      </c>
      <c r="B71" s="22" t="e">
        <f>[3]!EntStkParent($P$1,A71)</f>
        <v>#NAME?</v>
      </c>
      <c r="C71" s="22" t="e">
        <f t="shared" si="67"/>
        <v>#NAME?</v>
      </c>
      <c r="D71" s="22" t="e">
        <f>[3]!EntStkDescr($P$1,A71,1)</f>
        <v>#NAME?</v>
      </c>
      <c r="E71" s="22"/>
      <c r="F71" s="26" t="s">
        <v>18</v>
      </c>
      <c r="G71" s="25" t="e">
        <f t="shared" si="4"/>
        <v>#NAME?</v>
      </c>
      <c r="H71" s="69" t="e">
        <f>[3]!EntStkUserField5($P$1,A71)</f>
        <v>#NAME?</v>
      </c>
      <c r="I71" s="24"/>
      <c r="J71" s="80" t="e">
        <f>IF('Price List'!$F$2="N/A",N71,IF('Price List'!$S$4="#(515): Invalid Customer",K71,(K71-(K71*O71))))</f>
        <v>#NAME?</v>
      </c>
      <c r="K71" s="80" t="e">
        <f t="shared" ref="K71:K134" si="69">Q71</f>
        <v>#NAME?</v>
      </c>
      <c r="L71" s="23" t="e">
        <f t="shared" si="68"/>
        <v>#NAME?</v>
      </c>
      <c r="M71" s="77" t="e">
        <f>IF(VLOOKUP(C71,product_group_discount,3,FALSE)="",'New Quote Discount'!$C$6,VLOOKUP(C71,product_group_discount,3,FALSE))</f>
        <v>#NAME?</v>
      </c>
      <c r="N71" s="23" t="e">
        <f t="shared" si="2"/>
        <v>#NAME?</v>
      </c>
      <c r="O71" s="121" t="e">
        <f t="shared" si="3"/>
        <v>#NAME?</v>
      </c>
      <c r="P71" s="117"/>
      <c r="Q71" s="167" t="e">
        <f>IF(P71="",[3]!EntStkSalesPrice($P$1,A71,'Price List'!$S$5),P71*(IF('Price List'!$S$5="A",1,IF('Price List'!$S$5="B",1.262,1.553))))</f>
        <v>#NAME?</v>
      </c>
      <c r="R71" s="167" t="e">
        <f t="shared" ref="R71:R134" si="70">K71*1.5</f>
        <v>#NAME?</v>
      </c>
    </row>
    <row r="72" spans="1:18" x14ac:dyDescent="0.2">
      <c r="A72" t="s">
        <v>144</v>
      </c>
      <c r="B72" s="22" t="e">
        <f>[3]!EntStkParent($P$1,A72)</f>
        <v>#NAME?</v>
      </c>
      <c r="C72" s="22" t="e">
        <f t="shared" si="67"/>
        <v>#NAME?</v>
      </c>
      <c r="D72" s="22" t="e">
        <f>[3]!EntStkDescr($P$1,A72,1)</f>
        <v>#NAME?</v>
      </c>
      <c r="E72" s="22"/>
      <c r="F72" s="26" t="s">
        <v>18</v>
      </c>
      <c r="G72" s="25" t="e">
        <f t="shared" si="4"/>
        <v>#NAME?</v>
      </c>
      <c r="H72" s="69" t="e">
        <f>[3]!EntStkUserField5($P$1,A72)</f>
        <v>#NAME?</v>
      </c>
      <c r="I72" s="24"/>
      <c r="J72" s="80" t="e">
        <f>IF('Price List'!$F$2="N/A",N72,IF('Price List'!$S$4="#(515): Invalid Customer",K72,(K72-(K72*O72))))</f>
        <v>#NAME?</v>
      </c>
      <c r="K72" s="80" t="e">
        <f t="shared" si="69"/>
        <v>#NAME?</v>
      </c>
      <c r="L72" s="23" t="e">
        <f t="shared" si="68"/>
        <v>#NAME?</v>
      </c>
      <c r="M72" s="77" t="e">
        <f>IF(VLOOKUP(C72,product_group_discount,3,FALSE)="",'New Quote Discount'!$C$6,VLOOKUP(C72,product_group_discount,3,FALSE))</f>
        <v>#NAME?</v>
      </c>
      <c r="N72" s="23" t="e">
        <f t="shared" si="2"/>
        <v>#NAME?</v>
      </c>
      <c r="O72" s="121" t="e">
        <f t="shared" si="3"/>
        <v>#NAME?</v>
      </c>
      <c r="P72" s="117"/>
      <c r="Q72" s="167" t="e">
        <f>IF(P72="",[3]!EntStkSalesPrice($P$1,A72,'Price List'!$S$5),P72*(IF('Price List'!$S$5="A",1,IF('Price List'!$S$5="B",1.262,1.553))))</f>
        <v>#NAME?</v>
      </c>
      <c r="R72" s="167" t="e">
        <f t="shared" si="70"/>
        <v>#NAME?</v>
      </c>
    </row>
    <row r="73" spans="1:18" x14ac:dyDescent="0.2">
      <c r="A73" t="s">
        <v>145</v>
      </c>
      <c r="B73" s="22" t="e">
        <f>[3]!EntStkParent($P$1,A73)</f>
        <v>#NAME?</v>
      </c>
      <c r="C73" s="22" t="e">
        <f t="shared" si="67"/>
        <v>#NAME?</v>
      </c>
      <c r="D73" s="22" t="e">
        <f>[3]!EntStkDescr($P$1,A73,1)</f>
        <v>#NAME?</v>
      </c>
      <c r="E73" s="22"/>
      <c r="F73" s="26" t="s">
        <v>18</v>
      </c>
      <c r="G73" s="25" t="e">
        <f t="shared" si="4"/>
        <v>#NAME?</v>
      </c>
      <c r="H73" s="69" t="e">
        <f>[3]!EntStkUserField5($P$1,A73)</f>
        <v>#NAME?</v>
      </c>
      <c r="I73" s="24"/>
      <c r="J73" s="80" t="e">
        <f>IF('Price List'!$F$2="N/A",N73,IF('Price List'!$S$4="#(515): Invalid Customer",K73,(K73-(K73*O73))))</f>
        <v>#NAME?</v>
      </c>
      <c r="K73" s="80" t="e">
        <f t="shared" si="69"/>
        <v>#NAME?</v>
      </c>
      <c r="L73" s="23" t="e">
        <f t="shared" si="68"/>
        <v>#NAME?</v>
      </c>
      <c r="M73" s="77" t="e">
        <f>IF(VLOOKUP(C73,product_group_discount,3,FALSE)="",'New Quote Discount'!$C$6,VLOOKUP(C73,product_group_discount,3,FALSE))</f>
        <v>#NAME?</v>
      </c>
      <c r="N73" s="23" t="e">
        <f t="shared" si="2"/>
        <v>#NAME?</v>
      </c>
      <c r="O73" s="121" t="e">
        <f t="shared" si="3"/>
        <v>#NAME?</v>
      </c>
      <c r="P73" s="117"/>
      <c r="Q73" s="167" t="e">
        <f>IF(P73="",[3]!EntStkSalesPrice($P$1,A73,'Price List'!$S$5),P73*(IF('Price List'!$S$5="A",1,IF('Price List'!$S$5="B",1.262,1.553))))</f>
        <v>#NAME?</v>
      </c>
      <c r="R73" s="167" t="e">
        <f t="shared" si="70"/>
        <v>#NAME?</v>
      </c>
    </row>
    <row r="74" spans="1:18" x14ac:dyDescent="0.2">
      <c r="A74" t="s">
        <v>128</v>
      </c>
      <c r="B74" s="22" t="e">
        <f>[3]!EntStkParent($P$1,A74)</f>
        <v>#NAME?</v>
      </c>
      <c r="C74" s="22" t="e">
        <f t="shared" si="67"/>
        <v>#NAME?</v>
      </c>
      <c r="D74" s="22" t="e">
        <f>[3]!EntStkDescr($P$1,A74,1)</f>
        <v>#NAME?</v>
      </c>
      <c r="E74" s="22"/>
      <c r="F74" s="26" t="s">
        <v>18</v>
      </c>
      <c r="G74" s="25" t="e">
        <f t="shared" si="4"/>
        <v>#NAME?</v>
      </c>
      <c r="H74" s="69" t="e">
        <f>[3]!EntStkUserField5($P$1,A74)</f>
        <v>#NAME?</v>
      </c>
      <c r="I74" s="24"/>
      <c r="J74" s="80" t="e">
        <f>IF('Price List'!$F$2="N/A",N74,IF('Price List'!$S$4="#(515): Invalid Customer",K74,(K74-(K74*O74))))</f>
        <v>#NAME?</v>
      </c>
      <c r="K74" s="80" t="e">
        <f t="shared" si="69"/>
        <v>#NAME?</v>
      </c>
      <c r="L74" s="23" t="e">
        <f t="shared" si="68"/>
        <v>#NAME?</v>
      </c>
      <c r="M74" s="77" t="e">
        <f>IF(VLOOKUP(C74,product_group_discount,3,FALSE)="",'New Quote Discount'!$C$6,VLOOKUP(C74,product_group_discount,3,FALSE))</f>
        <v>#NAME?</v>
      </c>
      <c r="N74" s="23" t="e">
        <f t="shared" si="2"/>
        <v>#NAME?</v>
      </c>
      <c r="O74" s="121" t="e">
        <f t="shared" si="3"/>
        <v>#NAME?</v>
      </c>
      <c r="P74" s="117"/>
      <c r="Q74" s="167" t="e">
        <f>IF(P74="",[3]!EntStkSalesPrice($P$1,A74,'Price List'!$S$5),P74*(IF('Price List'!$S$5="A",1,IF('Price List'!$S$5="B",1.262,1.553))))</f>
        <v>#NAME?</v>
      </c>
      <c r="R74" s="167" t="e">
        <f t="shared" si="70"/>
        <v>#NAME?</v>
      </c>
    </row>
    <row r="75" spans="1:18" x14ac:dyDescent="0.2">
      <c r="A75" t="s">
        <v>120</v>
      </c>
      <c r="B75" s="22" t="e">
        <f>[3]!EntStkParent($P$1,A75)</f>
        <v>#NAME?</v>
      </c>
      <c r="C75" s="22" t="e">
        <f t="shared" si="67"/>
        <v>#NAME?</v>
      </c>
      <c r="D75" s="22" t="e">
        <f>[3]!EntStkDescr($P$1,A75,1)</f>
        <v>#NAME?</v>
      </c>
      <c r="E75" s="22"/>
      <c r="F75" s="26" t="s">
        <v>18</v>
      </c>
      <c r="G75" s="25" t="e">
        <f t="shared" si="4"/>
        <v>#NAME?</v>
      </c>
      <c r="H75" s="69" t="e">
        <f>[3]!EntStkUserField5($P$1,A75)</f>
        <v>#NAME?</v>
      </c>
      <c r="I75" s="24"/>
      <c r="J75" s="80" t="e">
        <f>IF('Price List'!$F$2="N/A",N75,IF('Price List'!$S$4="#(515): Invalid Customer",K75,(K75-(K75*O75))))</f>
        <v>#NAME?</v>
      </c>
      <c r="K75" s="80" t="e">
        <f t="shared" si="69"/>
        <v>#NAME?</v>
      </c>
      <c r="L75" s="23" t="e">
        <f t="shared" si="68"/>
        <v>#NAME?</v>
      </c>
      <c r="M75" s="77" t="e">
        <f>IF(VLOOKUP(C75,product_group_discount,3,FALSE)="",'New Quote Discount'!$C$6,VLOOKUP(C75,product_group_discount,3,FALSE))</f>
        <v>#NAME?</v>
      </c>
      <c r="N75" s="23" t="e">
        <f t="shared" si="2"/>
        <v>#NAME?</v>
      </c>
      <c r="O75" s="121" t="e">
        <f t="shared" si="3"/>
        <v>#NAME?</v>
      </c>
      <c r="P75" s="117"/>
      <c r="Q75" s="167" t="e">
        <f>IF(P75="",[3]!EntStkSalesPrice($P$1,A75,'Price List'!$S$5),P75*(IF('Price List'!$S$5="A",1,IF('Price List'!$S$5="B",1.262,1.553))))</f>
        <v>#NAME?</v>
      </c>
      <c r="R75" s="167" t="e">
        <f t="shared" si="70"/>
        <v>#NAME?</v>
      </c>
    </row>
    <row r="76" spans="1:18" x14ac:dyDescent="0.2">
      <c r="A76" t="s">
        <v>143</v>
      </c>
      <c r="B76" s="22" t="e">
        <f>[3]!EntStkParent($P$1,A76)</f>
        <v>#NAME?</v>
      </c>
      <c r="C76" s="22" t="e">
        <f t="shared" si="67"/>
        <v>#NAME?</v>
      </c>
      <c r="D76" s="22" t="e">
        <f>[3]!EntStkDescr($P$1,A76,1)</f>
        <v>#NAME?</v>
      </c>
      <c r="E76" s="22"/>
      <c r="F76" s="26" t="s">
        <v>18</v>
      </c>
      <c r="G76" s="25" t="e">
        <f t="shared" si="4"/>
        <v>#NAME?</v>
      </c>
      <c r="H76" s="69" t="e">
        <f>[3]!EntStkUserField5($P$1,A76)</f>
        <v>#NAME?</v>
      </c>
      <c r="I76" s="24"/>
      <c r="J76" s="80" t="e">
        <f>IF('Price List'!$F$2="N/A",N76,IF('Price List'!$S$4="#(515): Invalid Customer",K76,(K76-(K76*O76))))</f>
        <v>#NAME?</v>
      </c>
      <c r="K76" s="80" t="e">
        <f t="shared" si="69"/>
        <v>#NAME?</v>
      </c>
      <c r="L76" s="23" t="e">
        <f t="shared" si="68"/>
        <v>#NAME?</v>
      </c>
      <c r="M76" s="77" t="e">
        <f>IF(VLOOKUP(C76,product_group_discount,3,FALSE)="",'New Quote Discount'!$C$6,VLOOKUP(C76,product_group_discount,3,FALSE))</f>
        <v>#NAME?</v>
      </c>
      <c r="N76" s="23" t="e">
        <f t="shared" si="2"/>
        <v>#NAME?</v>
      </c>
      <c r="O76" s="121" t="e">
        <f t="shared" si="3"/>
        <v>#NAME?</v>
      </c>
      <c r="P76" s="117"/>
      <c r="Q76" s="167" t="e">
        <f>IF(P76="",[3]!EntStkSalesPrice($P$1,A76,'Price List'!$S$5),P76*(IF('Price List'!$S$5="A",1,IF('Price List'!$S$5="B",1.262,1.553))))</f>
        <v>#NAME?</v>
      </c>
      <c r="R76" s="167" t="e">
        <f t="shared" si="70"/>
        <v>#NAME?</v>
      </c>
    </row>
    <row r="77" spans="1:18" x14ac:dyDescent="0.2">
      <c r="A77" t="s">
        <v>142</v>
      </c>
      <c r="B77" s="22" t="e">
        <f>[3]!EntStkParent($P$1,A77)</f>
        <v>#NAME?</v>
      </c>
      <c r="C77" s="22" t="e">
        <f t="shared" si="67"/>
        <v>#NAME?</v>
      </c>
      <c r="D77" s="22" t="e">
        <f>[3]!EntStkDescr($P$1,A77,1)</f>
        <v>#NAME?</v>
      </c>
      <c r="E77" s="22"/>
      <c r="F77" s="26" t="s">
        <v>18</v>
      </c>
      <c r="G77" s="25" t="e">
        <f t="shared" si="4"/>
        <v>#NAME?</v>
      </c>
      <c r="H77" s="69" t="e">
        <f>[3]!EntStkUserField5($P$1,A77)</f>
        <v>#NAME?</v>
      </c>
      <c r="I77" s="24"/>
      <c r="J77" s="80" t="e">
        <f>IF('Price List'!$F$2="N/A",N77,IF('Price List'!$S$4="#(515): Invalid Customer",K77,(K77-(K77*O77))))</f>
        <v>#NAME?</v>
      </c>
      <c r="K77" s="80" t="e">
        <f t="shared" si="69"/>
        <v>#NAME?</v>
      </c>
      <c r="L77" s="23" t="e">
        <f t="shared" si="68"/>
        <v>#NAME?</v>
      </c>
      <c r="M77" s="77" t="e">
        <f>IF(VLOOKUP(C77,product_group_discount,3,FALSE)="",'New Quote Discount'!$C$6,VLOOKUP(C77,product_group_discount,3,FALSE))</f>
        <v>#NAME?</v>
      </c>
      <c r="N77" s="23" t="e">
        <f t="shared" si="2"/>
        <v>#NAME?</v>
      </c>
      <c r="O77" s="121" t="e">
        <f t="shared" si="3"/>
        <v>#NAME?</v>
      </c>
      <c r="P77" s="117"/>
      <c r="Q77" s="167" t="e">
        <f>IF(P77="",[3]!EntStkSalesPrice($P$1,A77,'Price List'!$S$5),P77*(IF('Price List'!$S$5="A",1,IF('Price List'!$S$5="B",1.262,1.553))))</f>
        <v>#NAME?</v>
      </c>
      <c r="R77" s="167" t="e">
        <f t="shared" si="70"/>
        <v>#NAME?</v>
      </c>
    </row>
    <row r="78" spans="1:18" x14ac:dyDescent="0.2">
      <c r="A78" t="s">
        <v>150</v>
      </c>
      <c r="B78" s="22" t="e">
        <f>[3]!EntStkParent($P$1,A78)</f>
        <v>#NAME?</v>
      </c>
      <c r="C78" s="22" t="e">
        <f t="shared" si="67"/>
        <v>#NAME?</v>
      </c>
      <c r="D78" s="22" t="e">
        <f>[3]!EntStkDescr($P$1,A78,1)</f>
        <v>#NAME?</v>
      </c>
      <c r="E78" s="22"/>
      <c r="F78" s="26" t="s">
        <v>18</v>
      </c>
      <c r="G78" s="25" t="e">
        <f t="shared" si="4"/>
        <v>#NAME?</v>
      </c>
      <c r="H78" s="69" t="e">
        <f>[3]!EntStkUserField5($P$1,A78)</f>
        <v>#NAME?</v>
      </c>
      <c r="I78" s="24"/>
      <c r="J78" s="80" t="e">
        <f>IF('Price List'!$F$2="N/A",N78,IF('Price List'!$S$4="#(515): Invalid Customer",K78,(K78-(K78*O78))))</f>
        <v>#NAME?</v>
      </c>
      <c r="K78" s="80" t="e">
        <f t="shared" si="69"/>
        <v>#NAME?</v>
      </c>
      <c r="L78" s="23" t="e">
        <f t="shared" si="68"/>
        <v>#NAME?</v>
      </c>
      <c r="M78" s="77" t="e">
        <f>IF(VLOOKUP(C78,product_group_discount,3,FALSE)="",'New Quote Discount'!$C$6,VLOOKUP(C78,product_group_discount,3,FALSE))</f>
        <v>#NAME?</v>
      </c>
      <c r="N78" s="23" t="e">
        <f t="shared" si="2"/>
        <v>#NAME?</v>
      </c>
      <c r="O78" s="121" t="e">
        <f t="shared" si="3"/>
        <v>#NAME?</v>
      </c>
      <c r="P78" s="117"/>
      <c r="Q78" s="167" t="e">
        <f>IF(P78="",[3]!EntStkSalesPrice($P$1,A78,'Price List'!$S$5),P78*(IF('Price List'!$S$5="A",1,IF('Price List'!$S$5="B",1.262,1.553))))</f>
        <v>#NAME?</v>
      </c>
      <c r="R78" s="167" t="e">
        <f t="shared" si="70"/>
        <v>#NAME?</v>
      </c>
    </row>
    <row r="79" spans="1:18" x14ac:dyDescent="0.2">
      <c r="A79" t="s">
        <v>149</v>
      </c>
      <c r="B79" s="22" t="e">
        <f>[3]!EntStkParent($P$1,A79)</f>
        <v>#NAME?</v>
      </c>
      <c r="C79" s="22" t="e">
        <f t="shared" si="67"/>
        <v>#NAME?</v>
      </c>
      <c r="D79" s="22" t="e">
        <f>[3]!EntStkDescr($P$1,A79,1)</f>
        <v>#NAME?</v>
      </c>
      <c r="E79" s="22"/>
      <c r="F79" s="26" t="s">
        <v>18</v>
      </c>
      <c r="G79" s="25" t="e">
        <f t="shared" si="4"/>
        <v>#NAME?</v>
      </c>
      <c r="H79" s="69" t="e">
        <f>[3]!EntStkUserField5($P$1,A79)</f>
        <v>#NAME?</v>
      </c>
      <c r="I79" s="24"/>
      <c r="J79" s="80" t="e">
        <f>IF('Price List'!$F$2="N/A",N79,IF('Price List'!$S$4="#(515): Invalid Customer",K79,(K79-(K79*O79))))</f>
        <v>#NAME?</v>
      </c>
      <c r="K79" s="80" t="e">
        <f t="shared" si="69"/>
        <v>#NAME?</v>
      </c>
      <c r="L79" s="23" t="e">
        <f t="shared" si="68"/>
        <v>#NAME?</v>
      </c>
      <c r="M79" s="77" t="e">
        <f>IF(VLOOKUP(C79,product_group_discount,3,FALSE)="",'New Quote Discount'!$C$6,VLOOKUP(C79,product_group_discount,3,FALSE))</f>
        <v>#NAME?</v>
      </c>
      <c r="N79" s="23" t="e">
        <f t="shared" si="2"/>
        <v>#NAME?</v>
      </c>
      <c r="O79" s="121" t="e">
        <f t="shared" si="3"/>
        <v>#NAME?</v>
      </c>
      <c r="P79" s="117"/>
      <c r="Q79" s="167" t="e">
        <f>IF(P79="",[3]!EntStkSalesPrice($P$1,A79,'Price List'!$S$5),P79*(IF('Price List'!$S$5="A",1,IF('Price List'!$S$5="B",1.262,1.553))))</f>
        <v>#NAME?</v>
      </c>
      <c r="R79" s="167" t="e">
        <f t="shared" si="70"/>
        <v>#NAME?</v>
      </c>
    </row>
    <row r="80" spans="1:18" x14ac:dyDescent="0.2">
      <c r="A80" t="s">
        <v>148</v>
      </c>
      <c r="B80" s="22" t="e">
        <f>[3]!EntStkParent($P$1,A80)</f>
        <v>#NAME?</v>
      </c>
      <c r="C80" s="22" t="e">
        <f t="shared" si="67"/>
        <v>#NAME?</v>
      </c>
      <c r="D80" s="22" t="e">
        <f>[3]!EntStkDescr($P$1,A80,1)</f>
        <v>#NAME?</v>
      </c>
      <c r="E80" s="22"/>
      <c r="F80" s="26" t="s">
        <v>18</v>
      </c>
      <c r="G80" s="25" t="e">
        <f t="shared" si="4"/>
        <v>#NAME?</v>
      </c>
      <c r="H80" s="69" t="e">
        <f>[3]!EntStkUserField5($P$1,A80)</f>
        <v>#NAME?</v>
      </c>
      <c r="I80" s="24"/>
      <c r="J80" s="80" t="e">
        <f>IF('Price List'!$F$2="N/A",N80,IF('Price List'!$S$4="#(515): Invalid Customer",K80,(K80-(K80*O80))))</f>
        <v>#NAME?</v>
      </c>
      <c r="K80" s="80" t="e">
        <f t="shared" si="69"/>
        <v>#NAME?</v>
      </c>
      <c r="L80" s="23" t="e">
        <f t="shared" si="68"/>
        <v>#NAME?</v>
      </c>
      <c r="M80" s="77" t="e">
        <f>IF(VLOOKUP(C80,product_group_discount,3,FALSE)="",'New Quote Discount'!$C$6,VLOOKUP(C80,product_group_discount,3,FALSE))</f>
        <v>#NAME?</v>
      </c>
      <c r="N80" s="23" t="e">
        <f t="shared" si="2"/>
        <v>#NAME?</v>
      </c>
      <c r="O80" s="121" t="e">
        <f t="shared" si="3"/>
        <v>#NAME?</v>
      </c>
      <c r="P80" s="117"/>
      <c r="Q80" s="167" t="e">
        <f>IF(P80="",[3]!EntStkSalesPrice($P$1,A80,'Price List'!$S$5),P80*(IF('Price List'!$S$5="A",1,IF('Price List'!$S$5="B",1.262,1.553))))</f>
        <v>#NAME?</v>
      </c>
      <c r="R80" s="167" t="e">
        <f t="shared" si="70"/>
        <v>#NAME?</v>
      </c>
    </row>
    <row r="81" spans="1:18" x14ac:dyDescent="0.2">
      <c r="A81" t="s">
        <v>152</v>
      </c>
      <c r="B81" s="22" t="e">
        <f>[3]!EntStkParent($P$1,A81)</f>
        <v>#NAME?</v>
      </c>
      <c r="C81" s="22" t="e">
        <f t="shared" si="67"/>
        <v>#NAME?</v>
      </c>
      <c r="D81" s="22" t="e">
        <f>[3]!EntStkDescr($P$1,A81,1)</f>
        <v>#NAME?</v>
      </c>
      <c r="E81" s="22"/>
      <c r="F81" s="26" t="s">
        <v>18</v>
      </c>
      <c r="G81" s="25" t="e">
        <f t="shared" si="4"/>
        <v>#NAME?</v>
      </c>
      <c r="H81" s="69" t="e">
        <f>[3]!EntStkUserField5($P$1,A81)</f>
        <v>#NAME?</v>
      </c>
      <c r="I81" s="24"/>
      <c r="J81" s="80" t="e">
        <f>IF('Price List'!$F$2="N/A",N81,IF('Price List'!$S$4="#(515): Invalid Customer",K81,(K81-(K81*O81))))</f>
        <v>#NAME?</v>
      </c>
      <c r="K81" s="80" t="e">
        <f t="shared" si="69"/>
        <v>#NAME?</v>
      </c>
      <c r="L81" s="23" t="e">
        <f t="shared" si="68"/>
        <v>#NAME?</v>
      </c>
      <c r="M81" s="77" t="e">
        <f>IF(VLOOKUP(C81,product_group_discount,3,FALSE)="",'New Quote Discount'!$C$6,VLOOKUP(C81,product_group_discount,3,FALSE))</f>
        <v>#NAME?</v>
      </c>
      <c r="N81" s="23" t="e">
        <f t="shared" si="2"/>
        <v>#NAME?</v>
      </c>
      <c r="O81" s="121" t="e">
        <f t="shared" si="3"/>
        <v>#NAME?</v>
      </c>
      <c r="P81" s="117"/>
      <c r="Q81" s="167" t="e">
        <f>IF(P81="",[3]!EntStkSalesPrice($P$1,A81,'Price List'!$S$5),P81*(IF('Price List'!$S$5="A",1,IF('Price List'!$S$5="B",1.262,1.553))))</f>
        <v>#NAME?</v>
      </c>
      <c r="R81" s="167" t="e">
        <f t="shared" si="70"/>
        <v>#NAME?</v>
      </c>
    </row>
    <row r="82" spans="1:18" x14ac:dyDescent="0.2">
      <c r="A82" t="s">
        <v>151</v>
      </c>
      <c r="B82" s="22" t="e">
        <f>[3]!EntStkParent($P$1,A82)</f>
        <v>#NAME?</v>
      </c>
      <c r="C82" s="22" t="e">
        <f t="shared" si="67"/>
        <v>#NAME?</v>
      </c>
      <c r="D82" s="22" t="e">
        <f>[3]!EntStkDescr($P$1,A82,1)</f>
        <v>#NAME?</v>
      </c>
      <c r="E82" s="22"/>
      <c r="F82" s="26" t="s">
        <v>18</v>
      </c>
      <c r="G82" s="25" t="e">
        <f t="shared" si="4"/>
        <v>#NAME?</v>
      </c>
      <c r="H82" s="24" t="e">
        <f>[3]!EntStkUserField5($P$1,A82)</f>
        <v>#NAME?</v>
      </c>
      <c r="I82" s="24"/>
      <c r="J82" s="80" t="e">
        <f>IF('Price List'!$F$2="N/A",N82,IF('Price List'!$S$4="#(515): Invalid Customer",K82,(K82-(K82*O82))))</f>
        <v>#NAME?</v>
      </c>
      <c r="K82" s="80" t="e">
        <f t="shared" si="69"/>
        <v>#NAME?</v>
      </c>
      <c r="L82" s="23" t="e">
        <f t="shared" si="68"/>
        <v>#NAME?</v>
      </c>
      <c r="M82" s="77" t="e">
        <f>IF(VLOOKUP(C82,product_group_discount,3,FALSE)="",'New Quote Discount'!$C$6,VLOOKUP(C82,product_group_discount,3,FALSE))</f>
        <v>#NAME?</v>
      </c>
      <c r="N82" s="23" t="e">
        <f t="shared" si="2"/>
        <v>#NAME?</v>
      </c>
      <c r="O82" s="121" t="e">
        <f t="shared" si="3"/>
        <v>#NAME?</v>
      </c>
      <c r="P82" s="117"/>
      <c r="Q82" s="167" t="e">
        <f>IF(P82="",[3]!EntStkSalesPrice($P$1,A82,'Price List'!$S$5),P82*(IF('Price List'!$S$5="A",1,IF('Price List'!$S$5="B",1.262,1.553))))</f>
        <v>#NAME?</v>
      </c>
      <c r="R82" s="167" t="e">
        <f t="shared" si="70"/>
        <v>#NAME?</v>
      </c>
    </row>
    <row r="83" spans="1:18" x14ac:dyDescent="0.2">
      <c r="A83" t="s">
        <v>153</v>
      </c>
      <c r="B83" s="22" t="e">
        <f>[3]!EntStkParent($P$1,A83)</f>
        <v>#NAME?</v>
      </c>
      <c r="C83" s="22" t="e">
        <f t="shared" si="67"/>
        <v>#NAME?</v>
      </c>
      <c r="D83" s="22" t="e">
        <f>[3]!EntStkDescr($P$1,A83,1)</f>
        <v>#NAME?</v>
      </c>
      <c r="E83" s="22"/>
      <c r="F83" s="26" t="s">
        <v>18</v>
      </c>
      <c r="G83" s="25" t="e">
        <f t="shared" si="4"/>
        <v>#NAME?</v>
      </c>
      <c r="H83" s="24" t="e">
        <f>[3]!EntStkUserField5($P$1,A83)</f>
        <v>#NAME?</v>
      </c>
      <c r="I83" s="24"/>
      <c r="J83" s="80" t="e">
        <f>IF('Price List'!$F$2="N/A",N83,IF('Price List'!$S$4="#(515): Invalid Customer",K83,(K83-(K83*O83))))</f>
        <v>#NAME?</v>
      </c>
      <c r="K83" s="80" t="e">
        <f t="shared" si="69"/>
        <v>#NAME?</v>
      </c>
      <c r="L83" s="23" t="e">
        <f t="shared" si="68"/>
        <v>#NAME?</v>
      </c>
      <c r="M83" s="77" t="e">
        <f>IF(VLOOKUP(C83,product_group_discount,3,FALSE)="",'New Quote Discount'!$C$6,VLOOKUP(C83,product_group_discount,3,FALSE))</f>
        <v>#NAME?</v>
      </c>
      <c r="N83" s="23" t="e">
        <f t="shared" si="2"/>
        <v>#NAME?</v>
      </c>
      <c r="O83" s="121" t="e">
        <f t="shared" si="3"/>
        <v>#NAME?</v>
      </c>
      <c r="P83" s="117"/>
      <c r="Q83" s="167" t="e">
        <f>IF(P83="",[3]!EntStkSalesPrice($P$1,A83,'Price List'!$S$5),P83*(IF('Price List'!$S$5="A",1,IF('Price List'!$S$5="B",1.262,1.553))))</f>
        <v>#NAME?</v>
      </c>
      <c r="R83" s="167" t="e">
        <f t="shared" si="70"/>
        <v>#NAME?</v>
      </c>
    </row>
    <row r="84" spans="1:18" x14ac:dyDescent="0.2">
      <c r="A84" t="s">
        <v>159</v>
      </c>
      <c r="B84" s="22" t="e">
        <f>[3]!EntStkParent($P$1,A84)</f>
        <v>#NAME?</v>
      </c>
      <c r="C84" s="22" t="e">
        <f t="shared" si="67"/>
        <v>#NAME?</v>
      </c>
      <c r="D84" s="22" t="e">
        <f>[3]!EntStkDescr($P$1,A84,1)</f>
        <v>#NAME?</v>
      </c>
      <c r="E84" s="22"/>
      <c r="F84" s="26" t="s">
        <v>18</v>
      </c>
      <c r="G84" s="25" t="e">
        <f t="shared" si="4"/>
        <v>#NAME?</v>
      </c>
      <c r="H84" s="24" t="e">
        <f>[3]!EntStkUserField5($P$1,A84)</f>
        <v>#NAME?</v>
      </c>
      <c r="I84" s="24"/>
      <c r="J84" s="80" t="e">
        <f>IF('Price List'!$F$2="N/A",N84,IF('Price List'!$S$4="#(515): Invalid Customer",K84,(K84-(K84*O84))))</f>
        <v>#NAME?</v>
      </c>
      <c r="K84" s="80" t="e">
        <f t="shared" si="69"/>
        <v>#NAME?</v>
      </c>
      <c r="L84" s="23" t="e">
        <f t="shared" si="68"/>
        <v>#NAME?</v>
      </c>
      <c r="M84" s="77" t="e">
        <f>IF(VLOOKUP(C84,product_group_discount,3,FALSE)="",'New Quote Discount'!$C$6,VLOOKUP(C84,product_group_discount,3,FALSE))</f>
        <v>#NAME?</v>
      </c>
      <c r="N84" s="23" t="e">
        <f t="shared" si="2"/>
        <v>#NAME?</v>
      </c>
      <c r="O84" s="121" t="e">
        <f t="shared" si="3"/>
        <v>#NAME?</v>
      </c>
      <c r="P84" s="117"/>
      <c r="Q84" s="167" t="e">
        <f>IF(P84="",[3]!EntStkSalesPrice($P$1,A84,'Price List'!$S$5),P84*(IF('Price List'!$S$5="A",1,IF('Price List'!$S$5="B",1.262,1.553))))</f>
        <v>#NAME?</v>
      </c>
      <c r="R84" s="167" t="e">
        <f t="shared" si="70"/>
        <v>#NAME?</v>
      </c>
    </row>
    <row r="85" spans="1:18" x14ac:dyDescent="0.2">
      <c r="A85" t="s">
        <v>125</v>
      </c>
      <c r="B85" s="22" t="e">
        <f>[3]!EntStkParent($P$1,A85)</f>
        <v>#NAME?</v>
      </c>
      <c r="C85" s="22" t="e">
        <f t="shared" si="67"/>
        <v>#NAME?</v>
      </c>
      <c r="D85" s="22" t="e">
        <f>[3]!EntStkDescr($P$1,A85,1)</f>
        <v>#NAME?</v>
      </c>
      <c r="E85" s="22"/>
      <c r="F85" s="26" t="s">
        <v>18</v>
      </c>
      <c r="G85" s="25" t="e">
        <f t="shared" si="4"/>
        <v>#NAME?</v>
      </c>
      <c r="H85" s="24" t="e">
        <f>[3]!EntStkUserField5($P$1,A85)</f>
        <v>#NAME?</v>
      </c>
      <c r="I85" s="24"/>
      <c r="J85" s="80" t="e">
        <f>IF('Price List'!$F$2="N/A",N85,IF('Price List'!$S$4="#(515): Invalid Customer",K85,(K85-(K85*O85))))</f>
        <v>#NAME?</v>
      </c>
      <c r="K85" s="80" t="e">
        <f t="shared" si="69"/>
        <v>#NAME?</v>
      </c>
      <c r="L85" s="23" t="e">
        <f t="shared" si="68"/>
        <v>#NAME?</v>
      </c>
      <c r="M85" s="77" t="e">
        <f>IF(VLOOKUP(C85,product_group_discount,3,FALSE)="",'New Quote Discount'!$C$6,VLOOKUP(C85,product_group_discount,3,FALSE))</f>
        <v>#NAME?</v>
      </c>
      <c r="N85" s="23" t="e">
        <f t="shared" si="2"/>
        <v>#NAME?</v>
      </c>
      <c r="O85" s="121" t="e">
        <f t="shared" si="3"/>
        <v>#NAME?</v>
      </c>
      <c r="P85" s="117"/>
      <c r="Q85" s="167" t="e">
        <f>IF(P85="",[3]!EntStkSalesPrice($P$1,A85,'Price List'!$S$5),P85*(IF('Price List'!$S$5="A",1,IF('Price List'!$S$5="B",1.262,1.553))))</f>
        <v>#NAME?</v>
      </c>
      <c r="R85" s="167" t="e">
        <f t="shared" si="70"/>
        <v>#NAME?</v>
      </c>
    </row>
    <row r="86" spans="1:18" x14ac:dyDescent="0.2">
      <c r="A86" t="s">
        <v>154</v>
      </c>
      <c r="B86" s="22" t="e">
        <f>[3]!EntStkParent($P$1,A86)</f>
        <v>#NAME?</v>
      </c>
      <c r="C86" s="22" t="e">
        <f t="shared" si="67"/>
        <v>#NAME?</v>
      </c>
      <c r="D86" s="22" t="e">
        <f>[3]!EntStkDescr($P$1,A86,1)</f>
        <v>#NAME?</v>
      </c>
      <c r="E86" s="22"/>
      <c r="F86" s="26" t="s">
        <v>18</v>
      </c>
      <c r="G86" s="25" t="e">
        <f t="shared" si="4"/>
        <v>#NAME?</v>
      </c>
      <c r="H86" s="24" t="e">
        <f>[3]!EntStkUserField5($P$1,A86)</f>
        <v>#NAME?</v>
      </c>
      <c r="I86" s="24"/>
      <c r="J86" s="80" t="e">
        <f>IF('Price List'!$F$2="N/A",N86,IF('Price List'!$S$4="#(515): Invalid Customer",K86,(K86-(K86*O86))))</f>
        <v>#NAME?</v>
      </c>
      <c r="K86" s="80" t="e">
        <f t="shared" si="69"/>
        <v>#NAME?</v>
      </c>
      <c r="L86" s="23" t="e">
        <f t="shared" si="68"/>
        <v>#NAME?</v>
      </c>
      <c r="M86" s="77" t="e">
        <f>IF(VLOOKUP(C86,product_group_discount,3,FALSE)="",'New Quote Discount'!$C$6,VLOOKUP(C86,product_group_discount,3,FALSE))</f>
        <v>#NAME?</v>
      </c>
      <c r="N86" s="23" t="e">
        <f t="shared" si="2"/>
        <v>#NAME?</v>
      </c>
      <c r="O86" s="121" t="e">
        <f t="shared" si="3"/>
        <v>#NAME?</v>
      </c>
      <c r="P86" s="117"/>
      <c r="Q86" s="167" t="e">
        <f>IF(P86="",[3]!EntStkSalesPrice($P$1,A86,'Price List'!$S$5),P86*(IF('Price List'!$S$5="A",1,IF('Price List'!$S$5="B",1.262,1.553))))</f>
        <v>#NAME?</v>
      </c>
      <c r="R86" s="167" t="e">
        <f t="shared" si="70"/>
        <v>#NAME?</v>
      </c>
    </row>
    <row r="87" spans="1:18" x14ac:dyDescent="0.2">
      <c r="A87" t="s">
        <v>155</v>
      </c>
      <c r="B87" s="22" t="e">
        <f>[3]!EntStkParent($P$1,A87)</f>
        <v>#NAME?</v>
      </c>
      <c r="C87" s="22" t="e">
        <f t="shared" si="67"/>
        <v>#NAME?</v>
      </c>
      <c r="D87" s="22" t="e">
        <f>[3]!EntStkDescr($P$1,A87,1)</f>
        <v>#NAME?</v>
      </c>
      <c r="E87" s="22"/>
      <c r="F87" s="26" t="s">
        <v>18</v>
      </c>
      <c r="G87" s="25" t="e">
        <f t="shared" si="4"/>
        <v>#NAME?</v>
      </c>
      <c r="H87" s="24" t="e">
        <f>[3]!EntStkUserField5($P$1,A87)</f>
        <v>#NAME?</v>
      </c>
      <c r="I87" s="24"/>
      <c r="J87" s="80" t="e">
        <f>IF('Price List'!$F$2="N/A",N87,IF('Price List'!$S$4="#(515): Invalid Customer",K87,(K87-(K87*O87))))</f>
        <v>#NAME?</v>
      </c>
      <c r="K87" s="80" t="e">
        <f t="shared" si="69"/>
        <v>#NAME?</v>
      </c>
      <c r="L87" s="23" t="e">
        <f t="shared" si="68"/>
        <v>#NAME?</v>
      </c>
      <c r="M87" s="77" t="e">
        <f>IF(VLOOKUP(C87,product_group_discount,3,FALSE)="",'New Quote Discount'!$C$6,VLOOKUP(C87,product_group_discount,3,FALSE))</f>
        <v>#NAME?</v>
      </c>
      <c r="N87" s="23" t="e">
        <f t="shared" si="2"/>
        <v>#NAME?</v>
      </c>
      <c r="O87" s="121" t="e">
        <f t="shared" si="3"/>
        <v>#NAME?</v>
      </c>
      <c r="P87" s="117"/>
      <c r="Q87" s="167" t="e">
        <f>IF(P87="",[3]!EntStkSalesPrice($P$1,A87,'Price List'!$S$5),P87*(IF('Price List'!$S$5="A",1,IF('Price List'!$S$5="B",1.262,1.553))))</f>
        <v>#NAME?</v>
      </c>
      <c r="R87" s="167" t="e">
        <f t="shared" si="70"/>
        <v>#NAME?</v>
      </c>
    </row>
    <row r="88" spans="1:18" x14ac:dyDescent="0.2">
      <c r="A88" s="27"/>
      <c r="B88" s="28" t="e">
        <f>[3]!EntStkParent($P$1,A88)</f>
        <v>#NAME?</v>
      </c>
      <c r="C88" s="28" t="s">
        <v>38</v>
      </c>
      <c r="D88" s="28" t="e">
        <f>[3]!EntStkDescr($P$1,A88,1)</f>
        <v>#NAME?</v>
      </c>
      <c r="E88" s="28"/>
      <c r="F88" s="39" t="s">
        <v>18</v>
      </c>
      <c r="G88" s="31" t="str">
        <f t="shared" si="4"/>
        <v>18D12 78</v>
      </c>
      <c r="H88" s="30">
        <v>18</v>
      </c>
      <c r="I88" s="24"/>
      <c r="J88" s="81" t="e">
        <f>IF('Price List'!$F$2="N/A",N88,IF('Price List'!$S$4="#(515): Invalid Customer",K88,(K88-(K88*O88))))</f>
        <v>#NAME?</v>
      </c>
      <c r="K88" s="81">
        <f t="shared" si="69"/>
        <v>24.658218000000002</v>
      </c>
      <c r="L88" s="29">
        <f>K88-(K88*M88)</f>
        <v>14.794930799999999</v>
      </c>
      <c r="M88" s="86">
        <f>IF(VLOOKUP(C88,product_group_discount,3,FALSE)="",'New Quote Discount'!$C$6,VLOOKUP(C88,product_group_discount,3,FALSE))</f>
        <v>0.4</v>
      </c>
      <c r="N88" s="29">
        <f t="shared" si="2"/>
        <v>14.794930799999999</v>
      </c>
      <c r="O88" s="120" t="e">
        <f t="shared" si="3"/>
        <v>#NAME?</v>
      </c>
      <c r="P88" s="81">
        <v>19.539000000000001</v>
      </c>
      <c r="Q88" s="167">
        <f>IF(P88="",[3]!EntStkSalesPrice($P$1,A88,'Price List'!$S$5),P88*(IF('Price List'!$S$5="A",1,IF('Price List'!$S$5="B",1.262,1.553))))</f>
        <v>24.658218000000002</v>
      </c>
      <c r="R88" s="167">
        <f t="shared" si="70"/>
        <v>36.987327000000001</v>
      </c>
    </row>
    <row r="89" spans="1:18" x14ac:dyDescent="0.2">
      <c r="A89" s="27"/>
      <c r="B89" s="28" t="e">
        <f>[3]!EntStkParent($P$1,A89)</f>
        <v>#NAME?</v>
      </c>
      <c r="C89" s="28" t="s">
        <v>38</v>
      </c>
      <c r="D89" s="28" t="e">
        <f>[3]!EntStkDescr($P$1,A89,1)</f>
        <v>#NAME?</v>
      </c>
      <c r="E89" s="28"/>
      <c r="F89" s="39" t="s">
        <v>18</v>
      </c>
      <c r="G89" s="31" t="str">
        <f t="shared" si="4"/>
        <v>19D12 78</v>
      </c>
      <c r="H89" s="30">
        <v>19</v>
      </c>
      <c r="I89" s="24"/>
      <c r="J89" s="81" t="e">
        <f>IF('Price List'!$F$2="N/A",N89,IF('Price List'!$S$4="#(515): Invalid Customer",K89,(K89-(K89*O89))))</f>
        <v>#NAME?</v>
      </c>
      <c r="K89" s="81">
        <f t="shared" si="69"/>
        <v>29.492940000000001</v>
      </c>
      <c r="L89" s="29">
        <f t="shared" ref="L89:L104" si="71">K89-(K89*M89)</f>
        <v>17.695764</v>
      </c>
      <c r="M89" s="86">
        <f>IF(VLOOKUP(C89,product_group_discount,3,FALSE)="",'New Quote Discount'!$C$6,VLOOKUP(C89,product_group_discount,3,FALSE))</f>
        <v>0.4</v>
      </c>
      <c r="N89" s="29">
        <f t="shared" si="2"/>
        <v>17.695764</v>
      </c>
      <c r="O89" s="120" t="e">
        <f t="shared" si="3"/>
        <v>#NAME?</v>
      </c>
      <c r="P89" s="81">
        <v>23.37</v>
      </c>
      <c r="Q89" s="167">
        <f>IF(P89="",[3]!EntStkSalesPrice($P$1,A89,'Price List'!$S$5),P89*(IF('Price List'!$S$5="A",1,IF('Price List'!$S$5="B",1.262,1.553))))</f>
        <v>29.492940000000001</v>
      </c>
      <c r="R89" s="167">
        <f t="shared" si="70"/>
        <v>44.239409999999999</v>
      </c>
    </row>
    <row r="90" spans="1:18" x14ac:dyDescent="0.2">
      <c r="A90" s="27"/>
      <c r="B90" s="28" t="e">
        <f>[3]!EntStkParent($P$1,A90)</f>
        <v>#NAME?</v>
      </c>
      <c r="C90" s="28" t="s">
        <v>38</v>
      </c>
      <c r="D90" s="28" t="e">
        <f>[3]!EntStkDescr($P$1,A90,1)</f>
        <v>#NAME?</v>
      </c>
      <c r="E90" s="28"/>
      <c r="F90" s="39" t="s">
        <v>18</v>
      </c>
      <c r="G90" s="31" t="str">
        <f t="shared" ref="G90" si="72">CONCATENATE(H90,F90)</f>
        <v>20D12 78</v>
      </c>
      <c r="H90" s="30">
        <v>20</v>
      </c>
      <c r="I90" s="24"/>
      <c r="J90" s="81" t="e">
        <f>IF('Price List'!$F$2="N/A",N90,IF('Price List'!$S$4="#(515): Invalid Customer",K90,(K90-(K90*O90))))</f>
        <v>#NAME?</v>
      </c>
      <c r="K90" s="81">
        <f t="shared" si="69"/>
        <v>33.708020000000005</v>
      </c>
      <c r="L90" s="29">
        <f t="shared" ref="L90" si="73">K90-(K90*M90)</f>
        <v>20.224812</v>
      </c>
      <c r="M90" s="86">
        <f>IF(VLOOKUP(C90,product_group_discount,3,FALSE)="",'New Quote Discount'!$C$6,VLOOKUP(C90,product_group_discount,3,FALSE))</f>
        <v>0.4</v>
      </c>
      <c r="N90" s="29">
        <f t="shared" ref="N90" si="74">K90-(K90*M90)</f>
        <v>20.224812</v>
      </c>
      <c r="O90" s="120" t="e">
        <f t="shared" ref="O90" si="75">VLOOKUP(C90,customerdiscount,5,FALSE)</f>
        <v>#NAME?</v>
      </c>
      <c r="P90" s="81">
        <v>26.71</v>
      </c>
      <c r="Q90" s="167">
        <f>IF(P90="",[3]!EntStkSalesPrice($P$1,A90,'Price List'!$S$5),P90*(IF('Price List'!$S$5="A",1,IF('Price List'!$S$5="B",1.262,1.553))))</f>
        <v>33.708020000000005</v>
      </c>
      <c r="R90" s="167">
        <f t="shared" si="70"/>
        <v>50.562030000000007</v>
      </c>
    </row>
    <row r="91" spans="1:18" ht="13.6" thickBot="1" x14ac:dyDescent="0.25">
      <c r="A91" s="27"/>
      <c r="B91" s="28" t="e">
        <f>[3]!EntStkParent($P$1,A91)</f>
        <v>#NAME?</v>
      </c>
      <c r="C91" s="28" t="s">
        <v>38</v>
      </c>
      <c r="D91" s="28" t="e">
        <f>[3]!EntStkDescr($P$1,A91,1)</f>
        <v>#NAME?</v>
      </c>
      <c r="E91" s="28"/>
      <c r="F91" s="39" t="s">
        <v>18</v>
      </c>
      <c r="G91" s="31" t="str">
        <f>CONCATENATE(H91,F91)</f>
        <v>22D12 78</v>
      </c>
      <c r="H91" s="30">
        <v>22</v>
      </c>
      <c r="I91" s="24"/>
      <c r="J91" s="81" t="e">
        <f>IF('Price List'!$F$2="N/A",N91,IF('Price List'!$S$4="#(515): Invalid Customer",K91,(K91-(K91*O91))))</f>
        <v>#NAME?</v>
      </c>
      <c r="K91" s="81">
        <f t="shared" si="69"/>
        <v>39.008420000000001</v>
      </c>
      <c r="L91" s="29">
        <f t="shared" si="71"/>
        <v>23.405051999999998</v>
      </c>
      <c r="M91" s="86">
        <f>IF(VLOOKUP(C91,product_group_discount,3,FALSE)="",'New Quote Discount'!$C$6,VLOOKUP(C91,product_group_discount,3,FALSE))</f>
        <v>0.4</v>
      </c>
      <c r="N91" s="29">
        <f t="shared" si="2"/>
        <v>23.405051999999998</v>
      </c>
      <c r="O91" s="120" t="e">
        <f t="shared" si="3"/>
        <v>#NAME?</v>
      </c>
      <c r="P91" s="136">
        <v>30.91</v>
      </c>
      <c r="Q91" s="167">
        <f>IF(P91="",[3]!EntStkSalesPrice($P$1,A91,'Price List'!$S$5),P91*(IF('Price List'!$S$5="A",1,IF('Price List'!$S$5="B",1.262,1.553))))</f>
        <v>39.008420000000001</v>
      </c>
      <c r="R91" s="167">
        <f t="shared" si="70"/>
        <v>58.512630000000001</v>
      </c>
    </row>
    <row r="92" spans="1:18" x14ac:dyDescent="0.2">
      <c r="A92" s="16" t="s">
        <v>384</v>
      </c>
      <c r="B92" s="17" t="e">
        <f>[3]!EntStkParent($P$1,A92)</f>
        <v>#NAME?</v>
      </c>
      <c r="C92" s="17" t="e">
        <f t="shared" ref="C92:C128" si="76">LEFT(B92,3)</f>
        <v>#NAME?</v>
      </c>
      <c r="D92" s="17" t="e">
        <f>[3]!EntStkDescr($P$1,A92,1)</f>
        <v>#NAME?</v>
      </c>
      <c r="E92" s="17"/>
      <c r="F92" s="37" t="s">
        <v>19</v>
      </c>
      <c r="G92" s="20" t="e">
        <f t="shared" si="4"/>
        <v>#NAME?</v>
      </c>
      <c r="H92" s="19" t="e">
        <f>[3]!EntStkUserField5($P$1,A92)</f>
        <v>#NAME?</v>
      </c>
      <c r="I92" s="24"/>
      <c r="J92" s="79" t="e">
        <f>IF('Price List'!$F$2="N/A",N92,IF('Price List'!$S$4="#(515): Invalid Customer",K92,(K92-(K92*O92))))</f>
        <v>#NAME?</v>
      </c>
      <c r="K92" s="79" t="e">
        <f t="shared" si="69"/>
        <v>#NAME?</v>
      </c>
      <c r="L92" s="18" t="e">
        <f t="shared" si="71"/>
        <v>#NAME?</v>
      </c>
      <c r="M92" s="76" t="e">
        <f>IF(VLOOKUP(C92,product_group_discount,3,FALSE)="",'New Quote Discount'!$C$6,VLOOKUP(C92,product_group_discount,3,FALSE))</f>
        <v>#NAME?</v>
      </c>
      <c r="N92" s="18" t="e">
        <f t="shared" si="2"/>
        <v>#NAME?</v>
      </c>
      <c r="O92" s="125" t="e">
        <f t="shared" si="3"/>
        <v>#NAME?</v>
      </c>
      <c r="P92" s="116"/>
      <c r="Q92" s="167" t="e">
        <f>IF(P92="",[3]!EntStkSalesPrice($P$1,A92,'Price List'!$S$5),P92*(IF('Price List'!$S$5="A",1,IF('Price List'!$S$5="B",1.262,1.553))))</f>
        <v>#NAME?</v>
      </c>
      <c r="R92" s="167" t="e">
        <f t="shared" si="70"/>
        <v>#NAME?</v>
      </c>
    </row>
    <row r="93" spans="1:18" x14ac:dyDescent="0.2">
      <c r="A93" s="21" t="s">
        <v>385</v>
      </c>
      <c r="B93" s="22" t="e">
        <f>[3]!EntStkParent($P$1,A93)</f>
        <v>#NAME?</v>
      </c>
      <c r="C93" s="22" t="e">
        <f t="shared" si="76"/>
        <v>#NAME?</v>
      </c>
      <c r="D93" s="22" t="e">
        <f>[3]!EntStkDescr($P$1,A93,1)</f>
        <v>#NAME?</v>
      </c>
      <c r="E93" s="22"/>
      <c r="F93" s="26" t="s">
        <v>19</v>
      </c>
      <c r="G93" s="25" t="e">
        <f t="shared" si="4"/>
        <v>#NAME?</v>
      </c>
      <c r="H93" s="24" t="e">
        <f>[3]!EntStkUserField5($P$1,A93)</f>
        <v>#NAME?</v>
      </c>
      <c r="I93" s="24"/>
      <c r="J93" s="80" t="e">
        <f>IF('Price List'!$F$2="N/A",N93,IF('Price List'!$S$4="#(515): Invalid Customer",K93,(K93-(K93*O93))))</f>
        <v>#NAME?</v>
      </c>
      <c r="K93" s="80" t="e">
        <f t="shared" si="69"/>
        <v>#NAME?</v>
      </c>
      <c r="L93" s="23" t="e">
        <f t="shared" si="71"/>
        <v>#NAME?</v>
      </c>
      <c r="M93" s="77" t="e">
        <f>IF(VLOOKUP(C93,product_group_discount,3,FALSE)="",'New Quote Discount'!$C$6,VLOOKUP(C93,product_group_discount,3,FALSE))</f>
        <v>#NAME?</v>
      </c>
      <c r="N93" s="23" t="e">
        <f t="shared" si="2"/>
        <v>#NAME?</v>
      </c>
      <c r="O93" s="121" t="e">
        <f t="shared" si="3"/>
        <v>#NAME?</v>
      </c>
      <c r="P93" s="117"/>
      <c r="Q93" s="167" t="e">
        <f>IF(P93="",[3]!EntStkSalesPrice($P$1,A93,'Price List'!$S$5),P93*(IF('Price List'!$S$5="A",1,IF('Price List'!$S$5="B",1.262,1.553))))</f>
        <v>#NAME?</v>
      </c>
      <c r="R93" s="167" t="e">
        <f t="shared" si="70"/>
        <v>#NAME?</v>
      </c>
    </row>
    <row r="94" spans="1:18" x14ac:dyDescent="0.2">
      <c r="A94" s="21" t="s">
        <v>386</v>
      </c>
      <c r="B94" s="22" t="e">
        <f>[3]!EntStkParent($P$1,A94)</f>
        <v>#NAME?</v>
      </c>
      <c r="C94" s="22" t="e">
        <f t="shared" si="76"/>
        <v>#NAME?</v>
      </c>
      <c r="D94" s="22" t="e">
        <f>[3]!EntStkDescr($P$1,A94,1)</f>
        <v>#NAME?</v>
      </c>
      <c r="E94" s="22"/>
      <c r="F94" s="26" t="s">
        <v>19</v>
      </c>
      <c r="G94" s="25" t="e">
        <f t="shared" si="4"/>
        <v>#NAME?</v>
      </c>
      <c r="H94" s="24" t="e">
        <f>[3]!EntStkUserField5($P$1,A94)</f>
        <v>#NAME?</v>
      </c>
      <c r="I94" s="24"/>
      <c r="J94" s="80" t="e">
        <f>IF('Price List'!$F$2="N/A",N94,IF('Price List'!$S$4="#(515): Invalid Customer",K94,(K94-(K94*O94))))</f>
        <v>#NAME?</v>
      </c>
      <c r="K94" s="80" t="e">
        <f t="shared" si="69"/>
        <v>#NAME?</v>
      </c>
      <c r="L94" s="23" t="e">
        <f t="shared" si="71"/>
        <v>#NAME?</v>
      </c>
      <c r="M94" s="77" t="e">
        <f>IF(VLOOKUP(C94,product_group_discount,3,FALSE)="",'New Quote Discount'!$C$6,VLOOKUP(C94,product_group_discount,3,FALSE))</f>
        <v>#NAME?</v>
      </c>
      <c r="N94" s="23" t="e">
        <f t="shared" si="2"/>
        <v>#NAME?</v>
      </c>
      <c r="O94" s="121" t="e">
        <f t="shared" si="3"/>
        <v>#NAME?</v>
      </c>
      <c r="P94" s="117"/>
      <c r="Q94" s="167" t="e">
        <f>IF(P94="",[3]!EntStkSalesPrice($P$1,A94,'Price List'!$S$5),P94*(IF('Price List'!$S$5="A",1,IF('Price List'!$S$5="B",1.262,1.553))))</f>
        <v>#NAME?</v>
      </c>
      <c r="R94" s="167" t="e">
        <f t="shared" si="70"/>
        <v>#NAME?</v>
      </c>
    </row>
    <row r="95" spans="1:18" x14ac:dyDescent="0.2">
      <c r="A95" s="21" t="s">
        <v>387</v>
      </c>
      <c r="B95" s="22" t="e">
        <f>[3]!EntStkParent($P$1,A95)</f>
        <v>#NAME?</v>
      </c>
      <c r="C95" s="22" t="e">
        <f t="shared" si="76"/>
        <v>#NAME?</v>
      </c>
      <c r="D95" s="22" t="e">
        <f>[3]!EntStkDescr($P$1,A95,1)</f>
        <v>#NAME?</v>
      </c>
      <c r="E95" s="22"/>
      <c r="F95" s="26" t="s">
        <v>19</v>
      </c>
      <c r="G95" s="25" t="e">
        <f t="shared" si="4"/>
        <v>#NAME?</v>
      </c>
      <c r="H95" s="24" t="e">
        <f>[3]!EntStkUserField5($P$1,A95)</f>
        <v>#NAME?</v>
      </c>
      <c r="I95" s="24"/>
      <c r="J95" s="80" t="e">
        <f>IF('Price List'!$F$2="N/A",N95,IF('Price List'!$S$4="#(515): Invalid Customer",K95,(K95-(K95*O95))))</f>
        <v>#NAME?</v>
      </c>
      <c r="K95" s="80" t="e">
        <f t="shared" si="69"/>
        <v>#NAME?</v>
      </c>
      <c r="L95" s="23" t="e">
        <f t="shared" si="71"/>
        <v>#NAME?</v>
      </c>
      <c r="M95" s="77" t="e">
        <f>IF(VLOOKUP(C95,product_group_discount,3,FALSE)="",'New Quote Discount'!$C$6,VLOOKUP(C95,product_group_discount,3,FALSE))</f>
        <v>#NAME?</v>
      </c>
      <c r="N95" s="23" t="e">
        <f t="shared" si="2"/>
        <v>#NAME?</v>
      </c>
      <c r="O95" s="121" t="e">
        <f t="shared" si="3"/>
        <v>#NAME?</v>
      </c>
      <c r="P95" s="117"/>
      <c r="Q95" s="167" t="e">
        <f>IF(P95="",[3]!EntStkSalesPrice($P$1,A95,'Price List'!$S$5),P95*(IF('Price List'!$S$5="A",1,IF('Price List'!$S$5="B",1.262,1.553))))</f>
        <v>#NAME?</v>
      </c>
      <c r="R95" s="167" t="e">
        <f t="shared" si="70"/>
        <v>#NAME?</v>
      </c>
    </row>
    <row r="96" spans="1:18" x14ac:dyDescent="0.2">
      <c r="A96" s="21" t="s">
        <v>388</v>
      </c>
      <c r="B96" s="22" t="e">
        <f>[3]!EntStkParent($P$1,A96)</f>
        <v>#NAME?</v>
      </c>
      <c r="C96" s="22" t="e">
        <f t="shared" si="76"/>
        <v>#NAME?</v>
      </c>
      <c r="D96" s="22" t="e">
        <f>[3]!EntStkDescr($P$1,A96,1)</f>
        <v>#NAME?</v>
      </c>
      <c r="E96" s="22"/>
      <c r="F96" s="26" t="s">
        <v>19</v>
      </c>
      <c r="G96" s="25" t="e">
        <f t="shared" si="4"/>
        <v>#NAME?</v>
      </c>
      <c r="H96" s="24" t="e">
        <f>[3]!EntStkUserField5($P$1,A96)</f>
        <v>#NAME?</v>
      </c>
      <c r="I96" s="24"/>
      <c r="J96" s="80" t="e">
        <f>IF('Price List'!$F$2="N/A",N96,IF('Price List'!$S$4="#(515): Invalid Customer",K96,(K96-(K96*O96))))</f>
        <v>#NAME?</v>
      </c>
      <c r="K96" s="80" t="e">
        <f t="shared" si="69"/>
        <v>#NAME?</v>
      </c>
      <c r="L96" s="23" t="e">
        <f t="shared" si="71"/>
        <v>#NAME?</v>
      </c>
      <c r="M96" s="77" t="e">
        <f>IF(VLOOKUP(C96,product_group_discount,3,FALSE)="",'New Quote Discount'!$C$6,VLOOKUP(C96,product_group_discount,3,FALSE))</f>
        <v>#NAME?</v>
      </c>
      <c r="N96" s="23" t="e">
        <f t="shared" si="2"/>
        <v>#NAME?</v>
      </c>
      <c r="O96" s="121" t="e">
        <f t="shared" si="3"/>
        <v>#NAME?</v>
      </c>
      <c r="P96" s="117"/>
      <c r="Q96" s="167" t="e">
        <f>IF(P96="",[3]!EntStkSalesPrice($P$1,A96,'Price List'!$S$5),P96*(IF('Price List'!$S$5="A",1,IF('Price List'!$S$5="B",1.262,1.553))))</f>
        <v>#NAME?</v>
      </c>
      <c r="R96" s="167" t="e">
        <f t="shared" si="70"/>
        <v>#NAME?</v>
      </c>
    </row>
    <row r="97" spans="1:18" x14ac:dyDescent="0.2">
      <c r="A97" s="21" t="s">
        <v>389</v>
      </c>
      <c r="B97" s="22" t="e">
        <f>[3]!EntStkParent($P$1,A97)</f>
        <v>#NAME?</v>
      </c>
      <c r="C97" s="22" t="e">
        <f t="shared" si="76"/>
        <v>#NAME?</v>
      </c>
      <c r="D97" s="22" t="e">
        <f>[3]!EntStkDescr($P$1,A97,1)</f>
        <v>#NAME?</v>
      </c>
      <c r="E97" s="22"/>
      <c r="F97" s="26" t="s">
        <v>19</v>
      </c>
      <c r="G97" s="25" t="e">
        <f t="shared" si="4"/>
        <v>#NAME?</v>
      </c>
      <c r="H97" s="24" t="e">
        <f>[3]!EntStkUserField5($P$1,A97)</f>
        <v>#NAME?</v>
      </c>
      <c r="I97" s="24"/>
      <c r="J97" s="80" t="e">
        <f>IF('Price List'!$F$2="N/A",N97,IF('Price List'!$S$4="#(515): Invalid Customer",K97,(K97-(K97*O97))))</f>
        <v>#NAME?</v>
      </c>
      <c r="K97" s="80" t="e">
        <f t="shared" si="69"/>
        <v>#NAME?</v>
      </c>
      <c r="L97" s="23" t="e">
        <f t="shared" si="71"/>
        <v>#NAME?</v>
      </c>
      <c r="M97" s="77" t="e">
        <f>IF(VLOOKUP(C97,product_group_discount,3,FALSE)="",'New Quote Discount'!$C$6,VLOOKUP(C97,product_group_discount,3,FALSE))</f>
        <v>#NAME?</v>
      </c>
      <c r="N97" s="23" t="e">
        <f t="shared" si="2"/>
        <v>#NAME?</v>
      </c>
      <c r="O97" s="121" t="e">
        <f t="shared" si="3"/>
        <v>#NAME?</v>
      </c>
      <c r="P97" s="117"/>
      <c r="Q97" s="167" t="e">
        <f>IF(P97="",[3]!EntStkSalesPrice($P$1,A97,'Price List'!$S$5),P97*(IF('Price List'!$S$5="A",1,IF('Price List'!$S$5="B",1.262,1.553))))</f>
        <v>#NAME?</v>
      </c>
      <c r="R97" s="167" t="e">
        <f t="shared" si="70"/>
        <v>#NAME?</v>
      </c>
    </row>
    <row r="98" spans="1:18" x14ac:dyDescent="0.2">
      <c r="A98" s="21" t="s">
        <v>390</v>
      </c>
      <c r="B98" s="22" t="e">
        <f>[3]!EntStkParent($P$1,A98)</f>
        <v>#NAME?</v>
      </c>
      <c r="C98" s="22" t="e">
        <f t="shared" si="76"/>
        <v>#NAME?</v>
      </c>
      <c r="D98" s="22" t="e">
        <f>[3]!EntStkDescr($P$1,A98,1)</f>
        <v>#NAME?</v>
      </c>
      <c r="E98" s="22"/>
      <c r="F98" s="26" t="s">
        <v>19</v>
      </c>
      <c r="G98" s="25" t="e">
        <f t="shared" si="4"/>
        <v>#NAME?</v>
      </c>
      <c r="H98" s="24" t="e">
        <f>[3]!EntStkUserField5($P$1,A98)</f>
        <v>#NAME?</v>
      </c>
      <c r="I98" s="24"/>
      <c r="J98" s="80" t="e">
        <f>IF('Price List'!$F$2="N/A",N98,IF('Price List'!$S$4="#(515): Invalid Customer",K98,(K98-(K98*O98))))</f>
        <v>#NAME?</v>
      </c>
      <c r="K98" s="80" t="e">
        <f t="shared" si="69"/>
        <v>#NAME?</v>
      </c>
      <c r="L98" s="23" t="e">
        <f t="shared" si="71"/>
        <v>#NAME?</v>
      </c>
      <c r="M98" s="77" t="e">
        <f>IF(VLOOKUP(C98,product_group_discount,3,FALSE)="",'New Quote Discount'!$C$6,VLOOKUP(C98,product_group_discount,3,FALSE))</f>
        <v>#NAME?</v>
      </c>
      <c r="N98" s="23" t="e">
        <f t="shared" si="2"/>
        <v>#NAME?</v>
      </c>
      <c r="O98" s="121" t="e">
        <f t="shared" si="3"/>
        <v>#NAME?</v>
      </c>
      <c r="P98" s="117"/>
      <c r="Q98" s="167" t="e">
        <f>IF(P98="",[3]!EntStkSalesPrice($P$1,A98,'Price List'!$S$5),P98*(IF('Price List'!$S$5="A",1,IF('Price List'!$S$5="B",1.262,1.553))))</f>
        <v>#NAME?</v>
      </c>
      <c r="R98" s="167" t="e">
        <f t="shared" si="70"/>
        <v>#NAME?</v>
      </c>
    </row>
    <row r="99" spans="1:18" x14ac:dyDescent="0.2">
      <c r="A99" s="21" t="s">
        <v>391</v>
      </c>
      <c r="B99" s="22" t="e">
        <f>[3]!EntStkParent($P$1,A99)</f>
        <v>#NAME?</v>
      </c>
      <c r="C99" s="22" t="e">
        <f t="shared" si="76"/>
        <v>#NAME?</v>
      </c>
      <c r="D99" s="22" t="e">
        <f>[3]!EntStkDescr($P$1,A99,1)</f>
        <v>#NAME?</v>
      </c>
      <c r="E99" s="22"/>
      <c r="F99" s="26" t="s">
        <v>19</v>
      </c>
      <c r="G99" s="25" t="e">
        <f t="shared" si="4"/>
        <v>#NAME?</v>
      </c>
      <c r="H99" s="24" t="e">
        <f>[3]!EntStkUserField5($P$1,A99)</f>
        <v>#NAME?</v>
      </c>
      <c r="I99" s="24"/>
      <c r="J99" s="80" t="e">
        <f>IF('Price List'!$F$2="N/A",N99,IF('Price List'!$S$4="#(515): Invalid Customer",K99,(K99-(K99*O99))))</f>
        <v>#NAME?</v>
      </c>
      <c r="K99" s="80" t="e">
        <f t="shared" si="69"/>
        <v>#NAME?</v>
      </c>
      <c r="L99" s="23" t="e">
        <f t="shared" si="71"/>
        <v>#NAME?</v>
      </c>
      <c r="M99" s="77" t="e">
        <f>IF(VLOOKUP(C99,product_group_discount,3,FALSE)="",'New Quote Discount'!$C$6,VLOOKUP(C99,product_group_discount,3,FALSE))</f>
        <v>#NAME?</v>
      </c>
      <c r="N99" s="23" t="e">
        <f t="shared" si="2"/>
        <v>#NAME?</v>
      </c>
      <c r="O99" s="121" t="e">
        <f t="shared" si="3"/>
        <v>#NAME?</v>
      </c>
      <c r="P99" s="117"/>
      <c r="Q99" s="167" t="e">
        <f>IF(P99="",[3]!EntStkSalesPrice($P$1,A99,'Price List'!$S$5),P99*(IF('Price List'!$S$5="A",1,IF('Price List'!$S$5="B",1.262,1.553))))</f>
        <v>#NAME?</v>
      </c>
      <c r="R99" s="167" t="e">
        <f t="shared" si="70"/>
        <v>#NAME?</v>
      </c>
    </row>
    <row r="100" spans="1:18" x14ac:dyDescent="0.2">
      <c r="A100" s="21" t="s">
        <v>392</v>
      </c>
      <c r="B100" s="22" t="e">
        <f>[3]!EntStkParent($P$1,A100)</f>
        <v>#NAME?</v>
      </c>
      <c r="C100" s="22" t="e">
        <f t="shared" si="76"/>
        <v>#NAME?</v>
      </c>
      <c r="D100" s="22" t="e">
        <f>[3]!EntStkDescr($P$1,A100,1)</f>
        <v>#NAME?</v>
      </c>
      <c r="E100" s="22"/>
      <c r="F100" s="26" t="s">
        <v>19</v>
      </c>
      <c r="G100" s="25" t="e">
        <f t="shared" si="4"/>
        <v>#NAME?</v>
      </c>
      <c r="H100" s="24" t="e">
        <f>[3]!EntStkUserField5($P$1,A100)</f>
        <v>#NAME?</v>
      </c>
      <c r="I100" s="24"/>
      <c r="J100" s="80" t="e">
        <f>IF('Price List'!$F$2="N/A",N100,IF('Price List'!$S$4="#(515): Invalid Customer",K100,(K100-(K100*O100))))</f>
        <v>#NAME?</v>
      </c>
      <c r="K100" s="80" t="e">
        <f t="shared" si="69"/>
        <v>#NAME?</v>
      </c>
      <c r="L100" s="23" t="e">
        <f t="shared" si="71"/>
        <v>#NAME?</v>
      </c>
      <c r="M100" s="77" t="e">
        <f>IF(VLOOKUP(C100,product_group_discount,3,FALSE)="",'New Quote Discount'!$C$6,VLOOKUP(C100,product_group_discount,3,FALSE))</f>
        <v>#NAME?</v>
      </c>
      <c r="N100" s="23" t="e">
        <f t="shared" ref="N100:N207" si="77">K100-(K100*M100)</f>
        <v>#NAME?</v>
      </c>
      <c r="O100" s="121" t="e">
        <f t="shared" si="3"/>
        <v>#NAME?</v>
      </c>
      <c r="P100" s="117"/>
      <c r="Q100" s="167" t="e">
        <f>IF(P100="",[3]!EntStkSalesPrice($P$1,A100,'Price List'!$S$5),P100*(IF('Price List'!$S$5="A",1,IF('Price List'!$S$5="B",1.262,1.553))))</f>
        <v>#NAME?</v>
      </c>
      <c r="R100" s="167" t="e">
        <f t="shared" si="70"/>
        <v>#NAME?</v>
      </c>
    </row>
    <row r="101" spans="1:18" x14ac:dyDescent="0.2">
      <c r="A101" s="21" t="s">
        <v>393</v>
      </c>
      <c r="B101" s="22" t="e">
        <f>[3]!EntStkParent($P$1,A101)</f>
        <v>#NAME?</v>
      </c>
      <c r="C101" s="22" t="e">
        <f t="shared" si="76"/>
        <v>#NAME?</v>
      </c>
      <c r="D101" s="22" t="e">
        <f>[3]!EntStkDescr($P$1,A101,1)</f>
        <v>#NAME?</v>
      </c>
      <c r="E101" s="22"/>
      <c r="F101" s="26" t="s">
        <v>19</v>
      </c>
      <c r="G101" s="25" t="e">
        <f t="shared" ref="G101:G231" si="78">CONCATENATE(H101,F101)</f>
        <v>#NAME?</v>
      </c>
      <c r="H101" s="24" t="e">
        <f>[3]!EntStkUserField5($P$1,A101)</f>
        <v>#NAME?</v>
      </c>
      <c r="I101" s="24"/>
      <c r="J101" s="80" t="e">
        <f>IF('Price List'!$F$2="N/A",N101,IF('Price List'!$S$4="#(515): Invalid Customer",K101,(K101-(K101*O101))))</f>
        <v>#NAME?</v>
      </c>
      <c r="K101" s="80" t="e">
        <f t="shared" si="69"/>
        <v>#NAME?</v>
      </c>
      <c r="L101" s="23" t="e">
        <f t="shared" si="71"/>
        <v>#NAME?</v>
      </c>
      <c r="M101" s="77" t="e">
        <f>IF(VLOOKUP(C101,product_group_discount,3,FALSE)="",'New Quote Discount'!$C$6,VLOOKUP(C101,product_group_discount,3,FALSE))</f>
        <v>#NAME?</v>
      </c>
      <c r="N101" s="23" t="e">
        <f t="shared" si="77"/>
        <v>#NAME?</v>
      </c>
      <c r="O101" s="121" t="e">
        <f t="shared" ref="O101:O193" si="79">VLOOKUP(C101,customerdiscount,5,FALSE)</f>
        <v>#NAME?</v>
      </c>
      <c r="P101" s="117"/>
      <c r="Q101" s="167" t="e">
        <f>IF(P101="",[3]!EntStkSalesPrice($P$1,A101,'Price List'!$S$5),P101*(IF('Price List'!$S$5="A",1,IF('Price List'!$S$5="B",1.262,1.553))))</f>
        <v>#NAME?</v>
      </c>
      <c r="R101" s="167" t="e">
        <f t="shared" si="70"/>
        <v>#NAME?</v>
      </c>
    </row>
    <row r="102" spans="1:18" x14ac:dyDescent="0.2">
      <c r="A102" s="21" t="s">
        <v>394</v>
      </c>
      <c r="B102" s="22" t="e">
        <f>[3]!EntStkParent($P$1,A102)</f>
        <v>#NAME?</v>
      </c>
      <c r="C102" s="22" t="e">
        <f t="shared" si="76"/>
        <v>#NAME?</v>
      </c>
      <c r="D102" s="22" t="e">
        <f>[3]!EntStkDescr($P$1,A102,1)</f>
        <v>#NAME?</v>
      </c>
      <c r="E102" s="22"/>
      <c r="F102" s="26" t="s">
        <v>19</v>
      </c>
      <c r="G102" s="25" t="e">
        <f t="shared" si="78"/>
        <v>#NAME?</v>
      </c>
      <c r="H102" s="24" t="e">
        <f>[3]!EntStkUserField5($P$1,A102)</f>
        <v>#NAME?</v>
      </c>
      <c r="I102" s="24"/>
      <c r="J102" s="80" t="e">
        <f>IF('Price List'!$F$2="N/A",N102,IF('Price List'!$S$4="#(515): Invalid Customer",K102,(K102-(K102*O102))))</f>
        <v>#NAME?</v>
      </c>
      <c r="K102" s="80" t="e">
        <f t="shared" si="69"/>
        <v>#NAME?</v>
      </c>
      <c r="L102" s="23" t="e">
        <f t="shared" si="71"/>
        <v>#NAME?</v>
      </c>
      <c r="M102" s="77" t="e">
        <f>IF(VLOOKUP(C102,product_group_discount,3,FALSE)="",'New Quote Discount'!$C$6,VLOOKUP(C102,product_group_discount,3,FALSE))</f>
        <v>#NAME?</v>
      </c>
      <c r="N102" s="23" t="e">
        <f t="shared" si="77"/>
        <v>#NAME?</v>
      </c>
      <c r="O102" s="121" t="e">
        <f t="shared" si="79"/>
        <v>#NAME?</v>
      </c>
      <c r="P102" s="117"/>
      <c r="Q102" s="167" t="e">
        <f>IF(P102="",[3]!EntStkSalesPrice($P$1,A102,'Price List'!$S$5),P102*(IF('Price List'!$S$5="A",1,IF('Price List'!$S$5="B",1.262,1.553))))</f>
        <v>#NAME?</v>
      </c>
      <c r="R102" s="167" t="e">
        <f t="shared" si="70"/>
        <v>#NAME?</v>
      </c>
    </row>
    <row r="103" spans="1:18" x14ac:dyDescent="0.2">
      <c r="A103" s="21" t="s">
        <v>395</v>
      </c>
      <c r="B103" s="22" t="e">
        <f>[3]!EntStkParent($P$1,A103)</f>
        <v>#NAME?</v>
      </c>
      <c r="C103" s="22" t="e">
        <f t="shared" si="76"/>
        <v>#NAME?</v>
      </c>
      <c r="D103" s="22" t="e">
        <f>[3]!EntStkDescr($P$1,A103,1)</f>
        <v>#NAME?</v>
      </c>
      <c r="E103" s="22"/>
      <c r="F103" s="26" t="s">
        <v>19</v>
      </c>
      <c r="G103" s="25" t="e">
        <f t="shared" si="78"/>
        <v>#NAME?</v>
      </c>
      <c r="H103" s="24" t="e">
        <f>[3]!EntStkUserField5($P$1,A103)</f>
        <v>#NAME?</v>
      </c>
      <c r="I103" s="24"/>
      <c r="J103" s="80" t="e">
        <f>IF('Price List'!$F$2="N/A",N103,IF('Price List'!$S$4="#(515): Invalid Customer",K103,(K103-(K103*O103))))</f>
        <v>#NAME?</v>
      </c>
      <c r="K103" s="80" t="e">
        <f t="shared" si="69"/>
        <v>#NAME?</v>
      </c>
      <c r="L103" s="23" t="e">
        <f t="shared" si="71"/>
        <v>#NAME?</v>
      </c>
      <c r="M103" s="77" t="e">
        <f>IF(VLOOKUP(C103,product_group_discount,3,FALSE)="",'New Quote Discount'!$C$6,VLOOKUP(C103,product_group_discount,3,FALSE))</f>
        <v>#NAME?</v>
      </c>
      <c r="N103" s="23" t="e">
        <f t="shared" si="77"/>
        <v>#NAME?</v>
      </c>
      <c r="O103" s="121" t="e">
        <f t="shared" si="79"/>
        <v>#NAME?</v>
      </c>
      <c r="P103" s="117"/>
      <c r="Q103" s="167" t="e">
        <f>IF(P103="",[3]!EntStkSalesPrice($P$1,A103,'Price List'!$S$5),P103*(IF('Price List'!$S$5="A",1,IF('Price List'!$S$5="B",1.262,1.553))))</f>
        <v>#NAME?</v>
      </c>
      <c r="R103" s="167" t="e">
        <f t="shared" si="70"/>
        <v>#NAME?</v>
      </c>
    </row>
    <row r="104" spans="1:18" x14ac:dyDescent="0.2">
      <c r="A104" s="21" t="s">
        <v>396</v>
      </c>
      <c r="B104" s="22" t="e">
        <f>[3]!EntStkParent($P$1,A104)</f>
        <v>#NAME?</v>
      </c>
      <c r="C104" s="22" t="e">
        <f t="shared" si="76"/>
        <v>#NAME?</v>
      </c>
      <c r="D104" s="22" t="e">
        <f>[3]!EntStkDescr($P$1,A104,1)</f>
        <v>#NAME?</v>
      </c>
      <c r="E104" s="22"/>
      <c r="F104" s="26" t="s">
        <v>19</v>
      </c>
      <c r="G104" s="25" t="e">
        <f t="shared" si="78"/>
        <v>#NAME?</v>
      </c>
      <c r="H104" s="24" t="e">
        <f>[3]!EntStkUserField5($P$1,A104)</f>
        <v>#NAME?</v>
      </c>
      <c r="I104" s="24"/>
      <c r="J104" s="80" t="e">
        <f>IF('Price List'!$F$2="N/A",N104,IF('Price List'!$S$4="#(515): Invalid Customer",K104,(K104-(K104*O104))))</f>
        <v>#NAME?</v>
      </c>
      <c r="K104" s="80" t="e">
        <f t="shared" si="69"/>
        <v>#NAME?</v>
      </c>
      <c r="L104" s="23" t="e">
        <f t="shared" si="71"/>
        <v>#NAME?</v>
      </c>
      <c r="M104" s="77" t="e">
        <f>IF(VLOOKUP(C104,product_group_discount,3,FALSE)="",'New Quote Discount'!$C$6,VLOOKUP(C104,product_group_discount,3,FALSE))</f>
        <v>#NAME?</v>
      </c>
      <c r="N104" s="23" t="e">
        <f t="shared" si="77"/>
        <v>#NAME?</v>
      </c>
      <c r="O104" s="121" t="e">
        <f t="shared" si="79"/>
        <v>#NAME?</v>
      </c>
      <c r="P104" s="117"/>
      <c r="Q104" s="167" t="e">
        <f>IF(P104="",[3]!EntStkSalesPrice($P$1,A104,'Price List'!$S$5),P104*(IF('Price List'!$S$5="A",1,IF('Price List'!$S$5="B",1.262,1.553))))</f>
        <v>#NAME?</v>
      </c>
      <c r="R104" s="167" t="e">
        <f t="shared" si="70"/>
        <v>#NAME?</v>
      </c>
    </row>
    <row r="105" spans="1:18" x14ac:dyDescent="0.2">
      <c r="A105" s="21" t="s">
        <v>397</v>
      </c>
      <c r="B105" s="22" t="e">
        <f>[3]!EntStkParent($P$1,A105)</f>
        <v>#NAME?</v>
      </c>
      <c r="C105" s="22" t="e">
        <f t="shared" si="76"/>
        <v>#NAME?</v>
      </c>
      <c r="D105" s="22" t="e">
        <f>[3]!EntStkDescr($P$1,A105,1)</f>
        <v>#NAME?</v>
      </c>
      <c r="E105" s="22"/>
      <c r="F105" s="26" t="s">
        <v>19</v>
      </c>
      <c r="G105" s="25" t="e">
        <f t="shared" si="78"/>
        <v>#NAME?</v>
      </c>
      <c r="H105" s="24" t="e">
        <f>[3]!EntStkUserField5($P$1,A105)</f>
        <v>#NAME?</v>
      </c>
      <c r="I105" s="24"/>
      <c r="J105" s="80" t="e">
        <f>IF('Price List'!$F$2="N/A",N105,IF('Price List'!$S$4="#(515): Invalid Customer",K105,(K105-(K105*O105))))</f>
        <v>#NAME?</v>
      </c>
      <c r="K105" s="80" t="e">
        <f t="shared" si="69"/>
        <v>#NAME?</v>
      </c>
      <c r="L105" s="23" t="e">
        <f t="shared" ref="L105:L207" si="80">K105-(K105*M105)</f>
        <v>#NAME?</v>
      </c>
      <c r="M105" s="77" t="e">
        <f>IF(VLOOKUP(C105,product_group_discount,3,FALSE)="",'New Quote Discount'!$C$6,VLOOKUP(C105,product_group_discount,3,FALSE))</f>
        <v>#NAME?</v>
      </c>
      <c r="N105" s="23" t="e">
        <f t="shared" si="77"/>
        <v>#NAME?</v>
      </c>
      <c r="O105" s="121" t="e">
        <f t="shared" si="79"/>
        <v>#NAME?</v>
      </c>
      <c r="P105" s="117"/>
      <c r="Q105" s="167" t="e">
        <f>IF(P105="",[3]!EntStkSalesPrice($P$1,A105,'Price List'!$S$5),P105*(IF('Price List'!$S$5="A",1,IF('Price List'!$S$5="B",1.262,1.553))))</f>
        <v>#NAME?</v>
      </c>
      <c r="R105" s="167" t="e">
        <f t="shared" si="70"/>
        <v>#NAME?</v>
      </c>
    </row>
    <row r="106" spans="1:18" x14ac:dyDescent="0.2">
      <c r="A106" s="21" t="s">
        <v>398</v>
      </c>
      <c r="B106" s="22" t="e">
        <f>[3]!EntStkParent($P$1,A106)</f>
        <v>#NAME?</v>
      </c>
      <c r="C106" s="22" t="e">
        <f t="shared" si="76"/>
        <v>#NAME?</v>
      </c>
      <c r="D106" s="22" t="e">
        <f>[3]!EntStkDescr($P$1,A106,1)</f>
        <v>#NAME?</v>
      </c>
      <c r="E106" s="22"/>
      <c r="F106" s="26" t="s">
        <v>19</v>
      </c>
      <c r="G106" s="25" t="e">
        <f t="shared" si="78"/>
        <v>#NAME?</v>
      </c>
      <c r="H106" s="24" t="e">
        <f>[3]!EntStkUserField5($P$1,A106)</f>
        <v>#NAME?</v>
      </c>
      <c r="I106" s="24"/>
      <c r="J106" s="80" t="e">
        <f>IF('Price List'!$F$2="N/A",N106,IF('Price List'!$S$4="#(515): Invalid Customer",K106,(K106-(K106*O106))))</f>
        <v>#NAME?</v>
      </c>
      <c r="K106" s="80" t="e">
        <f t="shared" si="69"/>
        <v>#NAME?</v>
      </c>
      <c r="L106" s="23" t="e">
        <f t="shared" si="80"/>
        <v>#NAME?</v>
      </c>
      <c r="M106" s="77" t="e">
        <f>IF(VLOOKUP(C106,product_group_discount,3,FALSE)="",'New Quote Discount'!$C$6,VLOOKUP(C106,product_group_discount,3,FALSE))</f>
        <v>#NAME?</v>
      </c>
      <c r="N106" s="23" t="e">
        <f t="shared" si="77"/>
        <v>#NAME?</v>
      </c>
      <c r="O106" s="121" t="e">
        <f t="shared" si="79"/>
        <v>#NAME?</v>
      </c>
      <c r="P106" s="117"/>
      <c r="Q106" s="167" t="e">
        <f>IF(P106="",[3]!EntStkSalesPrice($P$1,A106,'Price List'!$S$5),P106*(IF('Price List'!$S$5="A",1,IF('Price List'!$S$5="B",1.262,1.553))))</f>
        <v>#NAME?</v>
      </c>
      <c r="R106" s="167" t="e">
        <f t="shared" si="70"/>
        <v>#NAME?</v>
      </c>
    </row>
    <row r="107" spans="1:18" x14ac:dyDescent="0.2">
      <c r="A107" s="21" t="s">
        <v>399</v>
      </c>
      <c r="B107" s="22" t="e">
        <f>[3]!EntStkParent($P$1,A107)</f>
        <v>#NAME?</v>
      </c>
      <c r="C107" s="22" t="e">
        <f t="shared" si="76"/>
        <v>#NAME?</v>
      </c>
      <c r="D107" s="22" t="e">
        <f>[3]!EntStkDescr($P$1,A107,1)</f>
        <v>#NAME?</v>
      </c>
      <c r="E107" s="22"/>
      <c r="F107" s="26" t="s">
        <v>19</v>
      </c>
      <c r="G107" s="25" t="e">
        <f t="shared" si="78"/>
        <v>#NAME?</v>
      </c>
      <c r="H107" s="24" t="e">
        <f>[3]!EntStkUserField5($P$1,A107)</f>
        <v>#NAME?</v>
      </c>
      <c r="I107" s="24"/>
      <c r="J107" s="80" t="e">
        <f>IF('Price List'!$F$2="N/A",N107,IF('Price List'!$S$4="#(515): Invalid Customer",K107,(K107-(K107*O107))))</f>
        <v>#NAME?</v>
      </c>
      <c r="K107" s="80" t="e">
        <f t="shared" si="69"/>
        <v>#NAME?</v>
      </c>
      <c r="L107" s="23" t="e">
        <f t="shared" si="80"/>
        <v>#NAME?</v>
      </c>
      <c r="M107" s="77" t="e">
        <f>IF(VLOOKUP(C107,product_group_discount,3,FALSE)="",'New Quote Discount'!$C$6,VLOOKUP(C107,product_group_discount,3,FALSE))</f>
        <v>#NAME?</v>
      </c>
      <c r="N107" s="23" t="e">
        <f t="shared" si="77"/>
        <v>#NAME?</v>
      </c>
      <c r="O107" s="121" t="e">
        <f t="shared" si="79"/>
        <v>#NAME?</v>
      </c>
      <c r="P107" s="117"/>
      <c r="Q107" s="167" t="e">
        <f>IF(P107="",[3]!EntStkSalesPrice($P$1,A107,'Price List'!$S$5),P107*(IF('Price List'!$S$5="A",1,IF('Price List'!$S$5="B",1.262,1.553))))</f>
        <v>#NAME?</v>
      </c>
      <c r="R107" s="167" t="e">
        <f t="shared" si="70"/>
        <v>#NAME?</v>
      </c>
    </row>
    <row r="108" spans="1:18" x14ac:dyDescent="0.2">
      <c r="A108" s="21" t="s">
        <v>400</v>
      </c>
      <c r="B108" s="22" t="e">
        <f>[3]!EntStkParent($P$1,A108)</f>
        <v>#NAME?</v>
      </c>
      <c r="C108" s="22" t="e">
        <f t="shared" si="76"/>
        <v>#NAME?</v>
      </c>
      <c r="D108" s="22" t="e">
        <f>[3]!EntStkDescr($P$1,A108,1)</f>
        <v>#NAME?</v>
      </c>
      <c r="E108" s="22"/>
      <c r="F108" s="26" t="s">
        <v>19</v>
      </c>
      <c r="G108" s="25" t="e">
        <f t="shared" si="78"/>
        <v>#NAME?</v>
      </c>
      <c r="H108" s="24" t="e">
        <f>[3]!EntStkUserField5($P$1,A108)</f>
        <v>#NAME?</v>
      </c>
      <c r="I108" s="24"/>
      <c r="J108" s="80" t="e">
        <f>IF('Price List'!$F$2="N/A",N108,IF('Price List'!$S$4="#(515): Invalid Customer",K108,(K108-(K108*O108))))</f>
        <v>#NAME?</v>
      </c>
      <c r="K108" s="80" t="e">
        <f t="shared" si="69"/>
        <v>#NAME?</v>
      </c>
      <c r="L108" s="23" t="e">
        <f t="shared" si="80"/>
        <v>#NAME?</v>
      </c>
      <c r="M108" s="77" t="e">
        <f>IF(VLOOKUP(C108,product_group_discount,3,FALSE)="",'New Quote Discount'!$C$6,VLOOKUP(C108,product_group_discount,3,FALSE))</f>
        <v>#NAME?</v>
      </c>
      <c r="N108" s="23" t="e">
        <f t="shared" si="77"/>
        <v>#NAME?</v>
      </c>
      <c r="O108" s="121" t="e">
        <f t="shared" si="79"/>
        <v>#NAME?</v>
      </c>
      <c r="P108" s="117"/>
      <c r="Q108" s="167" t="e">
        <f>IF(P108="",[3]!EntStkSalesPrice($P$1,A108,'Price List'!$S$5),P108*(IF('Price List'!$S$5="A",1,IF('Price List'!$S$5="B",1.262,1.553))))</f>
        <v>#NAME?</v>
      </c>
      <c r="R108" s="167" t="e">
        <f t="shared" si="70"/>
        <v>#NAME?</v>
      </c>
    </row>
    <row r="109" spans="1:18" x14ac:dyDescent="0.2">
      <c r="A109" s="21" t="s">
        <v>195</v>
      </c>
      <c r="B109" s="22" t="e">
        <f>[3]!EntStkParent($P$1,A109)</f>
        <v>#NAME?</v>
      </c>
      <c r="C109" s="22" t="e">
        <f t="shared" ref="C109:C112" si="81">LEFT(B109,3)</f>
        <v>#NAME?</v>
      </c>
      <c r="D109" s="22" t="e">
        <f>[3]!EntStkDescr($P$1,A109,1)</f>
        <v>#NAME?</v>
      </c>
      <c r="E109" s="22"/>
      <c r="F109" s="26" t="s">
        <v>19</v>
      </c>
      <c r="G109" s="25" t="e">
        <f t="shared" si="78"/>
        <v>#NAME?</v>
      </c>
      <c r="H109" s="24" t="e">
        <f>[3]!EntStkUserField5($P$1,A109)</f>
        <v>#NAME?</v>
      </c>
      <c r="I109" s="24"/>
      <c r="J109" s="80" t="e">
        <f>IF('Price List'!$F$2="N/A",N109,IF('Price List'!$S$4="#(515): Invalid Customer",K109,(K109-(K109*O109))))</f>
        <v>#NAME?</v>
      </c>
      <c r="K109" s="80" t="e">
        <f t="shared" si="69"/>
        <v>#NAME?</v>
      </c>
      <c r="L109" s="23" t="e">
        <f t="shared" ref="L109:L112" si="82">K109-(K109*M109)</f>
        <v>#NAME?</v>
      </c>
      <c r="M109" s="77" t="e">
        <f>IF(VLOOKUP(C109,product_group_discount,3,FALSE)="",'New Quote Discount'!$C$6,VLOOKUP(C109,product_group_discount,3,FALSE))</f>
        <v>#NAME?</v>
      </c>
      <c r="N109" s="23" t="e">
        <f t="shared" si="77"/>
        <v>#NAME?</v>
      </c>
      <c r="O109" s="121" t="e">
        <f t="shared" si="79"/>
        <v>#NAME?</v>
      </c>
      <c r="P109" s="117"/>
      <c r="Q109" s="167" t="e">
        <f>IF(P109="",[3]!EntStkSalesPrice($P$1,A109,'Price List'!$S$5),P109*(IF('Price List'!$S$5="A",1,IF('Price List'!$S$5="B",1.262,1.553))))</f>
        <v>#NAME?</v>
      </c>
      <c r="R109" s="167" t="e">
        <f t="shared" si="70"/>
        <v>#NAME?</v>
      </c>
    </row>
    <row r="110" spans="1:18" x14ac:dyDescent="0.2">
      <c r="A110" s="21" t="s">
        <v>196</v>
      </c>
      <c r="B110" s="22" t="e">
        <f>[3]!EntStkParent($P$1,A110)</f>
        <v>#NAME?</v>
      </c>
      <c r="C110" s="22" t="e">
        <f t="shared" ref="C110:C111" si="83">LEFT(B110,3)</f>
        <v>#NAME?</v>
      </c>
      <c r="D110" s="22" t="e">
        <f>[3]!EntStkDescr($P$1,A110,1)</f>
        <v>#NAME?</v>
      </c>
      <c r="E110" s="22"/>
      <c r="F110" s="26" t="s">
        <v>19</v>
      </c>
      <c r="G110" s="25" t="e">
        <f t="shared" si="78"/>
        <v>#NAME?</v>
      </c>
      <c r="H110" s="24" t="e">
        <f>[3]!EntStkUserField5($P$1,A110)</f>
        <v>#NAME?</v>
      </c>
      <c r="I110" s="24"/>
      <c r="J110" s="80" t="e">
        <f>IF('Price List'!$F$2="N/A",N110,IF('Price List'!$S$4="#(515): Invalid Customer",K110,(K110-(K110*O110))))</f>
        <v>#NAME?</v>
      </c>
      <c r="K110" s="80" t="e">
        <f t="shared" si="69"/>
        <v>#NAME?</v>
      </c>
      <c r="L110" s="23" t="e">
        <f t="shared" ref="L110:L111" si="84">K110-(K110*M110)</f>
        <v>#NAME?</v>
      </c>
      <c r="M110" s="77" t="e">
        <f>IF(VLOOKUP(C110,product_group_discount,3,FALSE)="",'New Quote Discount'!$C$6,VLOOKUP(C110,product_group_discount,3,FALSE))</f>
        <v>#NAME?</v>
      </c>
      <c r="N110" s="23" t="e">
        <f t="shared" si="77"/>
        <v>#NAME?</v>
      </c>
      <c r="O110" s="121" t="e">
        <f t="shared" si="79"/>
        <v>#NAME?</v>
      </c>
      <c r="P110" s="117"/>
      <c r="Q110" s="167" t="e">
        <f>IF(P110="",[3]!EntStkSalesPrice($P$1,A110,'Price List'!$S$5),P110*(IF('Price List'!$S$5="A",1,IF('Price List'!$S$5="B",1.262,1.553))))</f>
        <v>#NAME?</v>
      </c>
      <c r="R110" s="167" t="e">
        <f t="shared" si="70"/>
        <v>#NAME?</v>
      </c>
    </row>
    <row r="111" spans="1:18" x14ac:dyDescent="0.2">
      <c r="A111" s="21" t="s">
        <v>197</v>
      </c>
      <c r="B111" s="22" t="e">
        <f>[3]!EntStkParent($P$1,A111)</f>
        <v>#NAME?</v>
      </c>
      <c r="C111" s="22" t="e">
        <f t="shared" si="83"/>
        <v>#NAME?</v>
      </c>
      <c r="D111" s="22" t="e">
        <f>[3]!EntStkDescr($P$1,A111,1)</f>
        <v>#NAME?</v>
      </c>
      <c r="E111" s="22"/>
      <c r="F111" s="26" t="s">
        <v>19</v>
      </c>
      <c r="G111" s="25" t="e">
        <f t="shared" si="78"/>
        <v>#NAME?</v>
      </c>
      <c r="H111" s="24" t="e">
        <f>[3]!EntStkUserField5($P$1,A111)</f>
        <v>#NAME?</v>
      </c>
      <c r="I111" s="24"/>
      <c r="J111" s="80" t="e">
        <f>IF('Price List'!$F$2="N/A",N111,IF('Price List'!$S$4="#(515): Invalid Customer",K111,(K111-(K111*O111))))</f>
        <v>#NAME?</v>
      </c>
      <c r="K111" s="80" t="e">
        <f t="shared" si="69"/>
        <v>#NAME?</v>
      </c>
      <c r="L111" s="23" t="e">
        <f t="shared" si="84"/>
        <v>#NAME?</v>
      </c>
      <c r="M111" s="77" t="e">
        <f>IF(VLOOKUP(C111,product_group_discount,3,FALSE)="",'New Quote Discount'!$C$6,VLOOKUP(C111,product_group_discount,3,FALSE))</f>
        <v>#NAME?</v>
      </c>
      <c r="N111" s="23" t="e">
        <f t="shared" si="77"/>
        <v>#NAME?</v>
      </c>
      <c r="O111" s="121" t="e">
        <f t="shared" si="79"/>
        <v>#NAME?</v>
      </c>
      <c r="P111" s="117"/>
      <c r="Q111" s="167" t="e">
        <f>IF(P111="",[3]!EntStkSalesPrice($P$1,A111,'Price List'!$S$5),P111*(IF('Price List'!$S$5="A",1,IF('Price List'!$S$5="B",1.262,1.553))))</f>
        <v>#NAME?</v>
      </c>
      <c r="R111" s="167" t="e">
        <f t="shared" si="70"/>
        <v>#NAME?</v>
      </c>
    </row>
    <row r="112" spans="1:18" x14ac:dyDescent="0.2">
      <c r="A112" s="21" t="s">
        <v>198</v>
      </c>
      <c r="B112" s="22" t="e">
        <f>[3]!EntStkParent($P$1,A112)</f>
        <v>#NAME?</v>
      </c>
      <c r="C112" s="22" t="e">
        <f t="shared" si="81"/>
        <v>#NAME?</v>
      </c>
      <c r="D112" s="22" t="e">
        <f>[3]!EntStkDescr($P$1,A112,1)</f>
        <v>#NAME?</v>
      </c>
      <c r="E112" s="22"/>
      <c r="F112" s="26" t="s">
        <v>19</v>
      </c>
      <c r="G112" s="25" t="e">
        <f t="shared" si="78"/>
        <v>#NAME?</v>
      </c>
      <c r="H112" s="24" t="e">
        <f>[3]!EntStkUserField5($P$1,A112)</f>
        <v>#NAME?</v>
      </c>
      <c r="I112" s="24"/>
      <c r="J112" s="80" t="e">
        <f>IF('Price List'!$F$2="N/A",N112,IF('Price List'!$S$4="#(515): Invalid Customer",K112,(K112-(K112*O112))))</f>
        <v>#NAME?</v>
      </c>
      <c r="K112" s="80" t="e">
        <f t="shared" si="69"/>
        <v>#NAME?</v>
      </c>
      <c r="L112" s="23" t="e">
        <f t="shared" si="82"/>
        <v>#NAME?</v>
      </c>
      <c r="M112" s="77" t="e">
        <f>IF(VLOOKUP(C112,product_group_discount,3,FALSE)="",'New Quote Discount'!$C$6,VLOOKUP(C112,product_group_discount,3,FALSE))</f>
        <v>#NAME?</v>
      </c>
      <c r="N112" s="23" t="e">
        <f t="shared" si="77"/>
        <v>#NAME?</v>
      </c>
      <c r="O112" s="121" t="e">
        <f t="shared" si="79"/>
        <v>#NAME?</v>
      </c>
      <c r="P112" s="117"/>
      <c r="Q112" s="167" t="e">
        <f>IF(P112="",[3]!EntStkSalesPrice($P$1,A112,'Price List'!$S$5),P112*(IF('Price List'!$S$5="A",1,IF('Price List'!$S$5="B",1.262,1.553))))</f>
        <v>#NAME?</v>
      </c>
      <c r="R112" s="167" t="e">
        <f t="shared" si="70"/>
        <v>#NAME?</v>
      </c>
    </row>
    <row r="113" spans="1:18" x14ac:dyDescent="0.2">
      <c r="A113" s="21" t="s">
        <v>401</v>
      </c>
      <c r="B113" s="22" t="e">
        <f>[3]!EntStkParent($P$1,A113)</f>
        <v>#NAME?</v>
      </c>
      <c r="C113" s="22" t="e">
        <f t="shared" si="76"/>
        <v>#NAME?</v>
      </c>
      <c r="D113" s="22" t="e">
        <f>[3]!EntStkDescr($P$1,A113,1)</f>
        <v>#NAME?</v>
      </c>
      <c r="E113" s="22"/>
      <c r="F113" s="26" t="s">
        <v>19</v>
      </c>
      <c r="G113" s="25" t="e">
        <f t="shared" si="78"/>
        <v>#NAME?</v>
      </c>
      <c r="H113" s="24" t="e">
        <f>[3]!EntStkUserField5($P$1,A113)</f>
        <v>#NAME?</v>
      </c>
      <c r="I113" s="24"/>
      <c r="J113" s="80" t="e">
        <f>IF('Price List'!$F$2="N/A",N113,IF('Price List'!$S$4="#(515): Invalid Customer",K113,(K113-(K113*O113))))</f>
        <v>#NAME?</v>
      </c>
      <c r="K113" s="80" t="e">
        <f t="shared" si="69"/>
        <v>#NAME?</v>
      </c>
      <c r="L113" s="23" t="e">
        <f t="shared" si="80"/>
        <v>#NAME?</v>
      </c>
      <c r="M113" s="77" t="e">
        <f>IF(VLOOKUP(C113,product_group_discount,3,FALSE)="",'New Quote Discount'!$C$6,VLOOKUP(C113,product_group_discount,3,FALSE))</f>
        <v>#NAME?</v>
      </c>
      <c r="N113" s="23" t="e">
        <f t="shared" si="77"/>
        <v>#NAME?</v>
      </c>
      <c r="O113" s="121" t="e">
        <f t="shared" si="79"/>
        <v>#NAME?</v>
      </c>
      <c r="P113" s="117"/>
      <c r="Q113" s="167" t="e">
        <f>IF(P113="",[3]!EntStkSalesPrice($P$1,A113,'Price List'!$S$5),P113*(IF('Price List'!$S$5="A",1,IF('Price List'!$S$5="B",1.262,1.553))))</f>
        <v>#NAME?</v>
      </c>
      <c r="R113" s="167" t="e">
        <f t="shared" si="70"/>
        <v>#NAME?</v>
      </c>
    </row>
    <row r="114" spans="1:18" x14ac:dyDescent="0.2">
      <c r="A114" s="21" t="s">
        <v>402</v>
      </c>
      <c r="B114" s="22" t="e">
        <f>[3]!EntStkParent($P$1,A114)</f>
        <v>#NAME?</v>
      </c>
      <c r="C114" s="22" t="e">
        <f t="shared" si="76"/>
        <v>#NAME?</v>
      </c>
      <c r="D114" s="22" t="e">
        <f>[3]!EntStkDescr($P$1,A114,1)</f>
        <v>#NAME?</v>
      </c>
      <c r="E114" s="22"/>
      <c r="F114" s="26" t="s">
        <v>19</v>
      </c>
      <c r="G114" s="25" t="e">
        <f t="shared" si="78"/>
        <v>#NAME?</v>
      </c>
      <c r="H114" s="24" t="e">
        <f>[3]!EntStkUserField5($P$1,A114)</f>
        <v>#NAME?</v>
      </c>
      <c r="I114" s="24"/>
      <c r="J114" s="80" t="e">
        <f>IF('Price List'!$F$2="N/A",N114,IF('Price List'!$S$4="#(515): Invalid Customer",K114,(K114-(K114*O114))))</f>
        <v>#NAME?</v>
      </c>
      <c r="K114" s="80" t="e">
        <f t="shared" si="69"/>
        <v>#NAME?</v>
      </c>
      <c r="L114" s="23" t="e">
        <f t="shared" si="80"/>
        <v>#NAME?</v>
      </c>
      <c r="M114" s="77" t="e">
        <f>IF(VLOOKUP(C114,product_group_discount,3,FALSE)="",'New Quote Discount'!$C$6,VLOOKUP(C114,product_group_discount,3,FALSE))</f>
        <v>#NAME?</v>
      </c>
      <c r="N114" s="23" t="e">
        <f t="shared" si="77"/>
        <v>#NAME?</v>
      </c>
      <c r="O114" s="121" t="e">
        <f t="shared" si="79"/>
        <v>#NAME?</v>
      </c>
      <c r="P114" s="117"/>
      <c r="Q114" s="167" t="e">
        <f>IF(P114="",[3]!EntStkSalesPrice($P$1,A114,'Price List'!$S$5),P114*(IF('Price List'!$S$5="A",1,IF('Price List'!$S$5="B",1.262,1.553))))</f>
        <v>#NAME?</v>
      </c>
      <c r="R114" s="167" t="e">
        <f t="shared" si="70"/>
        <v>#NAME?</v>
      </c>
    </row>
    <row r="115" spans="1:18" x14ac:dyDescent="0.2">
      <c r="A115" s="21" t="s">
        <v>403</v>
      </c>
      <c r="B115" s="22" t="e">
        <f>[3]!EntStkParent($P$1,A115)</f>
        <v>#NAME?</v>
      </c>
      <c r="C115" s="22" t="e">
        <f t="shared" si="76"/>
        <v>#NAME?</v>
      </c>
      <c r="D115" s="22" t="e">
        <f>[3]!EntStkDescr($P$1,A115,1)</f>
        <v>#NAME?</v>
      </c>
      <c r="E115" s="22"/>
      <c r="F115" s="26" t="s">
        <v>19</v>
      </c>
      <c r="G115" s="25" t="e">
        <f t="shared" si="78"/>
        <v>#NAME?</v>
      </c>
      <c r="H115" s="24" t="e">
        <f>[3]!EntStkUserField5($P$1,A115)</f>
        <v>#NAME?</v>
      </c>
      <c r="I115" s="24"/>
      <c r="J115" s="80" t="e">
        <f>IF('Price List'!$F$2="N/A",N115,IF('Price List'!$S$4="#(515): Invalid Customer",K115,(K115-(K115*O115))))</f>
        <v>#NAME?</v>
      </c>
      <c r="K115" s="80" t="e">
        <f t="shared" si="69"/>
        <v>#NAME?</v>
      </c>
      <c r="L115" s="23" t="e">
        <f t="shared" si="80"/>
        <v>#NAME?</v>
      </c>
      <c r="M115" s="77" t="e">
        <f>IF(VLOOKUP(C115,product_group_discount,3,FALSE)="",'New Quote Discount'!$C$6,VLOOKUP(C115,product_group_discount,3,FALSE))</f>
        <v>#NAME?</v>
      </c>
      <c r="N115" s="23" t="e">
        <f t="shared" si="77"/>
        <v>#NAME?</v>
      </c>
      <c r="O115" s="121" t="e">
        <f t="shared" si="79"/>
        <v>#NAME?</v>
      </c>
      <c r="P115" s="117"/>
      <c r="Q115" s="167" t="e">
        <f>IF(P115="",[3]!EntStkSalesPrice($P$1,A115,'Price List'!$S$5),P115*(IF('Price List'!$S$5="A",1,IF('Price List'!$S$5="B",1.262,1.553))))</f>
        <v>#NAME?</v>
      </c>
      <c r="R115" s="167" t="e">
        <f t="shared" si="70"/>
        <v>#NAME?</v>
      </c>
    </row>
    <row r="116" spans="1:18" x14ac:dyDescent="0.2">
      <c r="A116" s="21" t="s">
        <v>404</v>
      </c>
      <c r="B116" s="22" t="e">
        <f>[3]!EntStkParent($P$1,A116)</f>
        <v>#NAME?</v>
      </c>
      <c r="C116" s="22" t="e">
        <f t="shared" si="76"/>
        <v>#NAME?</v>
      </c>
      <c r="D116" s="22" t="e">
        <f>[3]!EntStkDescr($P$1,A116,1)</f>
        <v>#NAME?</v>
      </c>
      <c r="E116" s="22"/>
      <c r="F116" s="26" t="s">
        <v>19</v>
      </c>
      <c r="G116" s="25" t="e">
        <f t="shared" si="78"/>
        <v>#NAME?</v>
      </c>
      <c r="H116" s="24" t="e">
        <f>[3]!EntStkUserField5($P$1,A116)</f>
        <v>#NAME?</v>
      </c>
      <c r="I116" s="24"/>
      <c r="J116" s="80" t="e">
        <f>IF('Price List'!$F$2="N/A",N116,IF('Price List'!$S$4="#(515): Invalid Customer",K116,(K116-(K116*O116))))</f>
        <v>#NAME?</v>
      </c>
      <c r="K116" s="80" t="e">
        <f t="shared" si="69"/>
        <v>#NAME?</v>
      </c>
      <c r="L116" s="23" t="e">
        <f t="shared" si="80"/>
        <v>#NAME?</v>
      </c>
      <c r="M116" s="77" t="e">
        <f>IF(VLOOKUP(C116,product_group_discount,3,FALSE)="",'New Quote Discount'!$C$6,VLOOKUP(C116,product_group_discount,3,FALSE))</f>
        <v>#NAME?</v>
      </c>
      <c r="N116" s="23" t="e">
        <f t="shared" si="77"/>
        <v>#NAME?</v>
      </c>
      <c r="O116" s="121" t="e">
        <f t="shared" si="79"/>
        <v>#NAME?</v>
      </c>
      <c r="P116" s="117"/>
      <c r="Q116" s="167" t="e">
        <f>IF(P116="",[3]!EntStkSalesPrice($P$1,A116,'Price List'!$S$5),P116*(IF('Price List'!$S$5="A",1,IF('Price List'!$S$5="B",1.262,1.553))))</f>
        <v>#NAME?</v>
      </c>
      <c r="R116" s="167" t="e">
        <f t="shared" si="70"/>
        <v>#NAME?</v>
      </c>
    </row>
    <row r="117" spans="1:18" x14ac:dyDescent="0.2">
      <c r="A117" s="21" t="s">
        <v>405</v>
      </c>
      <c r="B117" s="22" t="e">
        <f>[3]!EntStkParent($P$1,A117)</f>
        <v>#NAME?</v>
      </c>
      <c r="C117" s="22" t="e">
        <f t="shared" si="76"/>
        <v>#NAME?</v>
      </c>
      <c r="D117" s="22" t="e">
        <f>[3]!EntStkDescr($P$1,A117,1)</f>
        <v>#NAME?</v>
      </c>
      <c r="E117" s="22"/>
      <c r="F117" s="26" t="s">
        <v>19</v>
      </c>
      <c r="G117" s="25" t="e">
        <f t="shared" si="78"/>
        <v>#NAME?</v>
      </c>
      <c r="H117" s="24" t="e">
        <f>[3]!EntStkUserField5($P$1,A117)</f>
        <v>#NAME?</v>
      </c>
      <c r="I117" s="24"/>
      <c r="J117" s="80" t="e">
        <f>IF('Price List'!$F$2="N/A",N117,IF('Price List'!$S$4="#(515): Invalid Customer",K117,(K117-(K117*O117))))</f>
        <v>#NAME?</v>
      </c>
      <c r="K117" s="80" t="e">
        <f t="shared" si="69"/>
        <v>#NAME?</v>
      </c>
      <c r="L117" s="23" t="e">
        <f t="shared" si="80"/>
        <v>#NAME?</v>
      </c>
      <c r="M117" s="77" t="e">
        <f>IF(VLOOKUP(C117,product_group_discount,3,FALSE)="",'New Quote Discount'!$C$6,VLOOKUP(C117,product_group_discount,3,FALSE))</f>
        <v>#NAME?</v>
      </c>
      <c r="N117" s="23" t="e">
        <f t="shared" si="77"/>
        <v>#NAME?</v>
      </c>
      <c r="O117" s="121" t="e">
        <f t="shared" si="79"/>
        <v>#NAME?</v>
      </c>
      <c r="P117" s="117"/>
      <c r="Q117" s="167" t="e">
        <f>IF(P117="",[3]!EntStkSalesPrice($P$1,A117,'Price List'!$S$5),P117*(IF('Price List'!$S$5="A",1,IF('Price List'!$S$5="B",1.262,1.553))))</f>
        <v>#NAME?</v>
      </c>
      <c r="R117" s="167" t="e">
        <f t="shared" si="70"/>
        <v>#NAME?</v>
      </c>
    </row>
    <row r="118" spans="1:18" x14ac:dyDescent="0.2">
      <c r="A118" s="21" t="s">
        <v>406</v>
      </c>
      <c r="B118" s="22" t="e">
        <f>[3]!EntStkParent($P$1,A118)</f>
        <v>#NAME?</v>
      </c>
      <c r="C118" s="22" t="e">
        <f t="shared" si="76"/>
        <v>#NAME?</v>
      </c>
      <c r="D118" s="22" t="e">
        <f>[3]!EntStkDescr($P$1,A118,1)</f>
        <v>#NAME?</v>
      </c>
      <c r="E118" s="22"/>
      <c r="F118" s="26" t="s">
        <v>19</v>
      </c>
      <c r="G118" s="25" t="e">
        <f t="shared" si="78"/>
        <v>#NAME?</v>
      </c>
      <c r="H118" s="24" t="e">
        <f>[3]!EntStkUserField5($P$1,A118)</f>
        <v>#NAME?</v>
      </c>
      <c r="I118" s="24"/>
      <c r="J118" s="80" t="e">
        <f>IF('Price List'!$F$2="N/A",N118,IF('Price List'!$S$4="#(515): Invalid Customer",K118,(K118-(K118*O118))))</f>
        <v>#NAME?</v>
      </c>
      <c r="K118" s="80" t="e">
        <f t="shared" si="69"/>
        <v>#NAME?</v>
      </c>
      <c r="L118" s="23" t="e">
        <f t="shared" si="80"/>
        <v>#NAME?</v>
      </c>
      <c r="M118" s="77" t="e">
        <f>IF(VLOOKUP(C118,product_group_discount,3,FALSE)="",'New Quote Discount'!$C$6,VLOOKUP(C118,product_group_discount,3,FALSE))</f>
        <v>#NAME?</v>
      </c>
      <c r="N118" s="23" t="e">
        <f t="shared" si="77"/>
        <v>#NAME?</v>
      </c>
      <c r="O118" s="121" t="e">
        <f t="shared" si="79"/>
        <v>#NAME?</v>
      </c>
      <c r="P118" s="117"/>
      <c r="Q118" s="167" t="e">
        <f>IF(P118="",[3]!EntStkSalesPrice($P$1,A118,'Price List'!$S$5),P118*(IF('Price List'!$S$5="A",1,IF('Price List'!$S$5="B",1.262,1.553))))</f>
        <v>#NAME?</v>
      </c>
      <c r="R118" s="167" t="e">
        <f t="shared" si="70"/>
        <v>#NAME?</v>
      </c>
    </row>
    <row r="119" spans="1:18" x14ac:dyDescent="0.2">
      <c r="A119" s="21" t="s">
        <v>407</v>
      </c>
      <c r="B119" s="22" t="e">
        <f>[3]!EntStkParent($P$1,A119)</f>
        <v>#NAME?</v>
      </c>
      <c r="C119" s="22" t="e">
        <f t="shared" si="76"/>
        <v>#NAME?</v>
      </c>
      <c r="D119" s="22" t="e">
        <f>[3]!EntStkDescr($P$1,A119,1)</f>
        <v>#NAME?</v>
      </c>
      <c r="E119" s="22"/>
      <c r="F119" s="26" t="s">
        <v>19</v>
      </c>
      <c r="G119" s="25" t="e">
        <f t="shared" si="78"/>
        <v>#NAME?</v>
      </c>
      <c r="H119" s="24" t="e">
        <f>[3]!EntStkUserField5($P$1,A119)</f>
        <v>#NAME?</v>
      </c>
      <c r="I119" s="24"/>
      <c r="J119" s="80" t="e">
        <f>IF('Price List'!$F$2="N/A",N119,IF('Price List'!$S$4="#(515): Invalid Customer",K119,(K119-(K119*O119))))</f>
        <v>#NAME?</v>
      </c>
      <c r="K119" s="80" t="e">
        <f t="shared" si="69"/>
        <v>#NAME?</v>
      </c>
      <c r="L119" s="23" t="e">
        <f t="shared" si="80"/>
        <v>#NAME?</v>
      </c>
      <c r="M119" s="77" t="e">
        <f>IF(VLOOKUP(C119,product_group_discount,3,FALSE)="",'New Quote Discount'!$C$6,VLOOKUP(C119,product_group_discount,3,FALSE))</f>
        <v>#NAME?</v>
      </c>
      <c r="N119" s="23" t="e">
        <f t="shared" si="77"/>
        <v>#NAME?</v>
      </c>
      <c r="O119" s="121" t="e">
        <f t="shared" si="79"/>
        <v>#NAME?</v>
      </c>
      <c r="P119" s="117"/>
      <c r="Q119" s="167" t="e">
        <f>IF(P119="",[3]!EntStkSalesPrice($P$1,A119,'Price List'!$S$5),P119*(IF('Price List'!$S$5="A",1,IF('Price List'!$S$5="B",1.262,1.553))))</f>
        <v>#NAME?</v>
      </c>
      <c r="R119" s="167" t="e">
        <f t="shared" si="70"/>
        <v>#NAME?</v>
      </c>
    </row>
    <row r="120" spans="1:18" x14ac:dyDescent="0.2">
      <c r="A120" s="21" t="s">
        <v>408</v>
      </c>
      <c r="B120" s="22" t="e">
        <f>[3]!EntStkParent($P$1,A120)</f>
        <v>#NAME?</v>
      </c>
      <c r="C120" s="22" t="e">
        <f t="shared" si="76"/>
        <v>#NAME?</v>
      </c>
      <c r="D120" s="22" t="e">
        <f>[3]!EntStkDescr($P$1,A120,1)</f>
        <v>#NAME?</v>
      </c>
      <c r="E120" s="22"/>
      <c r="F120" s="26" t="s">
        <v>19</v>
      </c>
      <c r="G120" s="25" t="e">
        <f t="shared" si="78"/>
        <v>#NAME?</v>
      </c>
      <c r="H120" s="24" t="e">
        <f>[3]!EntStkUserField5($P$1,A120)</f>
        <v>#NAME?</v>
      </c>
      <c r="I120" s="24"/>
      <c r="J120" s="80" t="e">
        <f>IF('Price List'!$F$2="N/A",N120,IF('Price List'!$S$4="#(515): Invalid Customer",K120,(K120-(K120*O120))))</f>
        <v>#NAME?</v>
      </c>
      <c r="K120" s="80" t="e">
        <f t="shared" si="69"/>
        <v>#NAME?</v>
      </c>
      <c r="L120" s="23" t="e">
        <f t="shared" si="80"/>
        <v>#NAME?</v>
      </c>
      <c r="M120" s="77" t="e">
        <f>IF(VLOOKUP(C120,product_group_discount,3,FALSE)="",'New Quote Discount'!$C$6,VLOOKUP(C120,product_group_discount,3,FALSE))</f>
        <v>#NAME?</v>
      </c>
      <c r="N120" s="23" t="e">
        <f t="shared" si="77"/>
        <v>#NAME?</v>
      </c>
      <c r="O120" s="121" t="e">
        <f t="shared" si="79"/>
        <v>#NAME?</v>
      </c>
      <c r="P120" s="117"/>
      <c r="Q120" s="167" t="e">
        <f>IF(P120="",[3]!EntStkSalesPrice($P$1,A120,'Price List'!$S$5),P120*(IF('Price List'!$S$5="A",1,IF('Price List'!$S$5="B",1.262,1.553))))</f>
        <v>#NAME?</v>
      </c>
      <c r="R120" s="167" t="e">
        <f t="shared" si="70"/>
        <v>#NAME?</v>
      </c>
    </row>
    <row r="121" spans="1:18" x14ac:dyDescent="0.2">
      <c r="A121" s="21" t="s">
        <v>409</v>
      </c>
      <c r="B121" s="22" t="e">
        <f>[3]!EntStkParent($P$1,A121)</f>
        <v>#NAME?</v>
      </c>
      <c r="C121" s="22" t="e">
        <f t="shared" si="76"/>
        <v>#NAME?</v>
      </c>
      <c r="D121" s="22" t="e">
        <f>[3]!EntStkDescr($P$1,A121,1)</f>
        <v>#NAME?</v>
      </c>
      <c r="E121" s="22"/>
      <c r="F121" s="26" t="s">
        <v>19</v>
      </c>
      <c r="G121" s="25" t="e">
        <f t="shared" si="78"/>
        <v>#NAME?</v>
      </c>
      <c r="H121" s="24" t="e">
        <f>[3]!EntStkUserField5($P$1,A121)</f>
        <v>#NAME?</v>
      </c>
      <c r="I121" s="24"/>
      <c r="J121" s="80" t="e">
        <f>IF('Price List'!$F$2="N/A",N121,IF('Price List'!$S$4="#(515): Invalid Customer",K121,(K121-(K121*O121))))</f>
        <v>#NAME?</v>
      </c>
      <c r="K121" s="80" t="e">
        <f t="shared" si="69"/>
        <v>#NAME?</v>
      </c>
      <c r="L121" s="23" t="e">
        <f t="shared" si="80"/>
        <v>#NAME?</v>
      </c>
      <c r="M121" s="77" t="e">
        <f>IF(VLOOKUP(C121,product_group_discount,3,FALSE)="",'New Quote Discount'!$C$6,VLOOKUP(C121,product_group_discount,3,FALSE))</f>
        <v>#NAME?</v>
      </c>
      <c r="N121" s="23" t="e">
        <f t="shared" si="77"/>
        <v>#NAME?</v>
      </c>
      <c r="O121" s="121" t="e">
        <f t="shared" si="79"/>
        <v>#NAME?</v>
      </c>
      <c r="P121" s="117"/>
      <c r="Q121" s="167" t="e">
        <f>IF(P121="",[3]!EntStkSalesPrice($P$1,A121,'Price List'!$S$5),P121*(IF('Price List'!$S$5="A",1,IF('Price List'!$S$5="B",1.262,1.553))))</f>
        <v>#NAME?</v>
      </c>
      <c r="R121" s="167" t="e">
        <f t="shared" si="70"/>
        <v>#NAME?</v>
      </c>
    </row>
    <row r="122" spans="1:18" x14ac:dyDescent="0.2">
      <c r="A122" s="21" t="s">
        <v>410</v>
      </c>
      <c r="B122" s="22" t="e">
        <f>[3]!EntStkParent($P$1,A122)</f>
        <v>#NAME?</v>
      </c>
      <c r="C122" s="22" t="e">
        <f t="shared" si="76"/>
        <v>#NAME?</v>
      </c>
      <c r="D122" s="22" t="e">
        <f>[3]!EntStkDescr($P$1,A122,1)</f>
        <v>#NAME?</v>
      </c>
      <c r="E122" s="22"/>
      <c r="F122" s="26" t="s">
        <v>19</v>
      </c>
      <c r="G122" s="25" t="e">
        <f t="shared" si="78"/>
        <v>#NAME?</v>
      </c>
      <c r="H122" s="24" t="e">
        <f>[3]!EntStkUserField5($P$1,A122)</f>
        <v>#NAME?</v>
      </c>
      <c r="I122" s="24"/>
      <c r="J122" s="80" t="e">
        <f>IF('Price List'!$F$2="N/A",N122,IF('Price List'!$S$4="#(515): Invalid Customer",K122,(K122-(K122*O122))))</f>
        <v>#NAME?</v>
      </c>
      <c r="K122" s="80" t="e">
        <f t="shared" si="69"/>
        <v>#NAME?</v>
      </c>
      <c r="L122" s="23" t="e">
        <f t="shared" si="80"/>
        <v>#NAME?</v>
      </c>
      <c r="M122" s="77" t="e">
        <f>IF(VLOOKUP(C122,product_group_discount,3,FALSE)="",'New Quote Discount'!$C$6,VLOOKUP(C122,product_group_discount,3,FALSE))</f>
        <v>#NAME?</v>
      </c>
      <c r="N122" s="23" t="e">
        <f t="shared" si="77"/>
        <v>#NAME?</v>
      </c>
      <c r="O122" s="121" t="e">
        <f t="shared" si="79"/>
        <v>#NAME?</v>
      </c>
      <c r="P122" s="117"/>
      <c r="Q122" s="167" t="e">
        <f>IF(P122="",[3]!EntStkSalesPrice($P$1,A122,'Price List'!$S$5),P122*(IF('Price List'!$S$5="A",1,IF('Price List'!$S$5="B",1.262,1.553))))</f>
        <v>#NAME?</v>
      </c>
      <c r="R122" s="167" t="e">
        <f t="shared" si="70"/>
        <v>#NAME?</v>
      </c>
    </row>
    <row r="123" spans="1:18" x14ac:dyDescent="0.2">
      <c r="A123" s="21" t="s">
        <v>411</v>
      </c>
      <c r="B123" s="22" t="e">
        <f>[3]!EntStkParent($P$1,A123)</f>
        <v>#NAME?</v>
      </c>
      <c r="C123" s="22" t="e">
        <f t="shared" si="76"/>
        <v>#NAME?</v>
      </c>
      <c r="D123" s="22" t="e">
        <f>[3]!EntStkDescr($P$1,A123,1)</f>
        <v>#NAME?</v>
      </c>
      <c r="E123" s="22"/>
      <c r="F123" s="26" t="s">
        <v>19</v>
      </c>
      <c r="G123" s="25" t="e">
        <f t="shared" si="78"/>
        <v>#NAME?</v>
      </c>
      <c r="H123" s="24" t="e">
        <f>[3]!EntStkUserField5($P$1,A123)</f>
        <v>#NAME?</v>
      </c>
      <c r="I123" s="24"/>
      <c r="J123" s="80" t="e">
        <f>IF('Price List'!$F$2="N/A",N123,IF('Price List'!$S$4="#(515): Invalid Customer",K123,(K123-(K123*O123))))</f>
        <v>#NAME?</v>
      </c>
      <c r="K123" s="80" t="e">
        <f t="shared" si="69"/>
        <v>#NAME?</v>
      </c>
      <c r="L123" s="23" t="e">
        <f t="shared" si="80"/>
        <v>#NAME?</v>
      </c>
      <c r="M123" s="77" t="e">
        <f>IF(VLOOKUP(C123,product_group_discount,3,FALSE)="",'New Quote Discount'!$C$6,VLOOKUP(C123,product_group_discount,3,FALSE))</f>
        <v>#NAME?</v>
      </c>
      <c r="N123" s="23" t="e">
        <f t="shared" si="77"/>
        <v>#NAME?</v>
      </c>
      <c r="O123" s="121" t="e">
        <f t="shared" si="79"/>
        <v>#NAME?</v>
      </c>
      <c r="P123" s="117"/>
      <c r="Q123" s="167" t="e">
        <f>IF(P123="",[3]!EntStkSalesPrice($P$1,A123,'Price List'!$S$5),P123*(IF('Price List'!$S$5="A",1,IF('Price List'!$S$5="B",1.262,1.553))))</f>
        <v>#NAME?</v>
      </c>
      <c r="R123" s="167" t="e">
        <f t="shared" si="70"/>
        <v>#NAME?</v>
      </c>
    </row>
    <row r="124" spans="1:18" x14ac:dyDescent="0.2">
      <c r="A124" s="21" t="s">
        <v>412</v>
      </c>
      <c r="B124" s="22" t="e">
        <f>[3]!EntStkParent($P$1,A124)</f>
        <v>#NAME?</v>
      </c>
      <c r="C124" s="22" t="e">
        <f t="shared" si="76"/>
        <v>#NAME?</v>
      </c>
      <c r="D124" s="22" t="e">
        <f>[3]!EntStkDescr($P$1,A124,1)</f>
        <v>#NAME?</v>
      </c>
      <c r="E124" s="22"/>
      <c r="F124" s="26" t="s">
        <v>19</v>
      </c>
      <c r="G124" s="25" t="e">
        <f t="shared" si="78"/>
        <v>#NAME?</v>
      </c>
      <c r="H124" s="24" t="e">
        <f>[3]!EntStkUserField5($P$1,A124)</f>
        <v>#NAME?</v>
      </c>
      <c r="I124" s="24"/>
      <c r="J124" s="80" t="e">
        <f>IF('Price List'!$F$2="N/A",N124,IF('Price List'!$S$4="#(515): Invalid Customer",K124,(K124-(K124*O124))))</f>
        <v>#NAME?</v>
      </c>
      <c r="K124" s="80" t="e">
        <f t="shared" si="69"/>
        <v>#NAME?</v>
      </c>
      <c r="L124" s="23" t="e">
        <f t="shared" si="80"/>
        <v>#NAME?</v>
      </c>
      <c r="M124" s="77" t="e">
        <f>IF(VLOOKUP(C124,product_group_discount,3,FALSE)="",'New Quote Discount'!$C$6,VLOOKUP(C124,product_group_discount,3,FALSE))</f>
        <v>#NAME?</v>
      </c>
      <c r="N124" s="23" t="e">
        <f t="shared" si="77"/>
        <v>#NAME?</v>
      </c>
      <c r="O124" s="121" t="e">
        <f t="shared" si="79"/>
        <v>#NAME?</v>
      </c>
      <c r="P124" s="117"/>
      <c r="Q124" s="167" t="e">
        <f>IF(P124="",[3]!EntStkSalesPrice($P$1,A124,'Price List'!$S$5),P124*(IF('Price List'!$S$5="A",1,IF('Price List'!$S$5="B",1.262,1.553))))</f>
        <v>#NAME?</v>
      </c>
      <c r="R124" s="167" t="e">
        <f t="shared" si="70"/>
        <v>#NAME?</v>
      </c>
    </row>
    <row r="125" spans="1:18" x14ac:dyDescent="0.2">
      <c r="A125" s="21" t="s">
        <v>413</v>
      </c>
      <c r="B125" s="22" t="e">
        <f>[3]!EntStkParent($P$1,A125)</f>
        <v>#NAME?</v>
      </c>
      <c r="C125" s="22" t="e">
        <f t="shared" si="76"/>
        <v>#NAME?</v>
      </c>
      <c r="D125" s="22" t="e">
        <f>[3]!EntStkDescr($P$1,A125,1)</f>
        <v>#NAME?</v>
      </c>
      <c r="E125" s="22"/>
      <c r="F125" s="26" t="s">
        <v>19</v>
      </c>
      <c r="G125" s="25" t="e">
        <f t="shared" si="78"/>
        <v>#NAME?</v>
      </c>
      <c r="H125" s="24" t="e">
        <f>[3]!EntStkUserField5($P$1,A125)</f>
        <v>#NAME?</v>
      </c>
      <c r="I125" s="24"/>
      <c r="J125" s="80" t="e">
        <f>IF('Price List'!$F$2="N/A",N125,IF('Price List'!$S$4="#(515): Invalid Customer",K125,(K125-(K125*O125))))</f>
        <v>#NAME?</v>
      </c>
      <c r="K125" s="80" t="e">
        <f t="shared" si="69"/>
        <v>#NAME?</v>
      </c>
      <c r="L125" s="23" t="e">
        <f t="shared" si="80"/>
        <v>#NAME?</v>
      </c>
      <c r="M125" s="77" t="e">
        <f>IF(VLOOKUP(C125,product_group_discount,3,FALSE)="",'New Quote Discount'!$C$6,VLOOKUP(C125,product_group_discount,3,FALSE))</f>
        <v>#NAME?</v>
      </c>
      <c r="N125" s="23" t="e">
        <f t="shared" si="77"/>
        <v>#NAME?</v>
      </c>
      <c r="O125" s="121" t="e">
        <f t="shared" si="79"/>
        <v>#NAME?</v>
      </c>
      <c r="P125" s="117"/>
      <c r="Q125" s="167" t="e">
        <f>IF(P125="",[3]!EntStkSalesPrice($P$1,A125,'Price List'!$S$5),P125*(IF('Price List'!$S$5="A",1,IF('Price List'!$S$5="B",1.262,1.553))))</f>
        <v>#NAME?</v>
      </c>
      <c r="R125" s="167" t="e">
        <f t="shared" si="70"/>
        <v>#NAME?</v>
      </c>
    </row>
    <row r="126" spans="1:18" x14ac:dyDescent="0.2">
      <c r="A126" s="21" t="s">
        <v>414</v>
      </c>
      <c r="B126" s="22" t="e">
        <f>[3]!EntStkParent($P$1,A126)</f>
        <v>#NAME?</v>
      </c>
      <c r="C126" s="22" t="e">
        <f t="shared" si="76"/>
        <v>#NAME?</v>
      </c>
      <c r="D126" s="22" t="e">
        <f>[3]!EntStkDescr($P$1,A126,1)</f>
        <v>#NAME?</v>
      </c>
      <c r="E126" s="22"/>
      <c r="F126" s="26" t="s">
        <v>19</v>
      </c>
      <c r="G126" s="25" t="e">
        <f t="shared" si="78"/>
        <v>#NAME?</v>
      </c>
      <c r="H126" s="24" t="e">
        <f>[3]!EntStkUserField5($P$1,A126)</f>
        <v>#NAME?</v>
      </c>
      <c r="I126" s="24"/>
      <c r="J126" s="80" t="e">
        <f>IF('Price List'!$F$2="N/A",N126,IF('Price List'!$S$4="#(515): Invalid Customer",K126,(K126-(K126*O126))))</f>
        <v>#NAME?</v>
      </c>
      <c r="K126" s="80" t="e">
        <f t="shared" si="69"/>
        <v>#NAME?</v>
      </c>
      <c r="L126" s="23" t="e">
        <f t="shared" si="80"/>
        <v>#NAME?</v>
      </c>
      <c r="M126" s="77" t="e">
        <f>IF(VLOOKUP(C126,product_group_discount,3,FALSE)="",'New Quote Discount'!$C$6,VLOOKUP(C126,product_group_discount,3,FALSE))</f>
        <v>#NAME?</v>
      </c>
      <c r="N126" s="23" t="e">
        <f t="shared" si="77"/>
        <v>#NAME?</v>
      </c>
      <c r="O126" s="121" t="e">
        <f t="shared" si="79"/>
        <v>#NAME?</v>
      </c>
      <c r="P126" s="117"/>
      <c r="Q126" s="167" t="e">
        <f>IF(P126="",[3]!EntStkSalesPrice($P$1,A126,'Price List'!$S$5),P126*(IF('Price List'!$S$5="A",1,IF('Price List'!$S$5="B",1.262,1.553))))</f>
        <v>#NAME?</v>
      </c>
      <c r="R126" s="167" t="e">
        <f t="shared" si="70"/>
        <v>#NAME?</v>
      </c>
    </row>
    <row r="127" spans="1:18" x14ac:dyDescent="0.2">
      <c r="A127" s="21" t="s">
        <v>415</v>
      </c>
      <c r="B127" s="22" t="e">
        <f>[3]!EntStkParent($P$1,A127)</f>
        <v>#NAME?</v>
      </c>
      <c r="C127" s="22" t="e">
        <f t="shared" si="76"/>
        <v>#NAME?</v>
      </c>
      <c r="D127" s="22" t="e">
        <f>[3]!EntStkDescr($P$1,A127,1)</f>
        <v>#NAME?</v>
      </c>
      <c r="E127" s="22"/>
      <c r="F127" s="26" t="s">
        <v>19</v>
      </c>
      <c r="G127" s="25" t="e">
        <f t="shared" si="78"/>
        <v>#NAME?</v>
      </c>
      <c r="H127" s="24" t="e">
        <f>[3]!EntStkUserField5($P$1,A127)</f>
        <v>#NAME?</v>
      </c>
      <c r="I127" s="24"/>
      <c r="J127" s="80" t="e">
        <f>IF('Price List'!$F$2="N/A",N127,IF('Price List'!$S$4="#(515): Invalid Customer",K127,(K127-(K127*O127))))</f>
        <v>#NAME?</v>
      </c>
      <c r="K127" s="80" t="e">
        <f t="shared" si="69"/>
        <v>#NAME?</v>
      </c>
      <c r="L127" s="23" t="e">
        <f t="shared" si="80"/>
        <v>#NAME?</v>
      </c>
      <c r="M127" s="77" t="e">
        <f>IF(VLOOKUP(C127,product_group_discount,3,FALSE)="",'New Quote Discount'!$C$6,VLOOKUP(C127,product_group_discount,3,FALSE))</f>
        <v>#NAME?</v>
      </c>
      <c r="N127" s="23" t="e">
        <f t="shared" si="77"/>
        <v>#NAME?</v>
      </c>
      <c r="O127" s="121" t="e">
        <f t="shared" si="79"/>
        <v>#NAME?</v>
      </c>
      <c r="P127" s="117"/>
      <c r="Q127" s="167" t="e">
        <f>IF(P127="",[3]!EntStkSalesPrice($P$1,A127,'Price List'!$S$5),P127*(IF('Price List'!$S$5="A",1,IF('Price List'!$S$5="B",1.262,1.553))))</f>
        <v>#NAME?</v>
      </c>
      <c r="R127" s="167" t="e">
        <f t="shared" si="70"/>
        <v>#NAME?</v>
      </c>
    </row>
    <row r="128" spans="1:18" x14ac:dyDescent="0.2">
      <c r="A128" s="21" t="s">
        <v>416</v>
      </c>
      <c r="B128" s="22" t="e">
        <f>[3]!EntStkParent($P$1,A128)</f>
        <v>#NAME?</v>
      </c>
      <c r="C128" s="22" t="e">
        <f t="shared" si="76"/>
        <v>#NAME?</v>
      </c>
      <c r="D128" s="22" t="e">
        <f>[3]!EntStkDescr($P$1,A128,1)</f>
        <v>#NAME?</v>
      </c>
      <c r="E128" s="22"/>
      <c r="F128" s="26" t="s">
        <v>19</v>
      </c>
      <c r="G128" s="25" t="e">
        <f t="shared" si="78"/>
        <v>#NAME?</v>
      </c>
      <c r="H128" s="24" t="e">
        <f>[3]!EntStkUserField5($P$1,A128)</f>
        <v>#NAME?</v>
      </c>
      <c r="I128" s="24"/>
      <c r="J128" s="80" t="e">
        <f>IF('Price List'!$F$2="N/A",N128,IF('Price List'!$S$4="#(515): Invalid Customer",K128,(K128-(K128*O128))))</f>
        <v>#NAME?</v>
      </c>
      <c r="K128" s="80" t="e">
        <f t="shared" si="69"/>
        <v>#NAME?</v>
      </c>
      <c r="L128" s="23" t="e">
        <f t="shared" si="80"/>
        <v>#NAME?</v>
      </c>
      <c r="M128" s="77" t="e">
        <f>IF(VLOOKUP(C128,product_group_discount,3,FALSE)="",'New Quote Discount'!$C$6,VLOOKUP(C128,product_group_discount,3,FALSE))</f>
        <v>#NAME?</v>
      </c>
      <c r="N128" s="23" t="e">
        <f t="shared" si="77"/>
        <v>#NAME?</v>
      </c>
      <c r="O128" s="121" t="e">
        <f t="shared" si="79"/>
        <v>#NAME?</v>
      </c>
      <c r="P128" s="117"/>
      <c r="Q128" s="167" t="e">
        <f>IF(P128="",[3]!EntStkSalesPrice($P$1,A128,'Price List'!$S$5),P128*(IF('Price List'!$S$5="A",1,IF('Price List'!$S$5="B",1.262,1.553))))</f>
        <v>#NAME?</v>
      </c>
      <c r="R128" s="167" t="e">
        <f t="shared" si="70"/>
        <v>#NAME?</v>
      </c>
    </row>
    <row r="129" spans="1:18" x14ac:dyDescent="0.2">
      <c r="A129" s="21" t="s">
        <v>417</v>
      </c>
      <c r="B129" s="22" t="e">
        <f>[3]!EntStkParent($P$1,A129)</f>
        <v>#NAME?</v>
      </c>
      <c r="C129" s="22" t="e">
        <f t="shared" ref="C129:C206" si="85">LEFT(B129,3)</f>
        <v>#NAME?</v>
      </c>
      <c r="D129" s="22" t="e">
        <f>[3]!EntStkDescr($P$1,A129,1)</f>
        <v>#NAME?</v>
      </c>
      <c r="E129" s="22"/>
      <c r="F129" s="26" t="s">
        <v>19</v>
      </c>
      <c r="G129" s="25" t="e">
        <f t="shared" si="78"/>
        <v>#NAME?</v>
      </c>
      <c r="H129" s="24" t="e">
        <f>[3]!EntStkUserField5($P$1,A129)</f>
        <v>#NAME?</v>
      </c>
      <c r="I129" s="24"/>
      <c r="J129" s="80" t="e">
        <f>IF('Price List'!$F$2="N/A",N129,IF('Price List'!$S$4="#(515): Invalid Customer",K129,(K129-(K129*O129))))</f>
        <v>#NAME?</v>
      </c>
      <c r="K129" s="80" t="e">
        <f t="shared" si="69"/>
        <v>#NAME?</v>
      </c>
      <c r="L129" s="23" t="e">
        <f t="shared" si="80"/>
        <v>#NAME?</v>
      </c>
      <c r="M129" s="77" t="e">
        <f>IF(VLOOKUP(C129,product_group_discount,3,FALSE)="",'New Quote Discount'!$C$6,VLOOKUP(C129,product_group_discount,3,FALSE))</f>
        <v>#NAME?</v>
      </c>
      <c r="N129" s="23" t="e">
        <f t="shared" si="77"/>
        <v>#NAME?</v>
      </c>
      <c r="O129" s="121" t="e">
        <f t="shared" si="79"/>
        <v>#NAME?</v>
      </c>
      <c r="P129" s="117"/>
      <c r="Q129" s="167" t="e">
        <f>IF(P129="",[3]!EntStkSalesPrice($P$1,A129,'Price List'!$S$5),P129*(IF('Price List'!$S$5="A",1,IF('Price List'!$S$5="B",1.262,1.553))))</f>
        <v>#NAME?</v>
      </c>
      <c r="R129" s="167" t="e">
        <f t="shared" si="70"/>
        <v>#NAME?</v>
      </c>
    </row>
    <row r="130" spans="1:18" x14ac:dyDescent="0.2">
      <c r="A130" s="27"/>
      <c r="B130" s="28" t="e">
        <f>[3]!EntStkParent($P$1,A130)</f>
        <v>#NAME?</v>
      </c>
      <c r="C130" s="28" t="s">
        <v>38</v>
      </c>
      <c r="D130" s="28" t="e">
        <f>[3]!EntStkDescr($P$1,A130,1)</f>
        <v>#NAME?</v>
      </c>
      <c r="E130" s="28"/>
      <c r="F130" s="39" t="s">
        <v>19</v>
      </c>
      <c r="G130" s="31" t="str">
        <f t="shared" ref="G130" si="86">CONCATENATE(H130,F130)</f>
        <v>16D12 90</v>
      </c>
      <c r="H130" s="30">
        <v>16</v>
      </c>
      <c r="I130" s="24"/>
      <c r="J130" s="81" t="e">
        <f>IF('Price List'!$F$2="N/A",N130,IF('Price List'!$S$4="#(515): Invalid Customer",K130,(K130-(K130*O130))))</f>
        <v>#NAME?</v>
      </c>
      <c r="K130" s="81">
        <f t="shared" si="69"/>
        <v>24.974078894140003</v>
      </c>
      <c r="L130" s="29">
        <f>K130-(K130*M130)</f>
        <v>14.984447336484001</v>
      </c>
      <c r="M130" s="86">
        <f>IF(VLOOKUP(C130,product_group_discount,3,FALSE)="",'New Quote Discount'!$C$6,VLOOKUP(C130,product_group_discount,3,FALSE))</f>
        <v>0.4</v>
      </c>
      <c r="N130" s="29">
        <f t="shared" ref="N130" si="87">K130-(K130*M130)</f>
        <v>14.984447336484001</v>
      </c>
      <c r="O130" s="120" t="e">
        <f t="shared" ref="O130" si="88">VLOOKUP(C130,customerdiscount,5,FALSE)</f>
        <v>#NAME?</v>
      </c>
      <c r="P130" s="81">
        <v>19.789285970000002</v>
      </c>
      <c r="Q130" s="167">
        <f>IF(P130="",[3]!EntStkSalesPrice($P$1,A130,'Price List'!$S$5),P130*(IF('Price List'!$S$5="A",1,IF('Price List'!$S$5="B",1.262,1.553))))</f>
        <v>24.974078894140003</v>
      </c>
      <c r="R130" s="167">
        <f t="shared" si="70"/>
        <v>37.461118341210003</v>
      </c>
    </row>
    <row r="131" spans="1:18" x14ac:dyDescent="0.2">
      <c r="A131" s="27"/>
      <c r="B131" s="28" t="e">
        <f>[3]!EntStkParent($P$1,A131)</f>
        <v>#NAME?</v>
      </c>
      <c r="C131" s="28" t="s">
        <v>38</v>
      </c>
      <c r="D131" s="28" t="e">
        <f>[3]!EntStkDescr($P$1,A131,1)</f>
        <v>#NAME?</v>
      </c>
      <c r="E131" s="28"/>
      <c r="F131" s="39" t="s">
        <v>19</v>
      </c>
      <c r="G131" s="31" t="str">
        <f t="shared" si="78"/>
        <v>17D12 90</v>
      </c>
      <c r="H131" s="30">
        <v>17</v>
      </c>
      <c r="I131" s="24"/>
      <c r="J131" s="81" t="e">
        <f>IF('Price List'!$F$2="N/A",N131,IF('Price List'!$S$4="#(515): Invalid Customer",K131,(K131-(K131*O131))))</f>
        <v>#NAME?</v>
      </c>
      <c r="K131" s="81">
        <f t="shared" si="69"/>
        <v>28.274077281421992</v>
      </c>
      <c r="L131" s="29">
        <f>K131-(K131*M131)</f>
        <v>16.964446368853196</v>
      </c>
      <c r="M131" s="86">
        <f>IF(VLOOKUP(C131,product_group_discount,3,FALSE)="",'New Quote Discount'!$C$6,VLOOKUP(C131,product_group_discount,3,FALSE))</f>
        <v>0.4</v>
      </c>
      <c r="N131" s="29">
        <f t="shared" si="77"/>
        <v>16.964446368853196</v>
      </c>
      <c r="O131" s="120" t="e">
        <f t="shared" si="79"/>
        <v>#NAME?</v>
      </c>
      <c r="P131" s="81">
        <v>22.404181680999994</v>
      </c>
      <c r="Q131" s="167">
        <f>IF(P131="",[3]!EntStkSalesPrice($P$1,A131,'Price List'!$S$5),P131*(IF('Price List'!$S$5="A",1,IF('Price List'!$S$5="B",1.262,1.553))))</f>
        <v>28.274077281421992</v>
      </c>
      <c r="R131" s="167">
        <f t="shared" si="70"/>
        <v>42.411115922132986</v>
      </c>
    </row>
    <row r="132" spans="1:18" x14ac:dyDescent="0.2">
      <c r="A132" s="21" t="s">
        <v>418</v>
      </c>
      <c r="B132" s="22" t="e">
        <f>[3]!EntStkParent($P$1,A132)</f>
        <v>#NAME?</v>
      </c>
      <c r="C132" s="22" t="e">
        <f t="shared" si="85"/>
        <v>#NAME?</v>
      </c>
      <c r="D132" s="22" t="e">
        <f>[3]!EntStkDescr($P$1,A132,1)</f>
        <v>#NAME?</v>
      </c>
      <c r="E132" s="22"/>
      <c r="F132" s="26" t="s">
        <v>19</v>
      </c>
      <c r="G132" s="25" t="e">
        <f t="shared" si="78"/>
        <v>#NAME?</v>
      </c>
      <c r="H132" s="24" t="e">
        <f>[3]!EntStkUserField5($P$1,A132)</f>
        <v>#NAME?</v>
      </c>
      <c r="I132" s="24"/>
      <c r="J132" s="80" t="e">
        <f>IF('Price List'!$F$2="N/A",N132,IF('Price List'!$S$4="#(515): Invalid Customer",K132,(K132-(K132*O132))))</f>
        <v>#NAME?</v>
      </c>
      <c r="K132" s="80" t="e">
        <f t="shared" si="69"/>
        <v>#NAME?</v>
      </c>
      <c r="L132" s="23" t="e">
        <f t="shared" si="80"/>
        <v>#NAME?</v>
      </c>
      <c r="M132" s="77" t="e">
        <f>IF(VLOOKUP(C132,product_group_discount,3,FALSE)="",'New Quote Discount'!$C$6,VLOOKUP(C132,product_group_discount,3,FALSE))</f>
        <v>#NAME?</v>
      </c>
      <c r="N132" s="23" t="e">
        <f t="shared" si="77"/>
        <v>#NAME?</v>
      </c>
      <c r="O132" s="121" t="e">
        <f t="shared" si="79"/>
        <v>#NAME?</v>
      </c>
      <c r="P132" s="117"/>
      <c r="Q132" s="167" t="e">
        <f>IF(P132="",[3]!EntStkSalesPrice($P$1,A132,'Price List'!$S$5),P132*(IF('Price List'!$S$5="A",1,IF('Price List'!$S$5="B",1.262,1.553))))</f>
        <v>#NAME?</v>
      </c>
      <c r="R132" s="167" t="e">
        <f t="shared" si="70"/>
        <v>#NAME?</v>
      </c>
    </row>
    <row r="133" spans="1:18" x14ac:dyDescent="0.2">
      <c r="A133" s="27"/>
      <c r="B133" s="28" t="e">
        <f>[3]!EntStkParent($P$1,A133)</f>
        <v>#NAME?</v>
      </c>
      <c r="C133" s="28" t="s">
        <v>38</v>
      </c>
      <c r="D133" s="28" t="e">
        <f>[3]!EntStkDescr($P$1,A133,1)</f>
        <v>#NAME?</v>
      </c>
      <c r="E133" s="28"/>
      <c r="F133" s="39" t="s">
        <v>19</v>
      </c>
      <c r="G133" s="31" t="str">
        <f t="shared" si="78"/>
        <v>19D12 90</v>
      </c>
      <c r="H133" s="30">
        <v>19</v>
      </c>
      <c r="I133" s="24"/>
      <c r="J133" s="81" t="e">
        <f>IF('Price List'!$F$2="N/A",N133,IF('Price List'!$S$4="#(515): Invalid Customer",K133,(K133-(K133*O133))))</f>
        <v>#NAME?</v>
      </c>
      <c r="K133" s="81">
        <f t="shared" si="69"/>
        <v>39.219784427002203</v>
      </c>
      <c r="L133" s="29">
        <f t="shared" si="80"/>
        <v>23.53187065620132</v>
      </c>
      <c r="M133" s="86">
        <f>IF(VLOOKUP(C133,product_group_discount,3,FALSE)="",'New Quote Discount'!$C$6,VLOOKUP(C133,product_group_discount,3,FALSE))</f>
        <v>0.4</v>
      </c>
      <c r="N133" s="29">
        <f t="shared" si="77"/>
        <v>23.53187065620132</v>
      </c>
      <c r="O133" s="120" t="e">
        <f t="shared" si="79"/>
        <v>#NAME?</v>
      </c>
      <c r="P133" s="81">
        <v>31.0774836981</v>
      </c>
      <c r="Q133" s="167">
        <f>IF(P133="",[3]!EntStkSalesPrice($P$1,A133,'Price List'!$S$5),P133*(IF('Price List'!$S$5="A",1,IF('Price List'!$S$5="B",1.262,1.553))))</f>
        <v>39.219784427002203</v>
      </c>
      <c r="R133" s="167">
        <f t="shared" si="70"/>
        <v>58.829676640503308</v>
      </c>
    </row>
    <row r="134" spans="1:18" x14ac:dyDescent="0.2">
      <c r="A134" s="27"/>
      <c r="B134" s="28" t="e">
        <f>[3]!EntStkParent($P$1,A134)</f>
        <v>#NAME?</v>
      </c>
      <c r="C134" s="28" t="s">
        <v>38</v>
      </c>
      <c r="D134" s="28" t="e">
        <f>[3]!EntStkDescr($P$1,A134,1)</f>
        <v>#NAME?</v>
      </c>
      <c r="E134" s="28"/>
      <c r="F134" s="39" t="s">
        <v>19</v>
      </c>
      <c r="G134" s="31" t="str">
        <f t="shared" si="78"/>
        <v>20D12 90</v>
      </c>
      <c r="H134" s="30">
        <v>20</v>
      </c>
      <c r="I134" s="24"/>
      <c r="J134" s="81" t="e">
        <f>IF('Price List'!$F$2="N/A",N134,IF('Price List'!$S$4="#(515): Invalid Customer",K134,(K134-(K134*O134))))</f>
        <v>#NAME?</v>
      </c>
      <c r="K134" s="81">
        <f t="shared" si="69"/>
        <v>45.224526582314105</v>
      </c>
      <c r="L134" s="29">
        <f t="shared" si="80"/>
        <v>27.134715949388461</v>
      </c>
      <c r="M134" s="86">
        <f>IF(VLOOKUP(C134,product_group_discount,3,FALSE)="",'New Quote Discount'!$C$6,VLOOKUP(C134,product_group_discount,3,FALSE))</f>
        <v>0.4</v>
      </c>
      <c r="N134" s="29">
        <f t="shared" si="77"/>
        <v>27.134715949388461</v>
      </c>
      <c r="O134" s="120" t="e">
        <f t="shared" si="79"/>
        <v>#NAME?</v>
      </c>
      <c r="P134" s="81">
        <v>35.835599510550004</v>
      </c>
      <c r="Q134" s="167">
        <f>IF(P134="",[3]!EntStkSalesPrice($P$1,A134,'Price List'!$S$5),P134*(IF('Price List'!$S$5="A",1,IF('Price List'!$S$5="B",1.262,1.553))))</f>
        <v>45.224526582314105</v>
      </c>
      <c r="R134" s="167">
        <f t="shared" si="70"/>
        <v>67.836789873471162</v>
      </c>
    </row>
    <row r="135" spans="1:18" ht="13.6" thickBot="1" x14ac:dyDescent="0.25">
      <c r="A135" s="32" t="s">
        <v>419</v>
      </c>
      <c r="B135" s="33" t="e">
        <f>[3]!EntStkParent($P$1,A135)</f>
        <v>#NAME?</v>
      </c>
      <c r="C135" s="33" t="e">
        <f t="shared" si="85"/>
        <v>#NAME?</v>
      </c>
      <c r="D135" s="33" t="e">
        <f>[3]!EntStkDescr($P$1,A135,1)</f>
        <v>#NAME?</v>
      </c>
      <c r="E135" s="33"/>
      <c r="F135" s="38" t="s">
        <v>19</v>
      </c>
      <c r="G135" s="36" t="e">
        <f t="shared" si="78"/>
        <v>#NAME?</v>
      </c>
      <c r="H135" s="35" t="e">
        <f>[3]!EntStkUserField5($P$1,A135)</f>
        <v>#NAME?</v>
      </c>
      <c r="I135" s="24"/>
      <c r="J135" s="82" t="e">
        <f>IF('Price List'!$F$2="N/A",N135,IF('Price List'!$S$4="#(515): Invalid Customer",K135,(K135-(K135*O135))))</f>
        <v>#NAME?</v>
      </c>
      <c r="K135" s="82" t="e">
        <f t="shared" ref="K135:K202" si="89">Q135</f>
        <v>#NAME?</v>
      </c>
      <c r="L135" s="34" t="e">
        <f t="shared" si="80"/>
        <v>#NAME?</v>
      </c>
      <c r="M135" s="78" t="e">
        <f>IF(VLOOKUP(C135,product_group_discount,3,FALSE)="",'New Quote Discount'!$C$6,VLOOKUP(C135,product_group_discount,3,FALSE))</f>
        <v>#NAME?</v>
      </c>
      <c r="N135" s="34" t="e">
        <f t="shared" si="77"/>
        <v>#NAME?</v>
      </c>
      <c r="O135" s="123" t="e">
        <f t="shared" si="79"/>
        <v>#NAME?</v>
      </c>
      <c r="P135" s="119"/>
      <c r="Q135" s="167" t="e">
        <f>IF(P135="",[3]!EntStkSalesPrice($P$1,A135,'Price List'!$S$5),P135*(IF('Price List'!$S$5="A",1,IF('Price List'!$S$5="B",1.262,1.553))))</f>
        <v>#NAME?</v>
      </c>
      <c r="R135" s="167" t="e">
        <f t="shared" ref="R135:R198" si="90">K135*1.5</f>
        <v>#NAME?</v>
      </c>
    </row>
    <row r="136" spans="1:18" x14ac:dyDescent="0.2">
      <c r="A136" s="115" t="s">
        <v>924</v>
      </c>
      <c r="B136" s="66" t="e">
        <f>[3]!EntStkParent($P$1,A136)</f>
        <v>#NAME?</v>
      </c>
      <c r="C136" s="66" t="e">
        <f t="shared" ref="C136:C137" si="91">LEFT(B136,3)</f>
        <v>#NAME?</v>
      </c>
      <c r="D136" s="66" t="e">
        <f>[3]!EntStkDescr($P$1,A136,1)</f>
        <v>#NAME?</v>
      </c>
      <c r="E136" s="66"/>
      <c r="F136" s="68" t="s">
        <v>215</v>
      </c>
      <c r="G136" s="70" t="str">
        <f t="shared" ref="G136:G137" si="92">CONCATENATE(H136,F136)</f>
        <v>2.5D12 99</v>
      </c>
      <c r="H136" s="69">
        <v>2.5</v>
      </c>
      <c r="I136" s="24"/>
      <c r="J136" s="85" t="e">
        <f>IF('Price List'!$F$2="N/A",N136,IF('Price List'!$S$4="#(515): Invalid Customer",K136,(K136-(K136*O136))))</f>
        <v>#NAME?</v>
      </c>
      <c r="K136" s="85" t="e">
        <f t="shared" ref="K136:K137" si="93">Q136</f>
        <v>#NAME?</v>
      </c>
      <c r="L136" s="75" t="e">
        <f t="shared" ref="L136:L137" si="94">K136-(K136*M136)</f>
        <v>#NAME?</v>
      </c>
      <c r="M136" s="77" t="e">
        <f>IF(VLOOKUP(C136,product_group_discount,3,FALSE)="",'New Quote Discount'!$C$6,VLOOKUP(C136,product_group_discount,3,FALSE))</f>
        <v>#NAME?</v>
      </c>
      <c r="N136" s="75" t="e">
        <f t="shared" ref="N136:N137" si="95">K136-(K136*M136)</f>
        <v>#NAME?</v>
      </c>
      <c r="O136" s="121" t="e">
        <f t="shared" ref="O136:O137" si="96">VLOOKUP(C136,customerdiscount,5,FALSE)</f>
        <v>#NAME?</v>
      </c>
      <c r="P136" s="85"/>
      <c r="Q136" s="167" t="e">
        <f>IF(P136="",[3]!EntStkSalesPrice($P$1,A136,'Price List'!$S$5),P136*(IF('Price List'!$S$5="A",1,IF('Price List'!$S$5="B",1.262,1.553))))</f>
        <v>#NAME?</v>
      </c>
      <c r="R136" s="167" t="e">
        <f t="shared" si="90"/>
        <v>#NAME?</v>
      </c>
    </row>
    <row r="137" spans="1:18" x14ac:dyDescent="0.2">
      <c r="A137" s="115" t="s">
        <v>925</v>
      </c>
      <c r="B137" s="66" t="e">
        <f>[3]!EntStkParent($P$1,A137)</f>
        <v>#NAME?</v>
      </c>
      <c r="C137" s="66" t="e">
        <f t="shared" si="91"/>
        <v>#NAME?</v>
      </c>
      <c r="D137" s="66" t="e">
        <f>[3]!EntStkDescr($P$1,A137,1)</f>
        <v>#NAME?</v>
      </c>
      <c r="E137" s="66"/>
      <c r="F137" s="68" t="s">
        <v>215</v>
      </c>
      <c r="G137" s="70" t="str">
        <f t="shared" si="92"/>
        <v>2.5D12 99</v>
      </c>
      <c r="H137" s="69">
        <v>2.5</v>
      </c>
      <c r="I137" s="24"/>
      <c r="J137" s="85" t="e">
        <f>IF('Price List'!$F$2="N/A",N137,IF('Price List'!$S$4="#(515): Invalid Customer",K137,(K137-(K137*O137))))</f>
        <v>#NAME?</v>
      </c>
      <c r="K137" s="85" t="e">
        <f t="shared" si="93"/>
        <v>#NAME?</v>
      </c>
      <c r="L137" s="75" t="e">
        <f t="shared" si="94"/>
        <v>#NAME?</v>
      </c>
      <c r="M137" s="77" t="e">
        <f>IF(VLOOKUP(C137,product_group_discount,3,FALSE)="",'New Quote Discount'!$C$6,VLOOKUP(C137,product_group_discount,3,FALSE))</f>
        <v>#NAME?</v>
      </c>
      <c r="N137" s="75" t="e">
        <f t="shared" si="95"/>
        <v>#NAME?</v>
      </c>
      <c r="O137" s="121" t="e">
        <f t="shared" si="96"/>
        <v>#NAME?</v>
      </c>
      <c r="P137" s="85"/>
      <c r="Q137" s="167" t="e">
        <f>IF(P137="",[3]!EntStkSalesPrice($P$1,A137,'Price List'!$S$5),P137*(IF('Price List'!$S$5="A",1,IF('Price List'!$S$5="B",1.262,1.553))))</f>
        <v>#NAME?</v>
      </c>
      <c r="R137" s="167" t="e">
        <f t="shared" si="90"/>
        <v>#NAME?</v>
      </c>
    </row>
    <row r="138" spans="1:18" x14ac:dyDescent="0.2">
      <c r="A138" s="115" t="s">
        <v>926</v>
      </c>
      <c r="B138" s="66" t="e">
        <f>[3]!EntStkParent($P$1,A138)</f>
        <v>#NAME?</v>
      </c>
      <c r="C138" s="66" t="e">
        <f t="shared" ref="C138" si="97">LEFT(B138,3)</f>
        <v>#NAME?</v>
      </c>
      <c r="D138" s="66" t="e">
        <f>[3]!EntStkDescr($P$1,A138,1)</f>
        <v>#NAME?</v>
      </c>
      <c r="E138" s="66"/>
      <c r="F138" s="68" t="s">
        <v>215</v>
      </c>
      <c r="G138" s="70" t="str">
        <f t="shared" ref="G138" si="98">CONCATENATE(H138,F138)</f>
        <v>3.5D12 99</v>
      </c>
      <c r="H138" s="69">
        <v>3.5</v>
      </c>
      <c r="I138" s="24"/>
      <c r="J138" s="85" t="e">
        <f>IF('Price List'!$F$2="N/A",N138,IF('Price List'!$S$4="#(515): Invalid Customer",K138,(K138-(K138*O138))))</f>
        <v>#NAME?</v>
      </c>
      <c r="K138" s="85" t="e">
        <f t="shared" ref="K138" si="99">Q138</f>
        <v>#NAME?</v>
      </c>
      <c r="L138" s="75" t="e">
        <f t="shared" ref="L138" si="100">K138-(K138*M138)</f>
        <v>#NAME?</v>
      </c>
      <c r="M138" s="77" t="e">
        <f>IF(VLOOKUP(C138,product_group_discount,3,FALSE)="",'New Quote Discount'!$C$6,VLOOKUP(C138,product_group_discount,3,FALSE))</f>
        <v>#NAME?</v>
      </c>
      <c r="N138" s="75" t="e">
        <f t="shared" ref="N138" si="101">K138-(K138*M138)</f>
        <v>#NAME?</v>
      </c>
      <c r="O138" s="121" t="e">
        <f t="shared" ref="O138" si="102">VLOOKUP(C138,customerdiscount,5,FALSE)</f>
        <v>#NAME?</v>
      </c>
      <c r="P138" s="85"/>
      <c r="Q138" s="167" t="e">
        <f>IF(P138="",[3]!EntStkSalesPrice($P$1,A138,'Price List'!$S$5),P138*(IF('Price List'!$S$5="A",1,IF('Price List'!$S$5="B",1.262,1.553))))</f>
        <v>#NAME?</v>
      </c>
      <c r="R138" s="167" t="e">
        <f t="shared" si="90"/>
        <v>#NAME?</v>
      </c>
    </row>
    <row r="139" spans="1:18" x14ac:dyDescent="0.2">
      <c r="A139" s="71" t="s">
        <v>291</v>
      </c>
      <c r="B139" s="66" t="e">
        <f>[3]!EntStkParent($P$1,A139)</f>
        <v>#NAME?</v>
      </c>
      <c r="C139" s="66" t="e">
        <f t="shared" si="85"/>
        <v>#NAME?</v>
      </c>
      <c r="D139" s="66" t="e">
        <f>[3]!EntStkDescr($P$1,A139,1)</f>
        <v>#NAME?</v>
      </c>
      <c r="E139" s="66"/>
      <c r="F139" s="68" t="s">
        <v>215</v>
      </c>
      <c r="G139" s="70" t="e">
        <f t="shared" si="78"/>
        <v>#NAME?</v>
      </c>
      <c r="H139" s="69" t="e">
        <f>[3]!EntStkUserField5($P$1,A139)</f>
        <v>#NAME?</v>
      </c>
      <c r="I139" s="24"/>
      <c r="J139" s="85" t="e">
        <f>IF('Price List'!$F$2="N/A",N139,IF('Price List'!$S$4="#(515): Invalid Customer",K139,(K139-(K139*O139))))</f>
        <v>#NAME?</v>
      </c>
      <c r="K139" s="85" t="e">
        <f t="shared" si="89"/>
        <v>#NAME?</v>
      </c>
      <c r="L139" s="75" t="e">
        <f t="shared" si="80"/>
        <v>#NAME?</v>
      </c>
      <c r="M139" s="77" t="e">
        <f>IF(VLOOKUP(C139,product_group_discount,3,FALSE)="",'New Quote Discount'!$C$6,VLOOKUP(C139,product_group_discount,3,FALSE))</f>
        <v>#NAME?</v>
      </c>
      <c r="N139" s="75" t="e">
        <f t="shared" si="77"/>
        <v>#NAME?</v>
      </c>
      <c r="O139" s="121" t="e">
        <f t="shared" si="79"/>
        <v>#NAME?</v>
      </c>
      <c r="P139" s="85"/>
      <c r="Q139" s="167" t="e">
        <f>IF(P139="",[3]!EntStkSalesPrice($P$1,A139,'Price List'!$S$5),P139*(IF('Price List'!$S$5="A",1,IF('Price List'!$S$5="B",1.262,1.553))))</f>
        <v>#NAME?</v>
      </c>
      <c r="R139" s="167" t="e">
        <f t="shared" si="90"/>
        <v>#NAME?</v>
      </c>
    </row>
    <row r="140" spans="1:18" x14ac:dyDescent="0.2">
      <c r="A140" s="71" t="s">
        <v>292</v>
      </c>
      <c r="B140" s="66" t="e">
        <f>[3]!EntStkParent($P$1,A140)</f>
        <v>#NAME?</v>
      </c>
      <c r="C140" s="66" t="e">
        <f t="shared" si="85"/>
        <v>#NAME?</v>
      </c>
      <c r="D140" s="66" t="e">
        <f>[3]!EntStkDescr($P$1,A140,1)</f>
        <v>#NAME?</v>
      </c>
      <c r="E140" s="66"/>
      <c r="F140" s="68" t="s">
        <v>215</v>
      </c>
      <c r="G140" s="70" t="e">
        <f t="shared" si="78"/>
        <v>#NAME?</v>
      </c>
      <c r="H140" s="69" t="e">
        <f>[3]!EntStkUserField5($P$1,A140)</f>
        <v>#NAME?</v>
      </c>
      <c r="I140" s="24"/>
      <c r="J140" s="85" t="e">
        <f>IF('Price List'!$F$2="N/A",N140,IF('Price List'!$S$4="#(515): Invalid Customer",K140,(K140-(K140*O140))))</f>
        <v>#NAME?</v>
      </c>
      <c r="K140" s="85" t="e">
        <f t="shared" si="89"/>
        <v>#NAME?</v>
      </c>
      <c r="L140" s="75" t="e">
        <f t="shared" si="80"/>
        <v>#NAME?</v>
      </c>
      <c r="M140" s="77" t="e">
        <f>IF(VLOOKUP(C140,product_group_discount,3,FALSE)="",'New Quote Discount'!$C$6,VLOOKUP(C140,product_group_discount,3,FALSE))</f>
        <v>#NAME?</v>
      </c>
      <c r="N140" s="75" t="e">
        <f>K140-(K140*M140)</f>
        <v>#NAME?</v>
      </c>
      <c r="O140" s="121" t="e">
        <f t="shared" si="79"/>
        <v>#NAME?</v>
      </c>
      <c r="P140" s="85"/>
      <c r="Q140" s="167" t="e">
        <f>IF(P140="",[3]!EntStkSalesPrice($P$1,A140,'Price List'!$S$5),P140*(IF('Price List'!$S$5="A",1,IF('Price List'!$S$5="B",1.262,1.553))))</f>
        <v>#NAME?</v>
      </c>
      <c r="R140" s="167" t="e">
        <f t="shared" si="90"/>
        <v>#NAME?</v>
      </c>
    </row>
    <row r="141" spans="1:18" x14ac:dyDescent="0.2">
      <c r="A141" s="71" t="s">
        <v>293</v>
      </c>
      <c r="B141" s="66" t="e">
        <f>[3]!EntStkParent($P$1,A141)</f>
        <v>#NAME?</v>
      </c>
      <c r="C141" s="66" t="e">
        <f t="shared" si="85"/>
        <v>#NAME?</v>
      </c>
      <c r="D141" s="66" t="e">
        <f>[3]!EntStkDescr($P$1,A141,1)</f>
        <v>#NAME?</v>
      </c>
      <c r="E141" s="66"/>
      <c r="F141" s="68" t="s">
        <v>215</v>
      </c>
      <c r="G141" s="70" t="e">
        <f t="shared" si="78"/>
        <v>#NAME?</v>
      </c>
      <c r="H141" s="69" t="e">
        <f>[3]!EntStkUserField5($P$1,A141)</f>
        <v>#NAME?</v>
      </c>
      <c r="I141" s="24"/>
      <c r="J141" s="85" t="e">
        <f>IF('Price List'!$F$2="N/A",N141,IF('Price List'!$S$4="#(515): Invalid Customer",K141,(K141-(K141*O141))))</f>
        <v>#NAME?</v>
      </c>
      <c r="K141" s="85" t="e">
        <f t="shared" si="89"/>
        <v>#NAME?</v>
      </c>
      <c r="L141" s="75" t="e">
        <f t="shared" si="80"/>
        <v>#NAME?</v>
      </c>
      <c r="M141" s="77" t="e">
        <f>IF(VLOOKUP(C141,product_group_discount,3,FALSE)="",'New Quote Discount'!$C$6,VLOOKUP(C141,product_group_discount,3,FALSE))</f>
        <v>#NAME?</v>
      </c>
      <c r="N141" s="75" t="e">
        <f t="shared" si="77"/>
        <v>#NAME?</v>
      </c>
      <c r="O141" s="121" t="e">
        <f t="shared" si="79"/>
        <v>#NAME?</v>
      </c>
      <c r="P141" s="85"/>
      <c r="Q141" s="167" t="e">
        <f>IF(P141="",[3]!EntStkSalesPrice($P$1,A141,'Price List'!$S$5),P141*(IF('Price List'!$S$5="A",1,IF('Price List'!$S$5="B",1.262,1.553))))</f>
        <v>#NAME?</v>
      </c>
      <c r="R141" s="167" t="e">
        <f t="shared" si="90"/>
        <v>#NAME?</v>
      </c>
    </row>
    <row r="142" spans="1:18" x14ac:dyDescent="0.2">
      <c r="A142" s="71" t="s">
        <v>294</v>
      </c>
      <c r="B142" s="66" t="e">
        <f>[3]!EntStkParent($P$1,A142)</f>
        <v>#NAME?</v>
      </c>
      <c r="C142" s="66" t="e">
        <f t="shared" si="85"/>
        <v>#NAME?</v>
      </c>
      <c r="D142" s="66" t="e">
        <f>[3]!EntStkDescr($P$1,A142,1)</f>
        <v>#NAME?</v>
      </c>
      <c r="E142" s="66"/>
      <c r="F142" s="68" t="s">
        <v>215</v>
      </c>
      <c r="G142" s="70" t="e">
        <f t="shared" si="78"/>
        <v>#NAME?</v>
      </c>
      <c r="H142" s="69" t="e">
        <f>[3]!EntStkUserField5($P$1,A142)</f>
        <v>#NAME?</v>
      </c>
      <c r="I142" s="24"/>
      <c r="J142" s="85" t="e">
        <f>IF('Price List'!$F$2="N/A",N142,IF('Price List'!$S$4="#(515): Invalid Customer",K142,(K142-(K142*O142))))</f>
        <v>#NAME?</v>
      </c>
      <c r="K142" s="85" t="e">
        <f t="shared" si="89"/>
        <v>#NAME?</v>
      </c>
      <c r="L142" s="75" t="e">
        <f t="shared" si="80"/>
        <v>#NAME?</v>
      </c>
      <c r="M142" s="77" t="e">
        <f>IF(VLOOKUP(C142,product_group_discount,3,FALSE)="",'New Quote Discount'!$C$6,VLOOKUP(C142,product_group_discount,3,FALSE))</f>
        <v>#NAME?</v>
      </c>
      <c r="N142" s="75" t="e">
        <f t="shared" si="77"/>
        <v>#NAME?</v>
      </c>
      <c r="O142" s="121" t="e">
        <f t="shared" si="79"/>
        <v>#NAME?</v>
      </c>
      <c r="P142" s="85"/>
      <c r="Q142" s="167" t="e">
        <f>IF(P142="",[3]!EntStkSalesPrice($P$1,A142,'Price List'!$S$5),P142*(IF('Price List'!$S$5="A",1,IF('Price List'!$S$5="B",1.262,1.553))))</f>
        <v>#NAME?</v>
      </c>
      <c r="R142" s="167" t="e">
        <f t="shared" si="90"/>
        <v>#NAME?</v>
      </c>
    </row>
    <row r="143" spans="1:18" x14ac:dyDescent="0.2">
      <c r="A143" s="71" t="s">
        <v>295</v>
      </c>
      <c r="B143" s="66" t="e">
        <f>[3]!EntStkParent($P$1,A143)</f>
        <v>#NAME?</v>
      </c>
      <c r="C143" s="66" t="e">
        <f t="shared" si="85"/>
        <v>#NAME?</v>
      </c>
      <c r="D143" s="66" t="e">
        <f>[3]!EntStkDescr($P$1,A143,1)</f>
        <v>#NAME?</v>
      </c>
      <c r="E143" s="66"/>
      <c r="F143" s="68" t="s">
        <v>215</v>
      </c>
      <c r="G143" s="70" t="e">
        <f t="shared" ref="G143" si="103">CONCATENATE(H143,F143)</f>
        <v>#NAME?</v>
      </c>
      <c r="H143" s="69" t="e">
        <f>[3]!EntStkUserField5($P$1,A143)</f>
        <v>#NAME?</v>
      </c>
      <c r="I143" s="24"/>
      <c r="J143" s="85" t="e">
        <f>IF('Price List'!$F$2="N/A",N143,IF('Price List'!$S$4="#(515): Invalid Customer",K143,(K143-(K143*O143))))</f>
        <v>#NAME?</v>
      </c>
      <c r="K143" s="85" t="e">
        <f t="shared" si="89"/>
        <v>#NAME?</v>
      </c>
      <c r="L143" s="75" t="e">
        <f t="shared" si="80"/>
        <v>#NAME?</v>
      </c>
      <c r="M143" s="77" t="e">
        <f>IF(VLOOKUP(C143,product_group_discount,3,FALSE)="",'New Quote Discount'!$C$6,VLOOKUP(C143,product_group_discount,3,FALSE))</f>
        <v>#NAME?</v>
      </c>
      <c r="N143" s="75" t="e">
        <f t="shared" si="77"/>
        <v>#NAME?</v>
      </c>
      <c r="O143" s="121" t="e">
        <f t="shared" si="79"/>
        <v>#NAME?</v>
      </c>
      <c r="P143" s="85"/>
      <c r="Q143" s="167" t="e">
        <f>IF(P143="",[3]!EntStkSalesPrice($P$1,A143,'Price List'!$S$5),P143*(IF('Price List'!$S$5="A",1,IF('Price List'!$S$5="B",1.262,1.553))))</f>
        <v>#NAME?</v>
      </c>
      <c r="R143" s="167" t="e">
        <f t="shared" si="90"/>
        <v>#NAME?</v>
      </c>
    </row>
    <row r="144" spans="1:18" x14ac:dyDescent="0.2">
      <c r="A144" s="71" t="s">
        <v>296</v>
      </c>
      <c r="B144" s="66" t="e">
        <f>[3]!EntStkParent($P$1,A144)</f>
        <v>#NAME?</v>
      </c>
      <c r="C144" s="66" t="e">
        <f t="shared" si="85"/>
        <v>#NAME?</v>
      </c>
      <c r="D144" s="66" t="e">
        <f>[3]!EntStkDescr($P$1,A144,1)</f>
        <v>#NAME?</v>
      </c>
      <c r="E144" s="66"/>
      <c r="F144" s="68" t="s">
        <v>215</v>
      </c>
      <c r="G144" s="70" t="e">
        <f t="shared" si="78"/>
        <v>#NAME?</v>
      </c>
      <c r="H144" s="69" t="e">
        <f>[3]!EntStkUserField5($P$1,A144)</f>
        <v>#NAME?</v>
      </c>
      <c r="I144" s="24"/>
      <c r="J144" s="85" t="e">
        <f>IF('Price List'!$F$2="N/A",N144,IF('Price List'!$S$4="#(515): Invalid Customer",K144,(K144-(K144*O144))))</f>
        <v>#NAME?</v>
      </c>
      <c r="K144" s="85" t="e">
        <f t="shared" si="89"/>
        <v>#NAME?</v>
      </c>
      <c r="L144" s="75" t="e">
        <f t="shared" si="80"/>
        <v>#NAME?</v>
      </c>
      <c r="M144" s="77" t="e">
        <f>IF(VLOOKUP(C144,product_group_discount,3,FALSE)="",'New Quote Discount'!$C$6,VLOOKUP(C144,product_group_discount,3,FALSE))</f>
        <v>#NAME?</v>
      </c>
      <c r="N144" s="75" t="e">
        <f t="shared" si="77"/>
        <v>#NAME?</v>
      </c>
      <c r="O144" s="121" t="e">
        <f t="shared" si="79"/>
        <v>#NAME?</v>
      </c>
      <c r="P144" s="85"/>
      <c r="Q144" s="167" t="e">
        <f>IF(P144="",[3]!EntStkSalesPrice($P$1,A144,'Price List'!$S$5),P144*(IF('Price List'!$S$5="A",1,IF('Price List'!$S$5="B",1.262,1.553))))</f>
        <v>#NAME?</v>
      </c>
      <c r="R144" s="167" t="e">
        <f t="shared" si="90"/>
        <v>#NAME?</v>
      </c>
    </row>
    <row r="145" spans="1:18" x14ac:dyDescent="0.2">
      <c r="A145" s="71" t="s">
        <v>297</v>
      </c>
      <c r="B145" s="66" t="e">
        <f>[3]!EntStkParent($P$1,A145)</f>
        <v>#NAME?</v>
      </c>
      <c r="C145" s="66" t="e">
        <f t="shared" si="85"/>
        <v>#NAME?</v>
      </c>
      <c r="D145" s="66" t="e">
        <f>[3]!EntStkDescr($P$1,A145,1)</f>
        <v>#NAME?</v>
      </c>
      <c r="E145" s="66"/>
      <c r="F145" s="68" t="s">
        <v>215</v>
      </c>
      <c r="G145" s="70" t="e">
        <f t="shared" si="78"/>
        <v>#NAME?</v>
      </c>
      <c r="H145" s="69" t="e">
        <f>[3]!EntStkUserField5($P$1,A145)</f>
        <v>#NAME?</v>
      </c>
      <c r="I145" s="24"/>
      <c r="J145" s="85" t="e">
        <f>IF('Price List'!$F$2="N/A",N145,IF('Price List'!$S$4="#(515): Invalid Customer",K145,(K145-(K145*O145))))</f>
        <v>#NAME?</v>
      </c>
      <c r="K145" s="85" t="e">
        <f t="shared" si="89"/>
        <v>#NAME?</v>
      </c>
      <c r="L145" s="75" t="e">
        <f t="shared" si="80"/>
        <v>#NAME?</v>
      </c>
      <c r="M145" s="77" t="e">
        <f>IF(VLOOKUP(C145,product_group_discount,3,FALSE)="",'New Quote Discount'!$C$6,VLOOKUP(C145,product_group_discount,3,FALSE))</f>
        <v>#NAME?</v>
      </c>
      <c r="N145" s="75" t="e">
        <f t="shared" si="77"/>
        <v>#NAME?</v>
      </c>
      <c r="O145" s="121" t="e">
        <f t="shared" si="79"/>
        <v>#NAME?</v>
      </c>
      <c r="P145" s="85"/>
      <c r="Q145" s="167" t="e">
        <f>IF(P145="",[3]!EntStkSalesPrice($P$1,A145,'Price List'!$S$5),P145*(IF('Price List'!$S$5="A",1,IF('Price List'!$S$5="B",1.262,1.553))))</f>
        <v>#NAME?</v>
      </c>
      <c r="R145" s="167" t="e">
        <f t="shared" si="90"/>
        <v>#NAME?</v>
      </c>
    </row>
    <row r="146" spans="1:18" x14ac:dyDescent="0.2">
      <c r="A146" s="71" t="s">
        <v>298</v>
      </c>
      <c r="B146" s="66" t="e">
        <f>[3]!EntStkParent($P$1,A146)</f>
        <v>#NAME?</v>
      </c>
      <c r="C146" s="66" t="e">
        <f t="shared" si="85"/>
        <v>#NAME?</v>
      </c>
      <c r="D146" s="66" t="e">
        <f>[3]!EntStkDescr($P$1,A146,1)</f>
        <v>#NAME?</v>
      </c>
      <c r="E146" s="66"/>
      <c r="F146" s="68" t="s">
        <v>215</v>
      </c>
      <c r="G146" s="70" t="e">
        <f t="shared" si="78"/>
        <v>#NAME?</v>
      </c>
      <c r="H146" s="69" t="e">
        <f>[3]!EntStkUserField5($P$1,A146)</f>
        <v>#NAME?</v>
      </c>
      <c r="I146" s="24"/>
      <c r="J146" s="85" t="e">
        <f>IF('Price List'!$F$2="N/A",N146,IF('Price List'!$S$4="#(515): Invalid Customer",K146,(K146-(K146*O146))))</f>
        <v>#NAME?</v>
      </c>
      <c r="K146" s="85" t="e">
        <f t="shared" si="89"/>
        <v>#NAME?</v>
      </c>
      <c r="L146" s="75" t="e">
        <f t="shared" si="80"/>
        <v>#NAME?</v>
      </c>
      <c r="M146" s="77" t="e">
        <f>IF(VLOOKUP(C146,product_group_discount,3,FALSE)="",'New Quote Discount'!$C$6,VLOOKUP(C146,product_group_discount,3,FALSE))</f>
        <v>#NAME?</v>
      </c>
      <c r="N146" s="75" t="e">
        <f t="shared" si="77"/>
        <v>#NAME?</v>
      </c>
      <c r="O146" s="121" t="e">
        <f t="shared" si="79"/>
        <v>#NAME?</v>
      </c>
      <c r="P146" s="85"/>
      <c r="Q146" s="167" t="e">
        <f>IF(P146="",[3]!EntStkSalesPrice($P$1,A146,'Price List'!$S$5),P146*(IF('Price List'!$S$5="A",1,IF('Price List'!$S$5="B",1.262,1.553))))</f>
        <v>#NAME?</v>
      </c>
      <c r="R146" s="167" t="e">
        <f t="shared" si="90"/>
        <v>#NAME?</v>
      </c>
    </row>
    <row r="147" spans="1:18" x14ac:dyDescent="0.2">
      <c r="A147" s="71" t="s">
        <v>300</v>
      </c>
      <c r="B147" s="66" t="e">
        <f>[3]!EntStkParent($P$1,A147)</f>
        <v>#NAME?</v>
      </c>
      <c r="C147" s="66" t="e">
        <f t="shared" si="85"/>
        <v>#NAME?</v>
      </c>
      <c r="D147" s="66" t="e">
        <f>[3]!EntStkDescr($P$1,A147,1)</f>
        <v>#NAME?</v>
      </c>
      <c r="E147" s="66"/>
      <c r="F147" s="68" t="s">
        <v>215</v>
      </c>
      <c r="G147" s="70" t="e">
        <f t="shared" si="78"/>
        <v>#NAME?</v>
      </c>
      <c r="H147" s="69" t="e">
        <f>[3]!EntStkUserField5($P$1,A147)</f>
        <v>#NAME?</v>
      </c>
      <c r="I147" s="24"/>
      <c r="J147" s="85" t="e">
        <f>IF('Price List'!$F$2="N/A",N147,IF('Price List'!$S$4="#(515): Invalid Customer",K147,(K147-(K147*O147))))</f>
        <v>#NAME?</v>
      </c>
      <c r="K147" s="85" t="e">
        <f t="shared" si="89"/>
        <v>#NAME?</v>
      </c>
      <c r="L147" s="75" t="e">
        <f t="shared" si="80"/>
        <v>#NAME?</v>
      </c>
      <c r="M147" s="77" t="e">
        <f>IF(VLOOKUP(C147,product_group_discount,3,FALSE)="",'New Quote Discount'!$C$6,VLOOKUP(C147,product_group_discount,3,FALSE))</f>
        <v>#NAME?</v>
      </c>
      <c r="N147" s="75" t="e">
        <f t="shared" si="77"/>
        <v>#NAME?</v>
      </c>
      <c r="O147" s="121" t="e">
        <f t="shared" si="79"/>
        <v>#NAME?</v>
      </c>
      <c r="P147" s="85"/>
      <c r="Q147" s="167" t="e">
        <f>IF(P147="",[3]!EntStkSalesPrice($P$1,A147,'Price List'!$S$5),P147*(IF('Price List'!$S$5="A",1,IF('Price List'!$S$5="B",1.262,1.553))))</f>
        <v>#NAME?</v>
      </c>
      <c r="R147" s="167" t="e">
        <f t="shared" si="90"/>
        <v>#NAME?</v>
      </c>
    </row>
    <row r="148" spans="1:18" x14ac:dyDescent="0.2">
      <c r="A148" s="71" t="s">
        <v>299</v>
      </c>
      <c r="B148" s="66" t="e">
        <f>[3]!EntStkParent($P$1,A148)</f>
        <v>#NAME?</v>
      </c>
      <c r="C148" s="66" t="e">
        <f t="shared" si="85"/>
        <v>#NAME?</v>
      </c>
      <c r="D148" s="66" t="e">
        <f>[3]!EntStkDescr($P$1,A148,1)</f>
        <v>#NAME?</v>
      </c>
      <c r="E148" s="66"/>
      <c r="F148" s="68" t="s">
        <v>215</v>
      </c>
      <c r="G148" s="70" t="e">
        <f t="shared" si="78"/>
        <v>#NAME?</v>
      </c>
      <c r="H148" s="69" t="e">
        <f>[3]!EntStkUserField5($P$1,A148)</f>
        <v>#NAME?</v>
      </c>
      <c r="I148" s="24"/>
      <c r="J148" s="85" t="e">
        <f>IF('Price List'!$F$2="N/A",N148,IF('Price List'!$S$4="#(515): Invalid Customer",K148,(K148-(K148*O148))))</f>
        <v>#NAME?</v>
      </c>
      <c r="K148" s="85" t="e">
        <f t="shared" si="89"/>
        <v>#NAME?</v>
      </c>
      <c r="L148" s="75" t="e">
        <f t="shared" si="80"/>
        <v>#NAME?</v>
      </c>
      <c r="M148" s="77" t="e">
        <f>IF(VLOOKUP(C148,product_group_discount,3,FALSE)="",'New Quote Discount'!$C$6,VLOOKUP(C148,product_group_discount,3,FALSE))</f>
        <v>#NAME?</v>
      </c>
      <c r="N148" s="75" t="e">
        <f t="shared" si="77"/>
        <v>#NAME?</v>
      </c>
      <c r="O148" s="121" t="e">
        <f t="shared" si="79"/>
        <v>#NAME?</v>
      </c>
      <c r="P148" s="85"/>
      <c r="Q148" s="167" t="e">
        <f>IF(P148="",[3]!EntStkSalesPrice($P$1,A148,'Price List'!$S$5),P148*(IF('Price List'!$S$5="A",1,IF('Price List'!$S$5="B",1.262,1.553))))</f>
        <v>#NAME?</v>
      </c>
      <c r="R148" s="167" t="e">
        <f t="shared" si="90"/>
        <v>#NAME?</v>
      </c>
    </row>
    <row r="149" spans="1:18" x14ac:dyDescent="0.2">
      <c r="A149" s="71" t="s">
        <v>301</v>
      </c>
      <c r="B149" s="66" t="e">
        <f>[3]!EntStkParent($P$1,A149)</f>
        <v>#NAME?</v>
      </c>
      <c r="C149" s="66" t="e">
        <f t="shared" si="85"/>
        <v>#NAME?</v>
      </c>
      <c r="D149" s="66" t="e">
        <f>[3]!EntStkDescr($P$1,A149,1)</f>
        <v>#NAME?</v>
      </c>
      <c r="E149" s="66"/>
      <c r="F149" s="68" t="s">
        <v>215</v>
      </c>
      <c r="G149" s="70" t="e">
        <f t="shared" si="78"/>
        <v>#NAME?</v>
      </c>
      <c r="H149" s="69" t="e">
        <f>[3]!EntStkUserField5($P$1,A149)</f>
        <v>#NAME?</v>
      </c>
      <c r="I149" s="24"/>
      <c r="J149" s="85" t="e">
        <f>IF('Price List'!$F$2="N/A",N149,IF('Price List'!$S$4="#(515): Invalid Customer",K149,(K149-(K149*O149))))</f>
        <v>#NAME?</v>
      </c>
      <c r="K149" s="85" t="e">
        <f t="shared" si="89"/>
        <v>#NAME?</v>
      </c>
      <c r="L149" s="75" t="e">
        <f t="shared" si="80"/>
        <v>#NAME?</v>
      </c>
      <c r="M149" s="77" t="e">
        <f>IF(VLOOKUP(C149,product_group_discount,3,FALSE)="",'New Quote Discount'!$C$6,VLOOKUP(C149,product_group_discount,3,FALSE))</f>
        <v>#NAME?</v>
      </c>
      <c r="N149" s="75" t="e">
        <f t="shared" si="77"/>
        <v>#NAME?</v>
      </c>
      <c r="O149" s="121" t="e">
        <f t="shared" si="79"/>
        <v>#NAME?</v>
      </c>
      <c r="P149" s="85"/>
      <c r="Q149" s="167" t="e">
        <f>IF(P149="",[3]!EntStkSalesPrice($P$1,A149,'Price List'!$S$5),P149*(IF('Price List'!$S$5="A",1,IF('Price List'!$S$5="B",1.262,1.553))))</f>
        <v>#NAME?</v>
      </c>
      <c r="R149" s="167" t="e">
        <f t="shared" si="90"/>
        <v>#NAME?</v>
      </c>
    </row>
    <row r="150" spans="1:18" x14ac:dyDescent="0.2">
      <c r="A150" s="71" t="s">
        <v>302</v>
      </c>
      <c r="B150" s="66" t="e">
        <f>[3]!EntStkParent($P$1,A150)</f>
        <v>#NAME?</v>
      </c>
      <c r="C150" s="66" t="e">
        <f t="shared" si="85"/>
        <v>#NAME?</v>
      </c>
      <c r="D150" s="66" t="e">
        <f>[3]!EntStkDescr($P$1,A150,1)</f>
        <v>#NAME?</v>
      </c>
      <c r="E150" s="66"/>
      <c r="F150" s="68" t="s">
        <v>215</v>
      </c>
      <c r="G150" s="70" t="e">
        <f t="shared" si="78"/>
        <v>#NAME?</v>
      </c>
      <c r="H150" s="69" t="e">
        <f>[3]!EntStkUserField5($P$1,A150)</f>
        <v>#NAME?</v>
      </c>
      <c r="I150" s="24"/>
      <c r="J150" s="85" t="e">
        <f>IF('Price List'!$F$2="N/A",N150,IF('Price List'!$S$4="#(515): Invalid Customer",K150,(K150-(K150*O150))))</f>
        <v>#NAME?</v>
      </c>
      <c r="K150" s="85" t="e">
        <f t="shared" si="89"/>
        <v>#NAME?</v>
      </c>
      <c r="L150" s="75" t="e">
        <f t="shared" si="80"/>
        <v>#NAME?</v>
      </c>
      <c r="M150" s="77" t="e">
        <f>IF(VLOOKUP(C150,product_group_discount,3,FALSE)="",'New Quote Discount'!$C$6,VLOOKUP(C150,product_group_discount,3,FALSE))</f>
        <v>#NAME?</v>
      </c>
      <c r="N150" s="75" t="e">
        <f t="shared" si="77"/>
        <v>#NAME?</v>
      </c>
      <c r="O150" s="121" t="e">
        <f t="shared" si="79"/>
        <v>#NAME?</v>
      </c>
      <c r="P150" s="85"/>
      <c r="Q150" s="167" t="e">
        <f>IF(P150="",[3]!EntStkSalesPrice($P$1,A150,'Price List'!$S$5),P150*(IF('Price List'!$S$5="A",1,IF('Price List'!$S$5="B",1.262,1.553))))</f>
        <v>#NAME?</v>
      </c>
      <c r="R150" s="167" t="e">
        <f t="shared" si="90"/>
        <v>#NAME?</v>
      </c>
    </row>
    <row r="151" spans="1:18" x14ac:dyDescent="0.2">
      <c r="A151" s="71" t="s">
        <v>303</v>
      </c>
      <c r="B151" s="66" t="e">
        <f>[3]!EntStkParent($P$1,A151)</f>
        <v>#NAME?</v>
      </c>
      <c r="C151" s="66" t="e">
        <f t="shared" si="85"/>
        <v>#NAME?</v>
      </c>
      <c r="D151" s="66" t="e">
        <f>[3]!EntStkDescr($P$1,A151,1)</f>
        <v>#NAME?</v>
      </c>
      <c r="E151" s="66"/>
      <c r="F151" s="68" t="s">
        <v>215</v>
      </c>
      <c r="G151" s="70" t="e">
        <f t="shared" ref="G151" si="104">CONCATENATE(H151,F151)</f>
        <v>#NAME?</v>
      </c>
      <c r="H151" s="69" t="e">
        <f>[3]!EntStkUserField5($P$1,A151)</f>
        <v>#NAME?</v>
      </c>
      <c r="I151" s="24"/>
      <c r="J151" s="85" t="e">
        <f>IF('Price List'!$F$2="N/A",N151,IF('Price List'!$S$4="#(515): Invalid Customer",K151,(K151-(K151*O151))))</f>
        <v>#NAME?</v>
      </c>
      <c r="K151" s="85" t="e">
        <f t="shared" si="89"/>
        <v>#NAME?</v>
      </c>
      <c r="L151" s="75" t="e">
        <f t="shared" ref="L151" si="105">K151-(K151*M151)</f>
        <v>#NAME?</v>
      </c>
      <c r="M151" s="77" t="e">
        <f>IF(VLOOKUP(C151,product_group_discount,3,FALSE)="",'New Quote Discount'!$C$6,VLOOKUP(C151,product_group_discount,3,FALSE))</f>
        <v>#NAME?</v>
      </c>
      <c r="N151" s="75" t="e">
        <f t="shared" ref="N151" si="106">K151-(K151*M151)</f>
        <v>#NAME?</v>
      </c>
      <c r="O151" s="121" t="e">
        <f t="shared" ref="O151" si="107">VLOOKUP(C151,customerdiscount,5,FALSE)</f>
        <v>#NAME?</v>
      </c>
      <c r="P151" s="85"/>
      <c r="Q151" s="167" t="e">
        <f>IF(P151="",[3]!EntStkSalesPrice($P$1,A151,'Price List'!$S$5),P151*(IF('Price List'!$S$5="A",1,IF('Price List'!$S$5="B",1.262,1.553))))</f>
        <v>#NAME?</v>
      </c>
      <c r="R151" s="167" t="e">
        <f t="shared" si="90"/>
        <v>#NAME?</v>
      </c>
    </row>
    <row r="152" spans="1:18" x14ac:dyDescent="0.2">
      <c r="A152" s="71" t="s">
        <v>304</v>
      </c>
      <c r="B152" s="66" t="e">
        <f>[3]!EntStkParent($P$1,A152)</f>
        <v>#NAME?</v>
      </c>
      <c r="C152" s="66" t="e">
        <f t="shared" si="85"/>
        <v>#NAME?</v>
      </c>
      <c r="D152" s="66" t="e">
        <f>[3]!EntStkDescr($P$1,A152,1)</f>
        <v>#NAME?</v>
      </c>
      <c r="E152" s="66"/>
      <c r="F152" s="68" t="s">
        <v>215</v>
      </c>
      <c r="G152" s="70" t="e">
        <f t="shared" si="78"/>
        <v>#NAME?</v>
      </c>
      <c r="H152" s="69" t="e">
        <f>[3]!EntStkUserField5($P$1,A152)</f>
        <v>#NAME?</v>
      </c>
      <c r="I152" s="24"/>
      <c r="J152" s="85" t="e">
        <f>IF('Price List'!$F$2="N/A",N152,IF('Price List'!$S$4="#(515): Invalid Customer",K152,(K152-(K152*O152))))</f>
        <v>#NAME?</v>
      </c>
      <c r="K152" s="85" t="e">
        <f t="shared" si="89"/>
        <v>#NAME?</v>
      </c>
      <c r="L152" s="75" t="e">
        <f t="shared" si="80"/>
        <v>#NAME?</v>
      </c>
      <c r="M152" s="77" t="e">
        <f>IF(VLOOKUP(C152,product_group_discount,3,FALSE)="",'New Quote Discount'!$C$6,VLOOKUP(C152,product_group_discount,3,FALSE))</f>
        <v>#NAME?</v>
      </c>
      <c r="N152" s="75" t="e">
        <f t="shared" si="77"/>
        <v>#NAME?</v>
      </c>
      <c r="O152" s="121" t="e">
        <f t="shared" si="79"/>
        <v>#NAME?</v>
      </c>
      <c r="P152" s="85"/>
      <c r="Q152" s="167" t="e">
        <f>IF(P152="",[3]!EntStkSalesPrice($P$1,A152,'Price List'!$S$5),P152*(IF('Price List'!$S$5="A",1,IF('Price List'!$S$5="B",1.262,1.553))))</f>
        <v>#NAME?</v>
      </c>
      <c r="R152" s="167" t="e">
        <f t="shared" si="90"/>
        <v>#NAME?</v>
      </c>
    </row>
    <row r="153" spans="1:18" x14ac:dyDescent="0.2">
      <c r="A153" s="71" t="s">
        <v>305</v>
      </c>
      <c r="B153" s="66" t="e">
        <f>[3]!EntStkParent($P$1,A153)</f>
        <v>#NAME?</v>
      </c>
      <c r="C153" s="66" t="e">
        <f t="shared" si="85"/>
        <v>#NAME?</v>
      </c>
      <c r="D153" s="66" t="e">
        <f>[3]!EntStkDescr($P$1,A153,1)</f>
        <v>#NAME?</v>
      </c>
      <c r="E153" s="66"/>
      <c r="F153" s="68" t="s">
        <v>215</v>
      </c>
      <c r="G153" s="70" t="e">
        <f t="shared" ref="G153:G159" si="108">CONCATENATE(H153,F153)</f>
        <v>#NAME?</v>
      </c>
      <c r="H153" s="69" t="e">
        <f>[3]!EntStkUserField5($P$1,A153)</f>
        <v>#NAME?</v>
      </c>
      <c r="I153" s="24"/>
      <c r="J153" s="85" t="e">
        <f>IF('Price List'!$F$2="N/A",N153,IF('Price List'!$S$4="#(515): Invalid Customer",K153,(K153-(K153*O153))))</f>
        <v>#NAME?</v>
      </c>
      <c r="K153" s="85" t="e">
        <f t="shared" si="89"/>
        <v>#NAME?</v>
      </c>
      <c r="L153" s="75" t="e">
        <f t="shared" ref="L153:L158" si="109">K153-(K153*M153)</f>
        <v>#NAME?</v>
      </c>
      <c r="M153" s="77" t="e">
        <f>IF(VLOOKUP(C153,product_group_discount,3,FALSE)="",'New Quote Discount'!$C$6,VLOOKUP(C153,product_group_discount,3,FALSE))</f>
        <v>#NAME?</v>
      </c>
      <c r="N153" s="75" t="e">
        <f t="shared" ref="N153:N158" si="110">K153-(K153*M153)</f>
        <v>#NAME?</v>
      </c>
      <c r="O153" s="121" t="e">
        <f t="shared" ref="O153:O158" si="111">VLOOKUP(C153,customerdiscount,5,FALSE)</f>
        <v>#NAME?</v>
      </c>
      <c r="P153" s="85"/>
      <c r="Q153" s="167" t="e">
        <f>IF(P153="",[3]!EntStkSalesPrice($P$1,A153,'Price List'!$S$5),P153*(IF('Price List'!$S$5="A",1,IF('Price List'!$S$5="B",1.262,1.553))))</f>
        <v>#NAME?</v>
      </c>
      <c r="R153" s="167" t="e">
        <f t="shared" si="90"/>
        <v>#NAME?</v>
      </c>
    </row>
    <row r="154" spans="1:18" x14ac:dyDescent="0.2">
      <c r="A154" s="71" t="s">
        <v>306</v>
      </c>
      <c r="B154" s="66" t="e">
        <f>[3]!EntStkParent($P$1,A154)</f>
        <v>#NAME?</v>
      </c>
      <c r="C154" s="66" t="e">
        <f t="shared" si="85"/>
        <v>#NAME?</v>
      </c>
      <c r="D154" s="66" t="e">
        <f>[3]!EntStkDescr($P$1,A154,1)</f>
        <v>#NAME?</v>
      </c>
      <c r="E154" s="66"/>
      <c r="F154" s="68" t="s">
        <v>215</v>
      </c>
      <c r="G154" s="70" t="e">
        <f t="shared" si="108"/>
        <v>#NAME?</v>
      </c>
      <c r="H154" s="69" t="e">
        <f>[3]!EntStkUserField5($P$1,A154)</f>
        <v>#NAME?</v>
      </c>
      <c r="I154" s="24"/>
      <c r="J154" s="85" t="e">
        <f>IF('Price List'!$F$2="N/A",N154,IF('Price List'!$S$4="#(515): Invalid Customer",K154,(K154-(K154*O154))))</f>
        <v>#NAME?</v>
      </c>
      <c r="K154" s="85" t="e">
        <f t="shared" si="89"/>
        <v>#NAME?</v>
      </c>
      <c r="L154" s="75" t="e">
        <f t="shared" si="109"/>
        <v>#NAME?</v>
      </c>
      <c r="M154" s="77" t="e">
        <f>IF(VLOOKUP(C154,product_group_discount,3,FALSE)="",'New Quote Discount'!$C$6,VLOOKUP(C154,product_group_discount,3,FALSE))</f>
        <v>#NAME?</v>
      </c>
      <c r="N154" s="75" t="e">
        <f t="shared" si="110"/>
        <v>#NAME?</v>
      </c>
      <c r="O154" s="121" t="e">
        <f t="shared" si="111"/>
        <v>#NAME?</v>
      </c>
      <c r="P154" s="85"/>
      <c r="Q154" s="167" t="e">
        <f>IF(P154="",[3]!EntStkSalesPrice($P$1,A154,'Price List'!$S$5),P154*(IF('Price List'!$S$5="A",1,IF('Price List'!$S$5="B",1.262,1.553))))</f>
        <v>#NAME?</v>
      </c>
      <c r="R154" s="167" t="e">
        <f t="shared" si="90"/>
        <v>#NAME?</v>
      </c>
    </row>
    <row r="155" spans="1:18" x14ac:dyDescent="0.2">
      <c r="A155" s="71" t="s">
        <v>307</v>
      </c>
      <c r="B155" s="66" t="e">
        <f>[3]!EntStkParent($P$1,A155)</f>
        <v>#NAME?</v>
      </c>
      <c r="C155" s="66" t="e">
        <f t="shared" si="85"/>
        <v>#NAME?</v>
      </c>
      <c r="D155" s="66" t="e">
        <f>[3]!EntStkDescr($P$1,A155,1)</f>
        <v>#NAME?</v>
      </c>
      <c r="E155" s="66"/>
      <c r="F155" s="68" t="s">
        <v>215</v>
      </c>
      <c r="G155" s="70" t="e">
        <f t="shared" si="108"/>
        <v>#NAME?</v>
      </c>
      <c r="H155" s="69" t="e">
        <f>[3]!EntStkUserField5($P$1,A155)</f>
        <v>#NAME?</v>
      </c>
      <c r="I155" s="24"/>
      <c r="J155" s="85" t="e">
        <f>IF('Price List'!$F$2="N/A",N155,IF('Price List'!$S$4="#(515): Invalid Customer",K155,(K155-(K155*O155))))</f>
        <v>#NAME?</v>
      </c>
      <c r="K155" s="85" t="e">
        <f t="shared" si="89"/>
        <v>#NAME?</v>
      </c>
      <c r="L155" s="75" t="e">
        <f t="shared" si="109"/>
        <v>#NAME?</v>
      </c>
      <c r="M155" s="77" t="e">
        <f>IF(VLOOKUP(C155,product_group_discount,3,FALSE)="",'New Quote Discount'!$C$6,VLOOKUP(C155,product_group_discount,3,FALSE))</f>
        <v>#NAME?</v>
      </c>
      <c r="N155" s="75" t="e">
        <f t="shared" si="110"/>
        <v>#NAME?</v>
      </c>
      <c r="O155" s="121" t="e">
        <f t="shared" si="111"/>
        <v>#NAME?</v>
      </c>
      <c r="P155" s="85"/>
      <c r="Q155" s="167" t="e">
        <f>IF(P155="",[3]!EntStkSalesPrice($P$1,A155,'Price List'!$S$5),P155*(IF('Price List'!$S$5="A",1,IF('Price List'!$S$5="B",1.262,1.553))))</f>
        <v>#NAME?</v>
      </c>
      <c r="R155" s="167" t="e">
        <f t="shared" si="90"/>
        <v>#NAME?</v>
      </c>
    </row>
    <row r="156" spans="1:18" x14ac:dyDescent="0.2">
      <c r="A156" s="71" t="s">
        <v>308</v>
      </c>
      <c r="B156" s="66" t="e">
        <f>[3]!EntStkParent($P$1,A156)</f>
        <v>#NAME?</v>
      </c>
      <c r="C156" s="66" t="e">
        <f t="shared" si="85"/>
        <v>#NAME?</v>
      </c>
      <c r="D156" s="66" t="e">
        <f>[3]!EntStkDescr($P$1,A156,1)</f>
        <v>#NAME?</v>
      </c>
      <c r="E156" s="66"/>
      <c r="F156" s="68" t="s">
        <v>215</v>
      </c>
      <c r="G156" s="70" t="e">
        <f t="shared" si="108"/>
        <v>#NAME?</v>
      </c>
      <c r="H156" s="69" t="e">
        <f>[3]!EntStkUserField5($P$1,A156)</f>
        <v>#NAME?</v>
      </c>
      <c r="I156" s="24"/>
      <c r="J156" s="85" t="e">
        <f>IF('Price List'!$F$2="N/A",N156,IF('Price List'!$S$4="#(515): Invalid Customer",K156,(K156-(K156*O156))))</f>
        <v>#NAME?</v>
      </c>
      <c r="K156" s="85" t="e">
        <f t="shared" si="89"/>
        <v>#NAME?</v>
      </c>
      <c r="L156" s="75" t="e">
        <f t="shared" si="109"/>
        <v>#NAME?</v>
      </c>
      <c r="M156" s="77" t="e">
        <f>IF(VLOOKUP(C156,product_group_discount,3,FALSE)="",'New Quote Discount'!$C$6,VLOOKUP(C156,product_group_discount,3,FALSE))</f>
        <v>#NAME?</v>
      </c>
      <c r="N156" s="75" t="e">
        <f t="shared" si="110"/>
        <v>#NAME?</v>
      </c>
      <c r="O156" s="121" t="e">
        <f t="shared" si="111"/>
        <v>#NAME?</v>
      </c>
      <c r="P156" s="85"/>
      <c r="Q156" s="167" t="e">
        <f>IF(P156="",[3]!EntStkSalesPrice($P$1,A156,'Price List'!$S$5),P156*(IF('Price List'!$S$5="A",1,IF('Price List'!$S$5="B",1.262,1.553))))</f>
        <v>#NAME?</v>
      </c>
      <c r="R156" s="167" t="e">
        <f t="shared" si="90"/>
        <v>#NAME?</v>
      </c>
    </row>
    <row r="157" spans="1:18" x14ac:dyDescent="0.2">
      <c r="A157" s="71" t="s">
        <v>309</v>
      </c>
      <c r="B157" s="66" t="e">
        <f>[3]!EntStkParent($P$1,A157)</f>
        <v>#NAME?</v>
      </c>
      <c r="C157" s="66" t="e">
        <f t="shared" si="85"/>
        <v>#NAME?</v>
      </c>
      <c r="D157" s="66" t="e">
        <f>[3]!EntStkDescr($P$1,A157,1)</f>
        <v>#NAME?</v>
      </c>
      <c r="E157" s="66"/>
      <c r="F157" s="68" t="s">
        <v>215</v>
      </c>
      <c r="G157" s="70" t="e">
        <f t="shared" si="108"/>
        <v>#NAME?</v>
      </c>
      <c r="H157" s="69" t="e">
        <f>[3]!EntStkUserField5($P$1,A157)</f>
        <v>#NAME?</v>
      </c>
      <c r="I157" s="24"/>
      <c r="J157" s="85" t="e">
        <f>IF('Price List'!$F$2="N/A",N157,IF('Price List'!$S$4="#(515): Invalid Customer",K157,(K157-(K157*O157))))</f>
        <v>#NAME?</v>
      </c>
      <c r="K157" s="85" t="e">
        <f t="shared" si="89"/>
        <v>#NAME?</v>
      </c>
      <c r="L157" s="75" t="e">
        <f t="shared" si="109"/>
        <v>#NAME?</v>
      </c>
      <c r="M157" s="77" t="e">
        <f>IF(VLOOKUP(C157,product_group_discount,3,FALSE)="",'New Quote Discount'!$C$6,VLOOKUP(C157,product_group_discount,3,FALSE))</f>
        <v>#NAME?</v>
      </c>
      <c r="N157" s="75" t="e">
        <f t="shared" si="110"/>
        <v>#NAME?</v>
      </c>
      <c r="O157" s="121" t="e">
        <f t="shared" si="111"/>
        <v>#NAME?</v>
      </c>
      <c r="P157" s="85"/>
      <c r="Q157" s="167" t="e">
        <f>IF(P157="",[3]!EntStkSalesPrice($P$1,A157,'Price List'!$S$5),P157*(IF('Price List'!$S$5="A",1,IF('Price List'!$S$5="B",1.262,1.553))))</f>
        <v>#NAME?</v>
      </c>
      <c r="R157" s="167" t="e">
        <f t="shared" si="90"/>
        <v>#NAME?</v>
      </c>
    </row>
    <row r="158" spans="1:18" x14ac:dyDescent="0.2">
      <c r="A158" s="71" t="s">
        <v>310</v>
      </c>
      <c r="B158" s="66" t="e">
        <f>[3]!EntStkParent($P$1,A158)</f>
        <v>#NAME?</v>
      </c>
      <c r="C158" s="66" t="e">
        <f t="shared" si="85"/>
        <v>#NAME?</v>
      </c>
      <c r="D158" s="66" t="e">
        <f>[3]!EntStkDescr($P$1,A158,1)</f>
        <v>#NAME?</v>
      </c>
      <c r="E158" s="66"/>
      <c r="F158" s="68" t="s">
        <v>215</v>
      </c>
      <c r="G158" s="70" t="e">
        <f t="shared" si="108"/>
        <v>#NAME?</v>
      </c>
      <c r="H158" s="69" t="e">
        <f>[3]!EntStkUserField5($P$1,A158)</f>
        <v>#NAME?</v>
      </c>
      <c r="I158" s="24"/>
      <c r="J158" s="85" t="e">
        <f>IF('Price List'!$F$2="N/A",N158,IF('Price List'!$S$4="#(515): Invalid Customer",K158,(K158-(K158*O158))))</f>
        <v>#NAME?</v>
      </c>
      <c r="K158" s="85" t="e">
        <f t="shared" si="89"/>
        <v>#NAME?</v>
      </c>
      <c r="L158" s="75" t="e">
        <f t="shared" si="109"/>
        <v>#NAME?</v>
      </c>
      <c r="M158" s="77" t="e">
        <f>IF(VLOOKUP(C158,product_group_discount,3,FALSE)="",'New Quote Discount'!$C$6,VLOOKUP(C158,product_group_discount,3,FALSE))</f>
        <v>#NAME?</v>
      </c>
      <c r="N158" s="75" t="e">
        <f t="shared" si="110"/>
        <v>#NAME?</v>
      </c>
      <c r="O158" s="121" t="e">
        <f t="shared" si="111"/>
        <v>#NAME?</v>
      </c>
      <c r="P158" s="85"/>
      <c r="Q158" s="167" t="e">
        <f>IF(P158="",[3]!EntStkSalesPrice($P$1,A158,'Price List'!$S$5),P158*(IF('Price List'!$S$5="A",1,IF('Price List'!$S$5="B",1.262,1.553))))</f>
        <v>#NAME?</v>
      </c>
      <c r="R158" s="167" t="e">
        <f t="shared" si="90"/>
        <v>#NAME?</v>
      </c>
    </row>
    <row r="159" spans="1:18" x14ac:dyDescent="0.2">
      <c r="A159" s="71" t="s">
        <v>311</v>
      </c>
      <c r="B159" s="66" t="e">
        <f>[3]!EntStkParent($P$1,A159)</f>
        <v>#NAME?</v>
      </c>
      <c r="C159" s="66" t="e">
        <f t="shared" si="85"/>
        <v>#NAME?</v>
      </c>
      <c r="D159" s="66" t="e">
        <f>[3]!EntStkDescr($P$1,A159,1)</f>
        <v>#NAME?</v>
      </c>
      <c r="E159" s="66"/>
      <c r="F159" s="68" t="s">
        <v>215</v>
      </c>
      <c r="G159" s="70" t="e">
        <f t="shared" si="108"/>
        <v>#NAME?</v>
      </c>
      <c r="H159" s="69" t="e">
        <f>[3]!EntStkUserField5($P$1,A159)</f>
        <v>#NAME?</v>
      </c>
      <c r="I159" s="24"/>
      <c r="J159" s="85" t="e">
        <f>IF('Price List'!$F$2="N/A",N159,IF('Price List'!$S$4="#(515): Invalid Customer",K159,(K159-(K159*O159))))</f>
        <v>#NAME?</v>
      </c>
      <c r="K159" s="85" t="e">
        <f t="shared" si="89"/>
        <v>#NAME?</v>
      </c>
      <c r="L159" s="75" t="e">
        <f t="shared" ref="L159" si="112">K159-(K159*M159)</f>
        <v>#NAME?</v>
      </c>
      <c r="M159" s="77" t="e">
        <f>IF(VLOOKUP(C159,product_group_discount,3,FALSE)="",'New Quote Discount'!$C$6,VLOOKUP(C159,product_group_discount,3,FALSE))</f>
        <v>#NAME?</v>
      </c>
      <c r="N159" s="75" t="e">
        <f t="shared" ref="N159" si="113">K159-(K159*M159)</f>
        <v>#NAME?</v>
      </c>
      <c r="O159" s="121" t="e">
        <f t="shared" ref="O159" si="114">VLOOKUP(C159,customerdiscount,5,FALSE)</f>
        <v>#NAME?</v>
      </c>
      <c r="P159" s="85"/>
      <c r="Q159" s="167" t="e">
        <f>IF(P159="",[3]!EntStkSalesPrice($P$1,A159,'Price List'!$S$5),P159*(IF('Price List'!$S$5="A",1,IF('Price List'!$S$5="B",1.262,1.553))))</f>
        <v>#NAME?</v>
      </c>
      <c r="R159" s="167" t="e">
        <f t="shared" si="90"/>
        <v>#NAME?</v>
      </c>
    </row>
    <row r="160" spans="1:18" x14ac:dyDescent="0.2">
      <c r="A160" s="71" t="s">
        <v>312</v>
      </c>
      <c r="B160" s="66" t="e">
        <f>[3]!EntStkParent($P$1,A160)</f>
        <v>#NAME?</v>
      </c>
      <c r="C160" s="66" t="e">
        <f t="shared" si="85"/>
        <v>#NAME?</v>
      </c>
      <c r="D160" s="66" t="e">
        <f>[3]!EntStkDescr($P$1,A160,1)</f>
        <v>#NAME?</v>
      </c>
      <c r="E160" s="66"/>
      <c r="F160" s="68" t="s">
        <v>215</v>
      </c>
      <c r="G160" s="70" t="e">
        <f t="shared" ref="G160:G165" si="115">CONCATENATE(H160,F160)</f>
        <v>#NAME?</v>
      </c>
      <c r="H160" s="69" t="e">
        <f>[3]!EntStkUserField5($P$1,A160)</f>
        <v>#NAME?</v>
      </c>
      <c r="I160" s="24"/>
      <c r="J160" s="85" t="e">
        <f>IF('Price List'!$F$2="N/A",N160,IF('Price List'!$S$4="#(515): Invalid Customer",K160,(K160-(K160*O160))))</f>
        <v>#NAME?</v>
      </c>
      <c r="K160" s="85" t="e">
        <f t="shared" si="89"/>
        <v>#NAME?</v>
      </c>
      <c r="L160" s="75" t="e">
        <f t="shared" ref="L160:L165" si="116">K160-(K160*M160)</f>
        <v>#NAME?</v>
      </c>
      <c r="M160" s="77" t="e">
        <f>IF(VLOOKUP(C160,product_group_discount,3,FALSE)="",'New Quote Discount'!$C$6,VLOOKUP(C160,product_group_discount,3,FALSE))</f>
        <v>#NAME?</v>
      </c>
      <c r="N160" s="75" t="e">
        <f t="shared" ref="N160:N165" si="117">K160-(K160*M160)</f>
        <v>#NAME?</v>
      </c>
      <c r="O160" s="121" t="e">
        <f t="shared" ref="O160:O165" si="118">VLOOKUP(C160,customerdiscount,5,FALSE)</f>
        <v>#NAME?</v>
      </c>
      <c r="P160" s="85"/>
      <c r="Q160" s="167" t="e">
        <f>IF(P160="",[3]!EntStkSalesPrice($P$1,A160,'Price List'!$S$5),P160*(IF('Price List'!$S$5="A",1,IF('Price List'!$S$5="B",1.262,1.553))))</f>
        <v>#NAME?</v>
      </c>
      <c r="R160" s="167" t="e">
        <f t="shared" si="90"/>
        <v>#NAME?</v>
      </c>
    </row>
    <row r="161" spans="1:18" x14ac:dyDescent="0.2">
      <c r="A161" s="71" t="s">
        <v>313</v>
      </c>
      <c r="B161" s="66" t="e">
        <f>[3]!EntStkParent($P$1,A161)</f>
        <v>#NAME?</v>
      </c>
      <c r="C161" s="66" t="e">
        <f t="shared" si="85"/>
        <v>#NAME?</v>
      </c>
      <c r="D161" s="66" t="e">
        <f>[3]!EntStkDescr($P$1,A161,1)</f>
        <v>#NAME?</v>
      </c>
      <c r="E161" s="66"/>
      <c r="F161" s="68" t="s">
        <v>215</v>
      </c>
      <c r="G161" s="70" t="e">
        <f t="shared" si="115"/>
        <v>#NAME?</v>
      </c>
      <c r="H161" s="69" t="e">
        <f>[3]!EntStkUserField5($P$1,A161)</f>
        <v>#NAME?</v>
      </c>
      <c r="I161" s="24"/>
      <c r="J161" s="85" t="e">
        <f>IF('Price List'!$F$2="N/A",N161,IF('Price List'!$S$4="#(515): Invalid Customer",K161,(K161-(K161*O161))))</f>
        <v>#NAME?</v>
      </c>
      <c r="K161" s="85" t="e">
        <f t="shared" si="89"/>
        <v>#NAME?</v>
      </c>
      <c r="L161" s="75" t="e">
        <f t="shared" si="116"/>
        <v>#NAME?</v>
      </c>
      <c r="M161" s="77" t="e">
        <f>IF(VLOOKUP(C161,product_group_discount,3,FALSE)="",'New Quote Discount'!$C$6,VLOOKUP(C161,product_group_discount,3,FALSE))</f>
        <v>#NAME?</v>
      </c>
      <c r="N161" s="75" t="e">
        <f t="shared" si="117"/>
        <v>#NAME?</v>
      </c>
      <c r="O161" s="121" t="e">
        <f t="shared" si="118"/>
        <v>#NAME?</v>
      </c>
      <c r="P161" s="85"/>
      <c r="Q161" s="167" t="e">
        <f>IF(P161="",[3]!EntStkSalesPrice($P$1,A161,'Price List'!$S$5),P161*(IF('Price List'!$S$5="A",1,IF('Price List'!$S$5="B",1.262,1.553))))</f>
        <v>#NAME?</v>
      </c>
      <c r="R161" s="167" t="e">
        <f t="shared" si="90"/>
        <v>#NAME?</v>
      </c>
    </row>
    <row r="162" spans="1:18" x14ac:dyDescent="0.2">
      <c r="A162" s="71" t="s">
        <v>314</v>
      </c>
      <c r="B162" s="66" t="e">
        <f>[3]!EntStkParent($P$1,A162)</f>
        <v>#NAME?</v>
      </c>
      <c r="C162" s="66" t="e">
        <f t="shared" si="85"/>
        <v>#NAME?</v>
      </c>
      <c r="D162" s="66" t="e">
        <f>[3]!EntStkDescr($P$1,A162,1)</f>
        <v>#NAME?</v>
      </c>
      <c r="E162" s="66"/>
      <c r="F162" s="68" t="s">
        <v>215</v>
      </c>
      <c r="G162" s="70" t="e">
        <f t="shared" si="115"/>
        <v>#NAME?</v>
      </c>
      <c r="H162" s="69" t="e">
        <f>[3]!EntStkUserField5($P$1,A162)</f>
        <v>#NAME?</v>
      </c>
      <c r="I162" s="24"/>
      <c r="J162" s="85" t="e">
        <f>IF('Price List'!$F$2="N/A",N162,IF('Price List'!$S$4="#(515): Invalid Customer",K162,(K162-(K162*O162))))</f>
        <v>#NAME?</v>
      </c>
      <c r="K162" s="85" t="e">
        <f t="shared" si="89"/>
        <v>#NAME?</v>
      </c>
      <c r="L162" s="75" t="e">
        <f t="shared" si="116"/>
        <v>#NAME?</v>
      </c>
      <c r="M162" s="77" t="e">
        <f>IF(VLOOKUP(C162,product_group_discount,3,FALSE)="",'New Quote Discount'!$C$6,VLOOKUP(C162,product_group_discount,3,FALSE))</f>
        <v>#NAME?</v>
      </c>
      <c r="N162" s="75" t="e">
        <f t="shared" si="117"/>
        <v>#NAME?</v>
      </c>
      <c r="O162" s="121" t="e">
        <f t="shared" si="118"/>
        <v>#NAME?</v>
      </c>
      <c r="P162" s="85"/>
      <c r="Q162" s="167" t="e">
        <f>IF(P162="",[3]!EntStkSalesPrice($P$1,A162,'Price List'!$S$5),P162*(IF('Price List'!$S$5="A",1,IF('Price List'!$S$5="B",1.262,1.553))))</f>
        <v>#NAME?</v>
      </c>
      <c r="R162" s="167" t="e">
        <f t="shared" si="90"/>
        <v>#NAME?</v>
      </c>
    </row>
    <row r="163" spans="1:18" x14ac:dyDescent="0.2">
      <c r="A163" s="71" t="s">
        <v>315</v>
      </c>
      <c r="B163" s="66" t="e">
        <f>[3]!EntStkParent($P$1,A163)</f>
        <v>#NAME?</v>
      </c>
      <c r="C163" s="66" t="e">
        <f t="shared" si="85"/>
        <v>#NAME?</v>
      </c>
      <c r="D163" s="66" t="e">
        <f>[3]!EntStkDescr($P$1,A163,1)</f>
        <v>#NAME?</v>
      </c>
      <c r="E163" s="66"/>
      <c r="F163" s="68" t="s">
        <v>215</v>
      </c>
      <c r="G163" s="70" t="e">
        <f t="shared" si="115"/>
        <v>#NAME?</v>
      </c>
      <c r="H163" s="69" t="e">
        <f>[3]!EntStkUserField5($P$1,A163)</f>
        <v>#NAME?</v>
      </c>
      <c r="I163" s="24"/>
      <c r="J163" s="85" t="e">
        <f>IF('Price List'!$F$2="N/A",N163,IF('Price List'!$S$4="#(515): Invalid Customer",K163,(K163-(K163*O163))))</f>
        <v>#NAME?</v>
      </c>
      <c r="K163" s="85" t="e">
        <f t="shared" si="89"/>
        <v>#NAME?</v>
      </c>
      <c r="L163" s="75" t="e">
        <f t="shared" si="116"/>
        <v>#NAME?</v>
      </c>
      <c r="M163" s="77" t="e">
        <f>IF(VLOOKUP(C163,product_group_discount,3,FALSE)="",'New Quote Discount'!$C$6,VLOOKUP(C163,product_group_discount,3,FALSE))</f>
        <v>#NAME?</v>
      </c>
      <c r="N163" s="75" t="e">
        <f t="shared" si="117"/>
        <v>#NAME?</v>
      </c>
      <c r="O163" s="121" t="e">
        <f t="shared" si="118"/>
        <v>#NAME?</v>
      </c>
      <c r="P163" s="85"/>
      <c r="Q163" s="167" t="e">
        <f>IF(P163="",[3]!EntStkSalesPrice($P$1,A163,'Price List'!$S$5),P163*(IF('Price List'!$S$5="A",1,IF('Price List'!$S$5="B",1.262,1.553))))</f>
        <v>#NAME?</v>
      </c>
      <c r="R163" s="167" t="e">
        <f t="shared" si="90"/>
        <v>#NAME?</v>
      </c>
    </row>
    <row r="164" spans="1:18" x14ac:dyDescent="0.2">
      <c r="A164" s="71" t="s">
        <v>316</v>
      </c>
      <c r="B164" s="66" t="e">
        <f>[3]!EntStkParent($P$1,A164)</f>
        <v>#NAME?</v>
      </c>
      <c r="C164" s="66" t="e">
        <f t="shared" si="85"/>
        <v>#NAME?</v>
      </c>
      <c r="D164" s="66" t="e">
        <f>[3]!EntStkDescr($P$1,A164,1)</f>
        <v>#NAME?</v>
      </c>
      <c r="E164" s="66"/>
      <c r="F164" s="68" t="s">
        <v>215</v>
      </c>
      <c r="G164" s="70" t="e">
        <f t="shared" si="115"/>
        <v>#NAME?</v>
      </c>
      <c r="H164" s="69" t="e">
        <f>[3]!EntStkUserField5($P$1,A164)</f>
        <v>#NAME?</v>
      </c>
      <c r="I164" s="24"/>
      <c r="J164" s="85" t="e">
        <f>IF('Price List'!$F$2="N/A",N164,IF('Price List'!$S$4="#(515): Invalid Customer",K164,(K164-(K164*O164))))</f>
        <v>#NAME?</v>
      </c>
      <c r="K164" s="85" t="e">
        <f t="shared" si="89"/>
        <v>#NAME?</v>
      </c>
      <c r="L164" s="75" t="e">
        <f t="shared" si="116"/>
        <v>#NAME?</v>
      </c>
      <c r="M164" s="77" t="e">
        <f>IF(VLOOKUP(C164,product_group_discount,3,FALSE)="",'New Quote Discount'!$C$6,VLOOKUP(C164,product_group_discount,3,FALSE))</f>
        <v>#NAME?</v>
      </c>
      <c r="N164" s="75" t="e">
        <f t="shared" si="117"/>
        <v>#NAME?</v>
      </c>
      <c r="O164" s="121" t="e">
        <f t="shared" si="118"/>
        <v>#NAME?</v>
      </c>
      <c r="P164" s="85"/>
      <c r="Q164" s="167" t="e">
        <f>IF(P164="",[3]!EntStkSalesPrice($P$1,A164,'Price List'!$S$5),P164*(IF('Price List'!$S$5="A",1,IF('Price List'!$S$5="B",1.262,1.553))))</f>
        <v>#NAME?</v>
      </c>
      <c r="R164" s="167" t="e">
        <f t="shared" si="90"/>
        <v>#NAME?</v>
      </c>
    </row>
    <row r="165" spans="1:18" x14ac:dyDescent="0.2">
      <c r="A165" s="71" t="s">
        <v>317</v>
      </c>
      <c r="B165" s="66" t="e">
        <f>[3]!EntStkParent($P$1,A165)</f>
        <v>#NAME?</v>
      </c>
      <c r="C165" s="66" t="e">
        <f t="shared" si="85"/>
        <v>#NAME?</v>
      </c>
      <c r="D165" s="66" t="e">
        <f>[3]!EntStkDescr($P$1,A165,1)</f>
        <v>#NAME?</v>
      </c>
      <c r="E165" s="66"/>
      <c r="F165" s="68" t="s">
        <v>215</v>
      </c>
      <c r="G165" s="70" t="e">
        <f t="shared" si="115"/>
        <v>#NAME?</v>
      </c>
      <c r="H165" s="69" t="e">
        <f>[3]!EntStkUserField5($P$1,A165)</f>
        <v>#NAME?</v>
      </c>
      <c r="I165" s="24"/>
      <c r="J165" s="85" t="e">
        <f>IF('Price List'!$F$2="N/A",N165,IF('Price List'!$S$4="#(515): Invalid Customer",K165,(K165-(K165*O165))))</f>
        <v>#NAME?</v>
      </c>
      <c r="K165" s="85" t="e">
        <f t="shared" si="89"/>
        <v>#NAME?</v>
      </c>
      <c r="L165" s="75" t="e">
        <f t="shared" si="116"/>
        <v>#NAME?</v>
      </c>
      <c r="M165" s="77" t="e">
        <f>IF(VLOOKUP(C165,product_group_discount,3,FALSE)="",'New Quote Discount'!$C$6,VLOOKUP(C165,product_group_discount,3,FALSE))</f>
        <v>#NAME?</v>
      </c>
      <c r="N165" s="75" t="e">
        <f t="shared" si="117"/>
        <v>#NAME?</v>
      </c>
      <c r="O165" s="121" t="e">
        <f t="shared" si="118"/>
        <v>#NAME?</v>
      </c>
      <c r="P165" s="85"/>
      <c r="Q165" s="167" t="e">
        <f>IF(P165="",[3]!EntStkSalesPrice($P$1,A165,'Price List'!$S$5),P165*(IF('Price List'!$S$5="A",1,IF('Price List'!$S$5="B",1.262,1.553))))</f>
        <v>#NAME?</v>
      </c>
      <c r="R165" s="167" t="e">
        <f t="shared" si="90"/>
        <v>#NAME?</v>
      </c>
    </row>
    <row r="166" spans="1:18" x14ac:dyDescent="0.2">
      <c r="A166" s="71" t="s">
        <v>318</v>
      </c>
      <c r="B166" s="66" t="e">
        <f>[3]!EntStkParent($P$1,A166)</f>
        <v>#NAME?</v>
      </c>
      <c r="C166" s="66" t="e">
        <f t="shared" si="85"/>
        <v>#NAME?</v>
      </c>
      <c r="D166" s="66" t="e">
        <f>[3]!EntStkDescr($P$1,A166,1)</f>
        <v>#NAME?</v>
      </c>
      <c r="E166" s="66"/>
      <c r="F166" s="68" t="s">
        <v>215</v>
      </c>
      <c r="G166" s="70" t="e">
        <f t="shared" ref="G166:G180" si="119">CONCATENATE(H166,F166)</f>
        <v>#NAME?</v>
      </c>
      <c r="H166" s="69" t="e">
        <f>[3]!EntStkUserField5($P$1,A166)</f>
        <v>#NAME?</v>
      </c>
      <c r="I166" s="24"/>
      <c r="J166" s="85" t="e">
        <f>IF('Price List'!$F$2="N/A",N166,IF('Price List'!$S$4="#(515): Invalid Customer",K166,(K166-(K166*O166))))</f>
        <v>#NAME?</v>
      </c>
      <c r="K166" s="85" t="e">
        <f t="shared" si="89"/>
        <v>#NAME?</v>
      </c>
      <c r="L166" s="75" t="e">
        <f t="shared" ref="L166:L180" si="120">K166-(K166*M166)</f>
        <v>#NAME?</v>
      </c>
      <c r="M166" s="77" t="e">
        <f>IF(VLOOKUP(C166,product_group_discount,3,FALSE)="",'New Quote Discount'!$C$6,VLOOKUP(C166,product_group_discount,3,FALSE))</f>
        <v>#NAME?</v>
      </c>
      <c r="N166" s="75" t="e">
        <f t="shared" ref="N166:N180" si="121">K166-(K166*M166)</f>
        <v>#NAME?</v>
      </c>
      <c r="O166" s="121" t="e">
        <f t="shared" ref="O166:O180" si="122">VLOOKUP(C166,customerdiscount,5,FALSE)</f>
        <v>#NAME?</v>
      </c>
      <c r="P166" s="85"/>
      <c r="Q166" s="167" t="e">
        <f>IF(P166="",[3]!EntStkSalesPrice($P$1,A166,'Price List'!$S$5),P166*(IF('Price List'!$S$5="A",1,IF('Price List'!$S$5="B",1.262,1.553))))</f>
        <v>#NAME?</v>
      </c>
      <c r="R166" s="167" t="e">
        <f t="shared" si="90"/>
        <v>#NAME?</v>
      </c>
    </row>
    <row r="167" spans="1:18" x14ac:dyDescent="0.2">
      <c r="A167" s="71" t="s">
        <v>319</v>
      </c>
      <c r="B167" s="66" t="e">
        <f>[3]!EntStkParent($P$1,A167)</f>
        <v>#NAME?</v>
      </c>
      <c r="C167" s="66" t="e">
        <f t="shared" si="85"/>
        <v>#NAME?</v>
      </c>
      <c r="D167" s="66" t="e">
        <f>[3]!EntStkDescr($P$1,A167,1)</f>
        <v>#NAME?</v>
      </c>
      <c r="E167" s="66"/>
      <c r="F167" s="68" t="s">
        <v>215</v>
      </c>
      <c r="G167" s="70" t="e">
        <f t="shared" si="119"/>
        <v>#NAME?</v>
      </c>
      <c r="H167" s="69" t="e">
        <f>[3]!EntStkUserField5($P$1,A167)</f>
        <v>#NAME?</v>
      </c>
      <c r="I167" s="24"/>
      <c r="J167" s="85" t="e">
        <f>IF('Price List'!$F$2="N/A",N167,IF('Price List'!$S$4="#(515): Invalid Customer",K167,(K167-(K167*O167))))</f>
        <v>#NAME?</v>
      </c>
      <c r="K167" s="85" t="e">
        <f t="shared" si="89"/>
        <v>#NAME?</v>
      </c>
      <c r="L167" s="75" t="e">
        <f t="shared" si="120"/>
        <v>#NAME?</v>
      </c>
      <c r="M167" s="77" t="e">
        <f>IF(VLOOKUP(C167,product_group_discount,3,FALSE)="",'New Quote Discount'!$C$6,VLOOKUP(C167,product_group_discount,3,FALSE))</f>
        <v>#NAME?</v>
      </c>
      <c r="N167" s="75" t="e">
        <f t="shared" si="121"/>
        <v>#NAME?</v>
      </c>
      <c r="O167" s="121" t="e">
        <f t="shared" si="122"/>
        <v>#NAME?</v>
      </c>
      <c r="P167" s="85"/>
      <c r="Q167" s="167" t="e">
        <f>IF(P167="",[3]!EntStkSalesPrice($P$1,A167,'Price List'!$S$5),P167*(IF('Price List'!$S$5="A",1,IF('Price List'!$S$5="B",1.262,1.553))))</f>
        <v>#NAME?</v>
      </c>
      <c r="R167" s="167" t="e">
        <f t="shared" si="90"/>
        <v>#NAME?</v>
      </c>
    </row>
    <row r="168" spans="1:18" x14ac:dyDescent="0.2">
      <c r="A168" s="71" t="s">
        <v>320</v>
      </c>
      <c r="B168" s="66" t="e">
        <f>[3]!EntStkParent($P$1,A168)</f>
        <v>#NAME?</v>
      </c>
      <c r="C168" s="66" t="e">
        <f t="shared" si="85"/>
        <v>#NAME?</v>
      </c>
      <c r="D168" s="66" t="e">
        <f>[3]!EntStkDescr($P$1,A168,1)</f>
        <v>#NAME?</v>
      </c>
      <c r="E168" s="66"/>
      <c r="F168" s="68" t="s">
        <v>215</v>
      </c>
      <c r="G168" s="70" t="e">
        <f t="shared" si="119"/>
        <v>#NAME?</v>
      </c>
      <c r="H168" s="69" t="e">
        <f>[3]!EntStkUserField5($P$1,A168)</f>
        <v>#NAME?</v>
      </c>
      <c r="I168" s="24"/>
      <c r="J168" s="85" t="e">
        <f>IF('Price List'!$F$2="N/A",N168,IF('Price List'!$S$4="#(515): Invalid Customer",K168,(K168-(K168*O168))))</f>
        <v>#NAME?</v>
      </c>
      <c r="K168" s="85" t="e">
        <f t="shared" si="89"/>
        <v>#NAME?</v>
      </c>
      <c r="L168" s="75" t="e">
        <f t="shared" si="120"/>
        <v>#NAME?</v>
      </c>
      <c r="M168" s="77" t="e">
        <f>IF(VLOOKUP(C168,product_group_discount,3,FALSE)="",'New Quote Discount'!$C$6,VLOOKUP(C168,product_group_discount,3,FALSE))</f>
        <v>#NAME?</v>
      </c>
      <c r="N168" s="75" t="e">
        <f t="shared" si="121"/>
        <v>#NAME?</v>
      </c>
      <c r="O168" s="121" t="e">
        <f t="shared" si="122"/>
        <v>#NAME?</v>
      </c>
      <c r="P168" s="85"/>
      <c r="Q168" s="167" t="e">
        <f>IF(P168="",[3]!EntStkSalesPrice($P$1,A168,'Price List'!$S$5),P168*(IF('Price List'!$S$5="A",1,IF('Price List'!$S$5="B",1.262,1.553))))</f>
        <v>#NAME?</v>
      </c>
      <c r="R168" s="167" t="e">
        <f t="shared" si="90"/>
        <v>#NAME?</v>
      </c>
    </row>
    <row r="169" spans="1:18" x14ac:dyDescent="0.2">
      <c r="A169" s="71" t="s">
        <v>321</v>
      </c>
      <c r="B169" s="66" t="e">
        <f>[3]!EntStkParent($P$1,A169)</f>
        <v>#NAME?</v>
      </c>
      <c r="C169" s="66" t="e">
        <f t="shared" si="85"/>
        <v>#NAME?</v>
      </c>
      <c r="D169" s="66" t="e">
        <f>[3]!EntStkDescr($P$1,A169,1)</f>
        <v>#NAME?</v>
      </c>
      <c r="E169" s="66"/>
      <c r="F169" s="68" t="s">
        <v>215</v>
      </c>
      <c r="G169" s="70" t="e">
        <f t="shared" si="119"/>
        <v>#NAME?</v>
      </c>
      <c r="H169" s="69" t="e">
        <f>[3]!EntStkUserField5($P$1,A169)</f>
        <v>#NAME?</v>
      </c>
      <c r="I169" s="24"/>
      <c r="J169" s="85" t="e">
        <f>IF('Price List'!$F$2="N/A",N169,IF('Price List'!$S$4="#(515): Invalid Customer",K169,(K169-(K169*O169))))</f>
        <v>#NAME?</v>
      </c>
      <c r="K169" s="85" t="e">
        <f t="shared" si="89"/>
        <v>#NAME?</v>
      </c>
      <c r="L169" s="75" t="e">
        <f t="shared" si="120"/>
        <v>#NAME?</v>
      </c>
      <c r="M169" s="77" t="e">
        <f>IF(VLOOKUP(C169,product_group_discount,3,FALSE)="",'New Quote Discount'!$C$6,VLOOKUP(C169,product_group_discount,3,FALSE))</f>
        <v>#NAME?</v>
      </c>
      <c r="N169" s="75" t="e">
        <f t="shared" si="121"/>
        <v>#NAME?</v>
      </c>
      <c r="O169" s="121" t="e">
        <f t="shared" si="122"/>
        <v>#NAME?</v>
      </c>
      <c r="P169" s="85"/>
      <c r="Q169" s="167" t="e">
        <f>IF(P169="",[3]!EntStkSalesPrice($P$1,A169,'Price List'!$S$5),P169*(IF('Price List'!$S$5="A",1,IF('Price List'!$S$5="B",1.262,1.553))))</f>
        <v>#NAME?</v>
      </c>
      <c r="R169" s="167" t="e">
        <f t="shared" si="90"/>
        <v>#NAME?</v>
      </c>
    </row>
    <row r="170" spans="1:18" x14ac:dyDescent="0.2">
      <c r="A170" s="71" t="s">
        <v>322</v>
      </c>
      <c r="B170" s="66" t="e">
        <f>[3]!EntStkParent($P$1,A170)</f>
        <v>#NAME?</v>
      </c>
      <c r="C170" s="66" t="e">
        <f t="shared" si="85"/>
        <v>#NAME?</v>
      </c>
      <c r="D170" s="66" t="e">
        <f>[3]!EntStkDescr($P$1,A170,1)</f>
        <v>#NAME?</v>
      </c>
      <c r="E170" s="66"/>
      <c r="F170" s="68" t="s">
        <v>215</v>
      </c>
      <c r="G170" s="70" t="e">
        <f t="shared" si="119"/>
        <v>#NAME?</v>
      </c>
      <c r="H170" s="69" t="e">
        <f>[3]!EntStkUserField5($P$1,A170)</f>
        <v>#NAME?</v>
      </c>
      <c r="I170" s="24"/>
      <c r="J170" s="85" t="e">
        <f>IF('Price List'!$F$2="N/A",N170,IF('Price List'!$S$4="#(515): Invalid Customer",K170,(K170-(K170*O170))))</f>
        <v>#NAME?</v>
      </c>
      <c r="K170" s="85" t="e">
        <f t="shared" si="89"/>
        <v>#NAME?</v>
      </c>
      <c r="L170" s="75" t="e">
        <f t="shared" si="120"/>
        <v>#NAME?</v>
      </c>
      <c r="M170" s="77" t="e">
        <f>IF(VLOOKUP(C170,product_group_discount,3,FALSE)="",'New Quote Discount'!$C$6,VLOOKUP(C170,product_group_discount,3,FALSE))</f>
        <v>#NAME?</v>
      </c>
      <c r="N170" s="75" t="e">
        <f t="shared" si="121"/>
        <v>#NAME?</v>
      </c>
      <c r="O170" s="121" t="e">
        <f t="shared" si="122"/>
        <v>#NAME?</v>
      </c>
      <c r="P170" s="85"/>
      <c r="Q170" s="167" t="e">
        <f>IF(P170="",[3]!EntStkSalesPrice($P$1,A170,'Price List'!$S$5),P170*(IF('Price List'!$S$5="A",1,IF('Price List'!$S$5="B",1.262,1.553))))</f>
        <v>#NAME?</v>
      </c>
      <c r="R170" s="167" t="e">
        <f t="shared" si="90"/>
        <v>#NAME?</v>
      </c>
    </row>
    <row r="171" spans="1:18" x14ac:dyDescent="0.2">
      <c r="A171" s="71" t="s">
        <v>323</v>
      </c>
      <c r="B171" s="66" t="e">
        <f>[3]!EntStkParent($P$1,A171)</f>
        <v>#NAME?</v>
      </c>
      <c r="C171" s="66" t="e">
        <f t="shared" si="85"/>
        <v>#NAME?</v>
      </c>
      <c r="D171" s="66" t="e">
        <f>[3]!EntStkDescr($P$1,A171,1)</f>
        <v>#NAME?</v>
      </c>
      <c r="E171" s="66"/>
      <c r="F171" s="68" t="s">
        <v>215</v>
      </c>
      <c r="G171" s="70" t="e">
        <f t="shared" si="119"/>
        <v>#NAME?</v>
      </c>
      <c r="H171" s="69" t="e">
        <f>[3]!EntStkUserField5($P$1,A171)</f>
        <v>#NAME?</v>
      </c>
      <c r="I171" s="24"/>
      <c r="J171" s="85" t="e">
        <f>IF('Price List'!$F$2="N/A",N171,IF('Price List'!$S$4="#(515): Invalid Customer",K171,(K171-(K171*O171))))</f>
        <v>#NAME?</v>
      </c>
      <c r="K171" s="85" t="e">
        <f t="shared" si="89"/>
        <v>#NAME?</v>
      </c>
      <c r="L171" s="75" t="e">
        <f t="shared" si="120"/>
        <v>#NAME?</v>
      </c>
      <c r="M171" s="77" t="e">
        <f>IF(VLOOKUP(C171,product_group_discount,3,FALSE)="",'New Quote Discount'!$C$6,VLOOKUP(C171,product_group_discount,3,FALSE))</f>
        <v>#NAME?</v>
      </c>
      <c r="N171" s="75" t="e">
        <f t="shared" si="121"/>
        <v>#NAME?</v>
      </c>
      <c r="O171" s="121" t="e">
        <f t="shared" si="122"/>
        <v>#NAME?</v>
      </c>
      <c r="P171" s="85"/>
      <c r="Q171" s="167" t="e">
        <f>IF(P171="",[3]!EntStkSalesPrice($P$1,A171,'Price List'!$S$5),P171*(IF('Price List'!$S$5="A",1,IF('Price List'!$S$5="B",1.262,1.553))))</f>
        <v>#NAME?</v>
      </c>
      <c r="R171" s="167" t="e">
        <f t="shared" si="90"/>
        <v>#NAME?</v>
      </c>
    </row>
    <row r="172" spans="1:18" x14ac:dyDescent="0.2">
      <c r="A172" s="71" t="s">
        <v>324</v>
      </c>
      <c r="B172" s="66" t="e">
        <f>[3]!EntStkParent($P$1,A172)</f>
        <v>#NAME?</v>
      </c>
      <c r="C172" s="66" t="e">
        <f t="shared" si="85"/>
        <v>#NAME?</v>
      </c>
      <c r="D172" s="66" t="e">
        <f>[3]!EntStkDescr($P$1,A172,1)</f>
        <v>#NAME?</v>
      </c>
      <c r="E172" s="66"/>
      <c r="F172" s="68" t="s">
        <v>215</v>
      </c>
      <c r="G172" s="70" t="e">
        <f t="shared" si="119"/>
        <v>#NAME?</v>
      </c>
      <c r="H172" s="69" t="e">
        <f>[3]!EntStkUserField5($P$1,A172)</f>
        <v>#NAME?</v>
      </c>
      <c r="I172" s="24"/>
      <c r="J172" s="85" t="e">
        <f>IF('Price List'!$F$2="N/A",N172,IF('Price List'!$S$4="#(515): Invalid Customer",K172,(K172-(K172*O172))))</f>
        <v>#NAME?</v>
      </c>
      <c r="K172" s="85" t="e">
        <f t="shared" si="89"/>
        <v>#NAME?</v>
      </c>
      <c r="L172" s="75" t="e">
        <f t="shared" si="120"/>
        <v>#NAME?</v>
      </c>
      <c r="M172" s="77" t="e">
        <f>IF(VLOOKUP(C172,product_group_discount,3,FALSE)="",'New Quote Discount'!$C$6,VLOOKUP(C172,product_group_discount,3,FALSE))</f>
        <v>#NAME?</v>
      </c>
      <c r="N172" s="75" t="e">
        <f t="shared" si="121"/>
        <v>#NAME?</v>
      </c>
      <c r="O172" s="121" t="e">
        <f t="shared" si="122"/>
        <v>#NAME?</v>
      </c>
      <c r="P172" s="85"/>
      <c r="Q172" s="167" t="e">
        <f>IF(P172="",[3]!EntStkSalesPrice($P$1,A172,'Price List'!$S$5),P172*(IF('Price List'!$S$5="A",1,IF('Price List'!$S$5="B",1.262,1.553))))</f>
        <v>#NAME?</v>
      </c>
      <c r="R172" s="167" t="e">
        <f t="shared" si="90"/>
        <v>#NAME?</v>
      </c>
    </row>
    <row r="173" spans="1:18" x14ac:dyDescent="0.2">
      <c r="A173" s="71" t="s">
        <v>325</v>
      </c>
      <c r="B173" s="66" t="e">
        <f>[3]!EntStkParent($P$1,A173)</f>
        <v>#NAME?</v>
      </c>
      <c r="C173" s="66" t="e">
        <f t="shared" si="85"/>
        <v>#NAME?</v>
      </c>
      <c r="D173" s="66" t="e">
        <f>[3]!EntStkDescr($P$1,A173,1)</f>
        <v>#NAME?</v>
      </c>
      <c r="E173" s="66"/>
      <c r="F173" s="68" t="s">
        <v>215</v>
      </c>
      <c r="G173" s="70" t="e">
        <f t="shared" si="119"/>
        <v>#NAME?</v>
      </c>
      <c r="H173" s="69" t="e">
        <f>[3]!EntStkUserField5($P$1,A173)</f>
        <v>#NAME?</v>
      </c>
      <c r="I173" s="24"/>
      <c r="J173" s="85" t="e">
        <f>IF('Price List'!$F$2="N/A",N173,IF('Price List'!$S$4="#(515): Invalid Customer",K173,(K173-(K173*O173))))</f>
        <v>#NAME?</v>
      </c>
      <c r="K173" s="85" t="e">
        <f t="shared" si="89"/>
        <v>#NAME?</v>
      </c>
      <c r="L173" s="75" t="e">
        <f t="shared" si="120"/>
        <v>#NAME?</v>
      </c>
      <c r="M173" s="77" t="e">
        <f>IF(VLOOKUP(C173,product_group_discount,3,FALSE)="",'New Quote Discount'!$C$6,VLOOKUP(C173,product_group_discount,3,FALSE))</f>
        <v>#NAME?</v>
      </c>
      <c r="N173" s="75" t="e">
        <f t="shared" si="121"/>
        <v>#NAME?</v>
      </c>
      <c r="O173" s="121" t="e">
        <f t="shared" si="122"/>
        <v>#NAME?</v>
      </c>
      <c r="P173" s="85"/>
      <c r="Q173" s="167" t="e">
        <f>IF(P173="",[3]!EntStkSalesPrice($P$1,A173,'Price List'!$S$5),P173*(IF('Price List'!$S$5="A",1,IF('Price List'!$S$5="B",1.262,1.553))))</f>
        <v>#NAME?</v>
      </c>
      <c r="R173" s="167" t="e">
        <f t="shared" si="90"/>
        <v>#NAME?</v>
      </c>
    </row>
    <row r="174" spans="1:18" x14ac:dyDescent="0.2">
      <c r="A174" s="71" t="s">
        <v>326</v>
      </c>
      <c r="B174" s="66" t="e">
        <f>[3]!EntStkParent($P$1,A174)</f>
        <v>#NAME?</v>
      </c>
      <c r="C174" s="66" t="e">
        <f t="shared" si="85"/>
        <v>#NAME?</v>
      </c>
      <c r="D174" s="66" t="e">
        <f>[3]!EntStkDescr($P$1,A174,1)</f>
        <v>#NAME?</v>
      </c>
      <c r="E174" s="66"/>
      <c r="F174" s="68" t="s">
        <v>215</v>
      </c>
      <c r="G174" s="70" t="e">
        <f t="shared" si="119"/>
        <v>#NAME?</v>
      </c>
      <c r="H174" s="69" t="e">
        <f>[3]!EntStkUserField5($P$1,A174)</f>
        <v>#NAME?</v>
      </c>
      <c r="I174" s="24"/>
      <c r="J174" s="85" t="e">
        <f>IF('Price List'!$F$2="N/A",N174,IF('Price List'!$S$4="#(515): Invalid Customer",K174,(K174-(K174*O174))))</f>
        <v>#NAME?</v>
      </c>
      <c r="K174" s="85" t="e">
        <f t="shared" si="89"/>
        <v>#NAME?</v>
      </c>
      <c r="L174" s="75" t="e">
        <f t="shared" si="120"/>
        <v>#NAME?</v>
      </c>
      <c r="M174" s="77" t="e">
        <f>IF(VLOOKUP(C174,product_group_discount,3,FALSE)="",'New Quote Discount'!$C$6,VLOOKUP(C174,product_group_discount,3,FALSE))</f>
        <v>#NAME?</v>
      </c>
      <c r="N174" s="75" t="e">
        <f t="shared" si="121"/>
        <v>#NAME?</v>
      </c>
      <c r="O174" s="121" t="e">
        <f t="shared" si="122"/>
        <v>#NAME?</v>
      </c>
      <c r="P174" s="85"/>
      <c r="Q174" s="167" t="e">
        <f>IF(P174="",[3]!EntStkSalesPrice($P$1,A174,'Price List'!$S$5),P174*(IF('Price List'!$S$5="A",1,IF('Price List'!$S$5="B",1.262,1.553))))</f>
        <v>#NAME?</v>
      </c>
      <c r="R174" s="167" t="e">
        <f t="shared" si="90"/>
        <v>#NAME?</v>
      </c>
    </row>
    <row r="175" spans="1:18" x14ac:dyDescent="0.2">
      <c r="A175" s="71" t="s">
        <v>327</v>
      </c>
      <c r="B175" s="66" t="e">
        <f>[3]!EntStkParent($P$1,A175)</f>
        <v>#NAME?</v>
      </c>
      <c r="C175" s="66" t="e">
        <f t="shared" si="85"/>
        <v>#NAME?</v>
      </c>
      <c r="D175" s="66" t="e">
        <f>[3]!EntStkDescr($P$1,A175,1)</f>
        <v>#NAME?</v>
      </c>
      <c r="E175" s="66"/>
      <c r="F175" s="68" t="s">
        <v>215</v>
      </c>
      <c r="G175" s="70" t="e">
        <f t="shared" si="119"/>
        <v>#NAME?</v>
      </c>
      <c r="H175" s="69" t="e">
        <f>[3]!EntStkUserField5($P$1,A175)</f>
        <v>#NAME?</v>
      </c>
      <c r="I175" s="24"/>
      <c r="J175" s="85" t="e">
        <f>IF('Price List'!$F$2="N/A",N175,IF('Price List'!$S$4="#(515): Invalid Customer",K175,(K175-(K175*O175))))</f>
        <v>#NAME?</v>
      </c>
      <c r="K175" s="85" t="e">
        <f t="shared" si="89"/>
        <v>#NAME?</v>
      </c>
      <c r="L175" s="75" t="e">
        <f t="shared" si="120"/>
        <v>#NAME?</v>
      </c>
      <c r="M175" s="77" t="e">
        <f>IF(VLOOKUP(C175,product_group_discount,3,FALSE)="",'New Quote Discount'!$C$6,VLOOKUP(C175,product_group_discount,3,FALSE))</f>
        <v>#NAME?</v>
      </c>
      <c r="N175" s="75" t="e">
        <f t="shared" si="121"/>
        <v>#NAME?</v>
      </c>
      <c r="O175" s="121" t="e">
        <f t="shared" si="122"/>
        <v>#NAME?</v>
      </c>
      <c r="P175" s="85"/>
      <c r="Q175" s="167" t="e">
        <f>IF(P175="",[3]!EntStkSalesPrice($P$1,A175,'Price List'!$S$5),P175*(IF('Price List'!$S$5="A",1,IF('Price List'!$S$5="B",1.262,1.553))))</f>
        <v>#NAME?</v>
      </c>
      <c r="R175" s="167" t="e">
        <f t="shared" si="90"/>
        <v>#NAME?</v>
      </c>
    </row>
    <row r="176" spans="1:18" x14ac:dyDescent="0.2">
      <c r="A176" s="71" t="s">
        <v>328</v>
      </c>
      <c r="B176" s="66" t="e">
        <f>[3]!EntStkParent($P$1,A176)</f>
        <v>#NAME?</v>
      </c>
      <c r="C176" s="66" t="e">
        <f t="shared" si="85"/>
        <v>#NAME?</v>
      </c>
      <c r="D176" s="66" t="e">
        <f>[3]!EntStkDescr($P$1,A176,1)</f>
        <v>#NAME?</v>
      </c>
      <c r="E176" s="66"/>
      <c r="F176" s="68" t="s">
        <v>215</v>
      </c>
      <c r="G176" s="70" t="e">
        <f t="shared" si="119"/>
        <v>#NAME?</v>
      </c>
      <c r="H176" s="69" t="e">
        <f>[3]!EntStkUserField5($P$1,A176)</f>
        <v>#NAME?</v>
      </c>
      <c r="I176" s="24"/>
      <c r="J176" s="85" t="e">
        <f>IF('Price List'!$F$2="N/A",N176,IF('Price List'!$S$4="#(515): Invalid Customer",K176,(K176-(K176*O176))))</f>
        <v>#NAME?</v>
      </c>
      <c r="K176" s="85" t="e">
        <f t="shared" si="89"/>
        <v>#NAME?</v>
      </c>
      <c r="L176" s="75" t="e">
        <f t="shared" si="120"/>
        <v>#NAME?</v>
      </c>
      <c r="M176" s="77" t="e">
        <f>IF(VLOOKUP(C176,product_group_discount,3,FALSE)="",'New Quote Discount'!$C$6,VLOOKUP(C176,product_group_discount,3,FALSE))</f>
        <v>#NAME?</v>
      </c>
      <c r="N176" s="75" t="e">
        <f t="shared" si="121"/>
        <v>#NAME?</v>
      </c>
      <c r="O176" s="121" t="e">
        <f t="shared" si="122"/>
        <v>#NAME?</v>
      </c>
      <c r="P176" s="85"/>
      <c r="Q176" s="167" t="e">
        <f>IF(P176="",[3]!EntStkSalesPrice($P$1,A176,'Price List'!$S$5),P176*(IF('Price List'!$S$5="A",1,IF('Price List'!$S$5="B",1.262,1.553))))</f>
        <v>#NAME?</v>
      </c>
      <c r="R176" s="167" t="e">
        <f t="shared" si="90"/>
        <v>#NAME?</v>
      </c>
    </row>
    <row r="177" spans="1:18" x14ac:dyDescent="0.2">
      <c r="A177" s="71" t="s">
        <v>329</v>
      </c>
      <c r="B177" s="66" t="e">
        <f>[3]!EntStkParent($P$1,A177)</f>
        <v>#NAME?</v>
      </c>
      <c r="C177" s="66" t="e">
        <f t="shared" si="85"/>
        <v>#NAME?</v>
      </c>
      <c r="D177" s="66" t="e">
        <f>[3]!EntStkDescr($P$1,A177,1)</f>
        <v>#NAME?</v>
      </c>
      <c r="E177" s="66"/>
      <c r="F177" s="68" t="s">
        <v>215</v>
      </c>
      <c r="G177" s="70" t="e">
        <f t="shared" si="119"/>
        <v>#NAME?</v>
      </c>
      <c r="H177" s="69" t="e">
        <f>[3]!EntStkUserField5($P$1,A177)</f>
        <v>#NAME?</v>
      </c>
      <c r="I177" s="24"/>
      <c r="J177" s="85" t="e">
        <f>IF('Price List'!$F$2="N/A",N177,IF('Price List'!$S$4="#(515): Invalid Customer",K177,(K177-(K177*O177))))</f>
        <v>#NAME?</v>
      </c>
      <c r="K177" s="85" t="e">
        <f t="shared" si="89"/>
        <v>#NAME?</v>
      </c>
      <c r="L177" s="75" t="e">
        <f t="shared" si="120"/>
        <v>#NAME?</v>
      </c>
      <c r="M177" s="77" t="e">
        <f>IF(VLOOKUP(C177,product_group_discount,3,FALSE)="",'New Quote Discount'!$C$6,VLOOKUP(C177,product_group_discount,3,FALSE))</f>
        <v>#NAME?</v>
      </c>
      <c r="N177" s="75" t="e">
        <f t="shared" si="121"/>
        <v>#NAME?</v>
      </c>
      <c r="O177" s="121" t="e">
        <f t="shared" si="122"/>
        <v>#NAME?</v>
      </c>
      <c r="P177" s="85"/>
      <c r="Q177" s="167" t="e">
        <f>IF(P177="",[3]!EntStkSalesPrice($P$1,A177,'Price List'!$S$5),P177*(IF('Price List'!$S$5="A",1,IF('Price List'!$S$5="B",1.262,1.553))))</f>
        <v>#NAME?</v>
      </c>
      <c r="R177" s="167" t="e">
        <f t="shared" si="90"/>
        <v>#NAME?</v>
      </c>
    </row>
    <row r="178" spans="1:18" x14ac:dyDescent="0.2">
      <c r="A178" s="71" t="s">
        <v>330</v>
      </c>
      <c r="B178" s="66" t="e">
        <f>[3]!EntStkParent($P$1,A178)</f>
        <v>#NAME?</v>
      </c>
      <c r="C178" s="66" t="e">
        <f t="shared" si="85"/>
        <v>#NAME?</v>
      </c>
      <c r="D178" s="66" t="e">
        <f>[3]!EntStkDescr($P$1,A178,1)</f>
        <v>#NAME?</v>
      </c>
      <c r="E178" s="66"/>
      <c r="F178" s="68" t="s">
        <v>215</v>
      </c>
      <c r="G178" s="70" t="e">
        <f t="shared" si="119"/>
        <v>#NAME?</v>
      </c>
      <c r="H178" s="69" t="e">
        <f>[3]!EntStkUserField5($P$1,A178)</f>
        <v>#NAME?</v>
      </c>
      <c r="I178" s="24"/>
      <c r="J178" s="85" t="e">
        <f>IF('Price List'!$F$2="N/A",N178,IF('Price List'!$S$4="#(515): Invalid Customer",K178,(K178-(K178*O178))))</f>
        <v>#NAME?</v>
      </c>
      <c r="K178" s="85" t="e">
        <f t="shared" si="89"/>
        <v>#NAME?</v>
      </c>
      <c r="L178" s="75" t="e">
        <f t="shared" si="120"/>
        <v>#NAME?</v>
      </c>
      <c r="M178" s="77" t="e">
        <f>IF(VLOOKUP(C178,product_group_discount,3,FALSE)="",'New Quote Discount'!$C$6,VLOOKUP(C178,product_group_discount,3,FALSE))</f>
        <v>#NAME?</v>
      </c>
      <c r="N178" s="75" t="e">
        <f t="shared" si="121"/>
        <v>#NAME?</v>
      </c>
      <c r="O178" s="121" t="e">
        <f t="shared" si="122"/>
        <v>#NAME?</v>
      </c>
      <c r="P178" s="85"/>
      <c r="Q178" s="167" t="e">
        <f>IF(P178="",[3]!EntStkSalesPrice($P$1,A178,'Price List'!$S$5),P178*(IF('Price List'!$S$5="A",1,IF('Price List'!$S$5="B",1.262,1.553))))</f>
        <v>#NAME?</v>
      </c>
      <c r="R178" s="167" t="e">
        <f t="shared" si="90"/>
        <v>#NAME?</v>
      </c>
    </row>
    <row r="179" spans="1:18" x14ac:dyDescent="0.2">
      <c r="A179" s="71" t="s">
        <v>331</v>
      </c>
      <c r="B179" s="66" t="e">
        <f>[3]!EntStkParent($P$1,A179)</f>
        <v>#NAME?</v>
      </c>
      <c r="C179" s="66" t="e">
        <f t="shared" si="85"/>
        <v>#NAME?</v>
      </c>
      <c r="D179" s="66" t="e">
        <f>[3]!EntStkDescr($P$1,A179,1)</f>
        <v>#NAME?</v>
      </c>
      <c r="E179" s="66"/>
      <c r="F179" s="68" t="s">
        <v>215</v>
      </c>
      <c r="G179" s="70" t="e">
        <f t="shared" si="119"/>
        <v>#NAME?</v>
      </c>
      <c r="H179" s="69" t="e">
        <f>[3]!EntStkUserField5($P$1,A179)</f>
        <v>#NAME?</v>
      </c>
      <c r="I179" s="24"/>
      <c r="J179" s="85" t="e">
        <f>IF('Price List'!$F$2="N/A",N179,IF('Price List'!$S$4="#(515): Invalid Customer",K179,(K179-(K179*O179))))</f>
        <v>#NAME?</v>
      </c>
      <c r="K179" s="85" t="e">
        <f t="shared" si="89"/>
        <v>#NAME?</v>
      </c>
      <c r="L179" s="75" t="e">
        <f t="shared" si="120"/>
        <v>#NAME?</v>
      </c>
      <c r="M179" s="77" t="e">
        <f>IF(VLOOKUP(C179,product_group_discount,3,FALSE)="",'New Quote Discount'!$C$6,VLOOKUP(C179,product_group_discount,3,FALSE))</f>
        <v>#NAME?</v>
      </c>
      <c r="N179" s="75" t="e">
        <f t="shared" si="121"/>
        <v>#NAME?</v>
      </c>
      <c r="O179" s="121" t="e">
        <f t="shared" si="122"/>
        <v>#NAME?</v>
      </c>
      <c r="P179" s="85"/>
      <c r="Q179" s="167" t="e">
        <f>IF(P179="",[3]!EntStkSalesPrice($P$1,A179,'Price List'!$S$5),P179*(IF('Price List'!$S$5="A",1,IF('Price List'!$S$5="B",1.262,1.553))))</f>
        <v>#NAME?</v>
      </c>
      <c r="R179" s="167" t="e">
        <f t="shared" si="90"/>
        <v>#NAME?</v>
      </c>
    </row>
    <row r="180" spans="1:18" x14ac:dyDescent="0.2">
      <c r="A180" s="71" t="s">
        <v>332</v>
      </c>
      <c r="B180" s="66" t="e">
        <f>[3]!EntStkParent($P$1,A180)</f>
        <v>#NAME?</v>
      </c>
      <c r="C180" s="66" t="e">
        <f t="shared" si="85"/>
        <v>#NAME?</v>
      </c>
      <c r="D180" s="66" t="e">
        <f>[3]!EntStkDescr($P$1,A180,1)</f>
        <v>#NAME?</v>
      </c>
      <c r="E180" s="66"/>
      <c r="F180" s="68" t="s">
        <v>215</v>
      </c>
      <c r="G180" s="70" t="e">
        <f t="shared" si="119"/>
        <v>#NAME?</v>
      </c>
      <c r="H180" s="69" t="e">
        <f>[3]!EntStkUserField5($P$1,A180)</f>
        <v>#NAME?</v>
      </c>
      <c r="I180" s="24"/>
      <c r="J180" s="85" t="e">
        <f>IF('Price List'!$F$2="N/A",N180,IF('Price List'!$S$4="#(515): Invalid Customer",K180,(K180-(K180*O180))))</f>
        <v>#NAME?</v>
      </c>
      <c r="K180" s="85" t="e">
        <f t="shared" si="89"/>
        <v>#NAME?</v>
      </c>
      <c r="L180" s="75" t="e">
        <f t="shared" si="120"/>
        <v>#NAME?</v>
      </c>
      <c r="M180" s="77" t="e">
        <f>IF(VLOOKUP(C180,product_group_discount,3,FALSE)="",'New Quote Discount'!$C$6,VLOOKUP(C180,product_group_discount,3,FALSE))</f>
        <v>#NAME?</v>
      </c>
      <c r="N180" s="75" t="e">
        <f t="shared" si="121"/>
        <v>#NAME?</v>
      </c>
      <c r="O180" s="121" t="e">
        <f t="shared" si="122"/>
        <v>#NAME?</v>
      </c>
      <c r="P180" s="85"/>
      <c r="Q180" s="167" t="e">
        <f>IF(P180="",[3]!EntStkSalesPrice($P$1,A180,'Price List'!$S$5),P180*(IF('Price List'!$S$5="A",1,IF('Price List'!$S$5="B",1.262,1.553))))</f>
        <v>#NAME?</v>
      </c>
      <c r="R180" s="167" t="e">
        <f t="shared" si="90"/>
        <v>#NAME?</v>
      </c>
    </row>
    <row r="181" spans="1:18" x14ac:dyDescent="0.2">
      <c r="A181" s="27"/>
      <c r="B181" s="28" t="e">
        <f>[3]!EntStkParent($P$1,A181)</f>
        <v>#NAME?</v>
      </c>
      <c r="C181" s="57" t="s">
        <v>38</v>
      </c>
      <c r="D181" s="28" t="e">
        <f>[3]!EntStkDescr($P$1,A181,1)</f>
        <v>#NAME?</v>
      </c>
      <c r="E181" s="28"/>
      <c r="F181" s="39" t="s">
        <v>215</v>
      </c>
      <c r="G181" s="31" t="str">
        <f t="shared" ref="G181" si="123">CONCATENATE(H181,F181)</f>
        <v>20D12 99</v>
      </c>
      <c r="H181" s="30">
        <v>20</v>
      </c>
      <c r="I181" s="30"/>
      <c r="J181" s="81" t="e">
        <f>IF('Price List'!$F$2="N/A",N181,IF('Price List'!$S$4="#(515): Invalid Customer",K181,(K181-(K181*O181))))</f>
        <v>#NAME?</v>
      </c>
      <c r="K181" s="81">
        <f t="shared" ref="K181" si="124">Q181</f>
        <v>44.583898140000002</v>
      </c>
      <c r="L181" s="29">
        <f t="shared" ref="L181" si="125">K181-(K181*M181)</f>
        <v>26.750338884000001</v>
      </c>
      <c r="M181" s="86">
        <f>IF(VLOOKUP(C181,product_group_discount,3,FALSE)="",'New Quote Discount'!$C$6,VLOOKUP(C181,product_group_discount,3,FALSE))</f>
        <v>0.4</v>
      </c>
      <c r="N181" s="29">
        <f t="shared" ref="N181" si="126">K181-(K181*M181)</f>
        <v>26.750338884000001</v>
      </c>
      <c r="O181" s="120" t="e">
        <f t="shared" ref="O181" si="127">VLOOKUP(C181,customerdiscount,5,FALSE)</f>
        <v>#NAME?</v>
      </c>
      <c r="P181" s="81">
        <v>35.327970000000001</v>
      </c>
      <c r="Q181" s="167">
        <f>IF(P181="",[3]!EntStkSalesPrice($P$1,A181,'Price List'!$S$5),P181*(IF('Price List'!$S$5="A",1,IF('Price List'!$S$5="B",1.262,1.553))))</f>
        <v>44.583898140000002</v>
      </c>
      <c r="R181" s="167">
        <f t="shared" si="90"/>
        <v>66.875847210000003</v>
      </c>
    </row>
    <row r="182" spans="1:18" x14ac:dyDescent="0.2">
      <c r="A182" s="71" t="s">
        <v>334</v>
      </c>
      <c r="B182" s="66" t="e">
        <f>[3]!EntStkParent($P$1,A182)</f>
        <v>#NAME?</v>
      </c>
      <c r="C182" s="66" t="e">
        <f t="shared" si="85"/>
        <v>#NAME?</v>
      </c>
      <c r="D182" s="66" t="e">
        <f>[3]!EntStkDescr($P$1,A182,1)</f>
        <v>#NAME?</v>
      </c>
      <c r="E182" s="66"/>
      <c r="F182" s="68" t="s">
        <v>215</v>
      </c>
      <c r="G182" s="70" t="e">
        <f t="shared" ref="G182" si="128">CONCATENATE(H182,F182)</f>
        <v>#NAME?</v>
      </c>
      <c r="H182" s="69" t="e">
        <f>[3]!EntStkUserField5($P$1,A182)</f>
        <v>#NAME?</v>
      </c>
      <c r="I182" s="24"/>
      <c r="J182" s="85" t="e">
        <f>IF('Price List'!$F$2="N/A",N182,IF('Price List'!$S$4="#(515): Invalid Customer",K182,(K182-(K182*O182))))</f>
        <v>#NAME?</v>
      </c>
      <c r="K182" s="85" t="e">
        <f t="shared" si="89"/>
        <v>#NAME?</v>
      </c>
      <c r="L182" s="75" t="e">
        <f t="shared" ref="L182" si="129">K182-(K182*M182)</f>
        <v>#NAME?</v>
      </c>
      <c r="M182" s="77" t="e">
        <f>IF(VLOOKUP(C182,product_group_discount,3,FALSE)="",'New Quote Discount'!$C$6,VLOOKUP(C182,product_group_discount,3,FALSE))</f>
        <v>#NAME?</v>
      </c>
      <c r="N182" s="75" t="e">
        <f t="shared" ref="N182" si="130">K182-(K182*M182)</f>
        <v>#NAME?</v>
      </c>
      <c r="O182" s="121" t="e">
        <f t="shared" ref="O182" si="131">VLOOKUP(C182,customerdiscount,5,FALSE)</f>
        <v>#NAME?</v>
      </c>
      <c r="P182" s="85"/>
      <c r="Q182" s="167" t="e">
        <f>IF(P182="",[3]!EntStkSalesPrice($P$1,A182,'Price List'!$S$5),P182*(IF('Price List'!$S$5="A",1,IF('Price List'!$S$5="B",1.262,1.553))))</f>
        <v>#NAME?</v>
      </c>
      <c r="R182" s="167" t="e">
        <f t="shared" si="90"/>
        <v>#NAME?</v>
      </c>
    </row>
    <row r="183" spans="1:18" ht="13.6" thickBot="1" x14ac:dyDescent="0.25">
      <c r="A183" s="109" t="s">
        <v>333</v>
      </c>
      <c r="B183" s="66" t="e">
        <f>[3]!EntStkParent($P$1,A183)</f>
        <v>#NAME?</v>
      </c>
      <c r="C183" s="66" t="e">
        <f t="shared" si="85"/>
        <v>#NAME?</v>
      </c>
      <c r="D183" s="110" t="e">
        <f>[3]!EntStkDescr($P$1,A183,1)</f>
        <v>#NAME?</v>
      </c>
      <c r="E183" s="110"/>
      <c r="F183" s="134" t="s">
        <v>215</v>
      </c>
      <c r="G183" s="111" t="e">
        <f t="shared" si="78"/>
        <v>#NAME?</v>
      </c>
      <c r="H183" s="133" t="e">
        <f>[3]!EntStkUserField5($P$1,A183)</f>
        <v>#NAME?</v>
      </c>
      <c r="I183" s="133"/>
      <c r="J183" s="118" t="e">
        <f>IF('Price List'!$F$2="N/A",N183,IF('Price List'!$S$4="#(515): Invalid Customer",K183,(K183-(K183*O183))))</f>
        <v>#NAME?</v>
      </c>
      <c r="K183" s="118" t="e">
        <f t="shared" si="89"/>
        <v>#NAME?</v>
      </c>
      <c r="L183" s="132" t="e">
        <f t="shared" si="80"/>
        <v>#NAME?</v>
      </c>
      <c r="M183" s="78" t="e">
        <f>IF(VLOOKUP(C183,product_group_discount,3,FALSE)="",'New Quote Discount'!$C$6,VLOOKUP(C183,product_group_discount,3,FALSE))</f>
        <v>#NAME?</v>
      </c>
      <c r="N183" s="132" t="e">
        <f t="shared" si="77"/>
        <v>#NAME?</v>
      </c>
      <c r="O183" s="123" t="e">
        <f t="shared" si="79"/>
        <v>#NAME?</v>
      </c>
      <c r="P183" s="118"/>
      <c r="Q183" s="167" t="e">
        <f>IF(P183="",[3]!EntStkSalesPrice($P$1,A183,'Price List'!$S$5),P183*(IF('Price List'!$S$5="A",1,IF('Price List'!$S$5="B",1.262,1.553))))</f>
        <v>#NAME?</v>
      </c>
      <c r="R183" s="167" t="e">
        <f t="shared" si="90"/>
        <v>#NAME?</v>
      </c>
    </row>
    <row r="184" spans="1:18" x14ac:dyDescent="0.2">
      <c r="A184" s="148" t="s">
        <v>420</v>
      </c>
      <c r="B184" s="140" t="e">
        <f>[3]!EntStkParent($P$1,A184)</f>
        <v>#NAME?</v>
      </c>
      <c r="C184" s="140" t="e">
        <f t="shared" si="85"/>
        <v>#NAME?</v>
      </c>
      <c r="D184" s="140" t="e">
        <f>[3]!EntStkDescr($P$1,A184,1)</f>
        <v>#NAME?</v>
      </c>
      <c r="E184" s="140"/>
      <c r="F184" s="142" t="s">
        <v>20</v>
      </c>
      <c r="G184" s="143" t="e">
        <f t="shared" si="78"/>
        <v>#NAME?</v>
      </c>
      <c r="H184" s="144" t="e">
        <f>[3]!EntStkUserField5($P$1,A184)</f>
        <v>#NAME?</v>
      </c>
      <c r="I184" s="24"/>
      <c r="J184" s="145" t="e">
        <f>IF('Price List'!$F$2="N/A",N184,IF('Price List'!$S$4="#(515): Invalid Customer",K184,(K184-(K184*O184))))</f>
        <v>#NAME?</v>
      </c>
      <c r="K184" s="145" t="e">
        <f t="shared" si="89"/>
        <v>#NAME?</v>
      </c>
      <c r="L184" s="146" t="e">
        <f t="shared" si="80"/>
        <v>#NAME?</v>
      </c>
      <c r="M184" s="76" t="e">
        <f>IF(VLOOKUP(C184,product_group_discount,3,FALSE)="",'New Quote Discount'!$C$6,VLOOKUP(C184,product_group_discount,3,FALSE))</f>
        <v>#NAME?</v>
      </c>
      <c r="N184" s="146" t="e">
        <f t="shared" si="77"/>
        <v>#NAME?</v>
      </c>
      <c r="O184" s="125" t="e">
        <f t="shared" si="79"/>
        <v>#NAME?</v>
      </c>
      <c r="P184" s="147"/>
      <c r="Q184" s="167" t="e">
        <f>IF(P184="",[3]!EntStkSalesPrice($P$1,A184,'Price List'!$S$5),P184*(IF('Price List'!$S$5="A",1,IF('Price List'!$S$5="B",1.262,1.553))))</f>
        <v>#NAME?</v>
      </c>
      <c r="R184" s="167" t="e">
        <f t="shared" si="90"/>
        <v>#NAME?</v>
      </c>
    </row>
    <row r="185" spans="1:18" x14ac:dyDescent="0.2">
      <c r="A185" s="71" t="s">
        <v>421</v>
      </c>
      <c r="B185" s="66" t="e">
        <f>[3]!EntStkParent($P$1,A185)</f>
        <v>#NAME?</v>
      </c>
      <c r="C185" s="66" t="e">
        <f t="shared" si="85"/>
        <v>#NAME?</v>
      </c>
      <c r="D185" s="66" t="e">
        <f>[3]!EntStkDescr($P$1,A185,1)</f>
        <v>#NAME?</v>
      </c>
      <c r="E185" s="66"/>
      <c r="F185" s="68" t="s">
        <v>20</v>
      </c>
      <c r="G185" s="70" t="e">
        <f t="shared" si="78"/>
        <v>#NAME?</v>
      </c>
      <c r="H185" s="69" t="e">
        <f>[3]!EntStkUserField5($P$1,A185)</f>
        <v>#NAME?</v>
      </c>
      <c r="I185" s="24"/>
      <c r="J185" s="85" t="e">
        <f>IF('Price List'!$F$2="N/A",N185,IF('Price List'!$S$4="#(515): Invalid Customer",K185,(K185-(K185*O185))))</f>
        <v>#NAME?</v>
      </c>
      <c r="K185" s="85" t="e">
        <f t="shared" si="89"/>
        <v>#NAME?</v>
      </c>
      <c r="L185" s="75" t="e">
        <f t="shared" si="80"/>
        <v>#NAME?</v>
      </c>
      <c r="M185" s="77" t="e">
        <f>IF(VLOOKUP(C185,product_group_discount,3,FALSE)="",'New Quote Discount'!$C$6,VLOOKUP(C185,product_group_discount,3,FALSE))</f>
        <v>#NAME?</v>
      </c>
      <c r="N185" s="75" t="e">
        <f t="shared" si="77"/>
        <v>#NAME?</v>
      </c>
      <c r="O185" s="121" t="e">
        <f t="shared" si="79"/>
        <v>#NAME?</v>
      </c>
      <c r="P185" s="127"/>
      <c r="Q185" s="167" t="e">
        <f>IF(P185="",[3]!EntStkSalesPrice($P$1,A185,'Price List'!$S$5),P185*(IF('Price List'!$S$5="A",1,IF('Price List'!$S$5="B",1.262,1.553))))</f>
        <v>#NAME?</v>
      </c>
      <c r="R185" s="167" t="e">
        <f t="shared" si="90"/>
        <v>#NAME?</v>
      </c>
    </row>
    <row r="186" spans="1:18" x14ac:dyDescent="0.2">
      <c r="A186" s="71" t="s">
        <v>422</v>
      </c>
      <c r="B186" s="66" t="e">
        <f>[3]!EntStkParent($P$1,A186)</f>
        <v>#NAME?</v>
      </c>
      <c r="C186" s="66" t="e">
        <f t="shared" si="85"/>
        <v>#NAME?</v>
      </c>
      <c r="D186" s="66" t="e">
        <f>[3]!EntStkDescr($P$1,A186,1)</f>
        <v>#NAME?</v>
      </c>
      <c r="E186" s="66"/>
      <c r="F186" s="68" t="s">
        <v>20</v>
      </c>
      <c r="G186" s="70" t="e">
        <f t="shared" si="78"/>
        <v>#NAME?</v>
      </c>
      <c r="H186" s="69" t="e">
        <f>[3]!EntStkUserField5($P$1,A186)</f>
        <v>#NAME?</v>
      </c>
      <c r="I186" s="24"/>
      <c r="J186" s="85" t="e">
        <f>IF('Price List'!$F$2="N/A",N186,IF('Price List'!$S$4="#(515): Invalid Customer",K186,(K186-(K186*O186))))</f>
        <v>#NAME?</v>
      </c>
      <c r="K186" s="85" t="e">
        <f t="shared" si="89"/>
        <v>#NAME?</v>
      </c>
      <c r="L186" s="75" t="e">
        <f t="shared" si="80"/>
        <v>#NAME?</v>
      </c>
      <c r="M186" s="77" t="e">
        <f>IF(VLOOKUP(C186,product_group_discount,3,FALSE)="",'New Quote Discount'!$C$6,VLOOKUP(C186,product_group_discount,3,FALSE))</f>
        <v>#NAME?</v>
      </c>
      <c r="N186" s="75" t="e">
        <f t="shared" si="77"/>
        <v>#NAME?</v>
      </c>
      <c r="O186" s="121" t="e">
        <f t="shared" si="79"/>
        <v>#NAME?</v>
      </c>
      <c r="P186" s="127"/>
      <c r="Q186" s="167" t="e">
        <f>IF(P186="",[3]!EntStkSalesPrice($P$1,A186,'Price List'!$S$5),P186*(IF('Price List'!$S$5="A",1,IF('Price List'!$S$5="B",1.262,1.553))))</f>
        <v>#NAME?</v>
      </c>
      <c r="R186" s="167" t="e">
        <f t="shared" si="90"/>
        <v>#NAME?</v>
      </c>
    </row>
    <row r="187" spans="1:18" x14ac:dyDescent="0.2">
      <c r="A187" s="71" t="s">
        <v>423</v>
      </c>
      <c r="B187" s="66" t="e">
        <f>[3]!EntStkParent($P$1,A187)</f>
        <v>#NAME?</v>
      </c>
      <c r="C187" s="66" t="e">
        <f t="shared" si="85"/>
        <v>#NAME?</v>
      </c>
      <c r="D187" s="66" t="e">
        <f>[3]!EntStkDescr($P$1,A187,1)</f>
        <v>#NAME?</v>
      </c>
      <c r="E187" s="66"/>
      <c r="F187" s="68" t="s">
        <v>20</v>
      </c>
      <c r="G187" s="70" t="e">
        <f t="shared" si="78"/>
        <v>#NAME?</v>
      </c>
      <c r="H187" s="69" t="e">
        <f>[3]!EntStkUserField5($P$1,A187)</f>
        <v>#NAME?</v>
      </c>
      <c r="I187" s="24"/>
      <c r="J187" s="85" t="e">
        <f>IF('Price List'!$F$2="N/A",N187,IF('Price List'!$S$4="#(515): Invalid Customer",K187,(K187-(K187*O187))))</f>
        <v>#NAME?</v>
      </c>
      <c r="K187" s="85" t="e">
        <f t="shared" si="89"/>
        <v>#NAME?</v>
      </c>
      <c r="L187" s="75" t="e">
        <f t="shared" si="80"/>
        <v>#NAME?</v>
      </c>
      <c r="M187" s="77" t="e">
        <f>IF(VLOOKUP(C187,product_group_discount,3,FALSE)="",'New Quote Discount'!$C$6,VLOOKUP(C187,product_group_discount,3,FALSE))</f>
        <v>#NAME?</v>
      </c>
      <c r="N187" s="75" t="e">
        <f t="shared" si="77"/>
        <v>#NAME?</v>
      </c>
      <c r="O187" s="121" t="e">
        <f t="shared" si="79"/>
        <v>#NAME?</v>
      </c>
      <c r="P187" s="127"/>
      <c r="Q187" s="167" t="e">
        <f>IF(P187="",[3]!EntStkSalesPrice($P$1,A187,'Price List'!$S$5),P187*(IF('Price List'!$S$5="A",1,IF('Price List'!$S$5="B",1.262,1.553))))</f>
        <v>#NAME?</v>
      </c>
      <c r="R187" s="167" t="e">
        <f t="shared" si="90"/>
        <v>#NAME?</v>
      </c>
    </row>
    <row r="188" spans="1:18" x14ac:dyDescent="0.2">
      <c r="A188" s="71" t="s">
        <v>424</v>
      </c>
      <c r="B188" s="66" t="e">
        <f>[3]!EntStkParent($P$1,A188)</f>
        <v>#NAME?</v>
      </c>
      <c r="C188" s="66" t="e">
        <f t="shared" si="85"/>
        <v>#NAME?</v>
      </c>
      <c r="D188" s="66" t="e">
        <f>[3]!EntStkDescr($P$1,A188,1)</f>
        <v>#NAME?</v>
      </c>
      <c r="E188" s="66"/>
      <c r="F188" s="68" t="s">
        <v>20</v>
      </c>
      <c r="G188" s="70" t="e">
        <f t="shared" si="78"/>
        <v>#NAME?</v>
      </c>
      <c r="H188" s="69" t="e">
        <f>[3]!EntStkUserField5($P$1,A188)</f>
        <v>#NAME?</v>
      </c>
      <c r="I188" s="24"/>
      <c r="J188" s="85" t="e">
        <f>IF('Price List'!$F$2="N/A",N188,IF('Price List'!$S$4="#(515): Invalid Customer",K188,(K188-(K188*O188))))</f>
        <v>#NAME?</v>
      </c>
      <c r="K188" s="85" t="e">
        <f t="shared" si="89"/>
        <v>#NAME?</v>
      </c>
      <c r="L188" s="75" t="e">
        <f t="shared" si="80"/>
        <v>#NAME?</v>
      </c>
      <c r="M188" s="77" t="e">
        <f>IF(VLOOKUP(C188,product_group_discount,3,FALSE)="",'New Quote Discount'!$C$6,VLOOKUP(C188,product_group_discount,3,FALSE))</f>
        <v>#NAME?</v>
      </c>
      <c r="N188" s="75" t="e">
        <f t="shared" si="77"/>
        <v>#NAME?</v>
      </c>
      <c r="O188" s="121" t="e">
        <f t="shared" si="79"/>
        <v>#NAME?</v>
      </c>
      <c r="P188" s="127"/>
      <c r="Q188" s="167" t="e">
        <f>IF(P188="",[3]!EntStkSalesPrice($P$1,A188,'Price List'!$S$5),P188*(IF('Price List'!$S$5="A",1,IF('Price List'!$S$5="B",1.262,1.553))))</f>
        <v>#NAME?</v>
      </c>
      <c r="R188" s="167" t="e">
        <f t="shared" si="90"/>
        <v>#NAME?</v>
      </c>
    </row>
    <row r="189" spans="1:18" x14ac:dyDescent="0.2">
      <c r="A189" s="71" t="s">
        <v>425</v>
      </c>
      <c r="B189" s="66" t="e">
        <f>[3]!EntStkParent($P$1,A189)</f>
        <v>#NAME?</v>
      </c>
      <c r="C189" s="66" t="e">
        <f t="shared" si="85"/>
        <v>#NAME?</v>
      </c>
      <c r="D189" s="66" t="e">
        <f>[3]!EntStkDescr($P$1,A189,1)</f>
        <v>#NAME?</v>
      </c>
      <c r="E189" s="66"/>
      <c r="F189" s="68" t="s">
        <v>20</v>
      </c>
      <c r="G189" s="70" t="e">
        <f t="shared" si="78"/>
        <v>#NAME?</v>
      </c>
      <c r="H189" s="69" t="e">
        <f>[3]!EntStkUserField5($P$1,A189)</f>
        <v>#NAME?</v>
      </c>
      <c r="I189" s="24"/>
      <c r="J189" s="85" t="e">
        <f>IF('Price List'!$F$2="N/A",N189,IF('Price List'!$S$4="#(515): Invalid Customer",K189,(K189-(K189*O189))))</f>
        <v>#NAME?</v>
      </c>
      <c r="K189" s="85" t="e">
        <f t="shared" si="89"/>
        <v>#NAME?</v>
      </c>
      <c r="L189" s="75" t="e">
        <f t="shared" si="80"/>
        <v>#NAME?</v>
      </c>
      <c r="M189" s="77" t="e">
        <f>IF(VLOOKUP(C189,product_group_discount,3,FALSE)="",'New Quote Discount'!$C$6,VLOOKUP(C189,product_group_discount,3,FALSE))</f>
        <v>#NAME?</v>
      </c>
      <c r="N189" s="75" t="e">
        <f t="shared" si="77"/>
        <v>#NAME?</v>
      </c>
      <c r="O189" s="121" t="e">
        <f t="shared" si="79"/>
        <v>#NAME?</v>
      </c>
      <c r="P189" s="127"/>
      <c r="Q189" s="167" t="e">
        <f>IF(P189="",[3]!EntStkSalesPrice($P$1,A189,'Price List'!$S$5),P189*(IF('Price List'!$S$5="A",1,IF('Price List'!$S$5="B",1.262,1.553))))</f>
        <v>#NAME?</v>
      </c>
      <c r="R189" s="167" t="e">
        <f t="shared" si="90"/>
        <v>#NAME?</v>
      </c>
    </row>
    <row r="190" spans="1:18" x14ac:dyDescent="0.2">
      <c r="A190" s="71" t="s">
        <v>426</v>
      </c>
      <c r="B190" s="66" t="e">
        <f>[3]!EntStkParent($P$1,A190)</f>
        <v>#NAME?</v>
      </c>
      <c r="C190" s="66" t="e">
        <f t="shared" si="85"/>
        <v>#NAME?</v>
      </c>
      <c r="D190" s="66" t="e">
        <f>[3]!EntStkDescr($P$1,A190,1)</f>
        <v>#NAME?</v>
      </c>
      <c r="E190" s="66"/>
      <c r="F190" s="68" t="s">
        <v>20</v>
      </c>
      <c r="G190" s="70" t="e">
        <f t="shared" si="78"/>
        <v>#NAME?</v>
      </c>
      <c r="H190" s="69" t="e">
        <f>[3]!EntStkUserField5($P$1,A190)</f>
        <v>#NAME?</v>
      </c>
      <c r="I190" s="24"/>
      <c r="J190" s="85" t="e">
        <f>IF('Price List'!$F$2="N/A",N190,IF('Price List'!$S$4="#(515): Invalid Customer",K190,(K190-(K190*O190))))</f>
        <v>#NAME?</v>
      </c>
      <c r="K190" s="85" t="e">
        <f t="shared" si="89"/>
        <v>#NAME?</v>
      </c>
      <c r="L190" s="75" t="e">
        <f t="shared" si="80"/>
        <v>#NAME?</v>
      </c>
      <c r="M190" s="77" t="e">
        <f>IF(VLOOKUP(C190,product_group_discount,3,FALSE)="",'New Quote Discount'!$C$6,VLOOKUP(C190,product_group_discount,3,FALSE))</f>
        <v>#NAME?</v>
      </c>
      <c r="N190" s="75" t="e">
        <f t="shared" si="77"/>
        <v>#NAME?</v>
      </c>
      <c r="O190" s="121" t="e">
        <f t="shared" si="79"/>
        <v>#NAME?</v>
      </c>
      <c r="P190" s="127"/>
      <c r="Q190" s="167" t="e">
        <f>IF(P190="",[3]!EntStkSalesPrice($P$1,A190,'Price List'!$S$5),P190*(IF('Price List'!$S$5="A",1,IF('Price List'!$S$5="B",1.262,1.553))))</f>
        <v>#NAME?</v>
      </c>
      <c r="R190" s="167" t="e">
        <f t="shared" si="90"/>
        <v>#NAME?</v>
      </c>
    </row>
    <row r="191" spans="1:18" x14ac:dyDescent="0.2">
      <c r="A191" s="71" t="s">
        <v>427</v>
      </c>
      <c r="B191" s="66" t="e">
        <f>[3]!EntStkParent($P$1,A191)</f>
        <v>#NAME?</v>
      </c>
      <c r="C191" s="66" t="e">
        <f t="shared" si="85"/>
        <v>#NAME?</v>
      </c>
      <c r="D191" s="66" t="e">
        <f>[3]!EntStkDescr($P$1,A191,1)</f>
        <v>#NAME?</v>
      </c>
      <c r="E191" s="66"/>
      <c r="F191" s="68" t="s">
        <v>20</v>
      </c>
      <c r="G191" s="70" t="e">
        <f t="shared" si="78"/>
        <v>#NAME?</v>
      </c>
      <c r="H191" s="69" t="e">
        <f>[3]!EntStkUserField5($P$1,A191)</f>
        <v>#NAME?</v>
      </c>
      <c r="I191" s="24"/>
      <c r="J191" s="85" t="e">
        <f>IF('Price List'!$F$2="N/A",N191,IF('Price List'!$S$4="#(515): Invalid Customer",K191,(K191-(K191*O191))))</f>
        <v>#NAME?</v>
      </c>
      <c r="K191" s="85" t="e">
        <f t="shared" si="89"/>
        <v>#NAME?</v>
      </c>
      <c r="L191" s="75" t="e">
        <f t="shared" si="80"/>
        <v>#NAME?</v>
      </c>
      <c r="M191" s="77" t="e">
        <f>IF(VLOOKUP(C191,product_group_discount,3,FALSE)="",'New Quote Discount'!$C$6,VLOOKUP(C191,product_group_discount,3,FALSE))</f>
        <v>#NAME?</v>
      </c>
      <c r="N191" s="75" t="e">
        <f t="shared" si="77"/>
        <v>#NAME?</v>
      </c>
      <c r="O191" s="121" t="e">
        <f t="shared" si="79"/>
        <v>#NAME?</v>
      </c>
      <c r="P191" s="127"/>
      <c r="Q191" s="167" t="e">
        <f>IF(P191="",[3]!EntStkSalesPrice($P$1,A191,'Price List'!$S$5),P191*(IF('Price List'!$S$5="A",1,IF('Price List'!$S$5="B",1.262,1.553))))</f>
        <v>#NAME?</v>
      </c>
      <c r="R191" s="167" t="e">
        <f t="shared" si="90"/>
        <v>#NAME?</v>
      </c>
    </row>
    <row r="192" spans="1:18" x14ac:dyDescent="0.2">
      <c r="A192" s="71" t="s">
        <v>428</v>
      </c>
      <c r="B192" s="66" t="e">
        <f>[3]!EntStkParent($P$1,A192)</f>
        <v>#NAME?</v>
      </c>
      <c r="C192" s="66" t="e">
        <f t="shared" si="85"/>
        <v>#NAME?</v>
      </c>
      <c r="D192" s="66" t="e">
        <f>[3]!EntStkDescr($P$1,A192,1)</f>
        <v>#NAME?</v>
      </c>
      <c r="E192" s="66"/>
      <c r="F192" s="68" t="s">
        <v>20</v>
      </c>
      <c r="G192" s="70" t="e">
        <f t="shared" si="78"/>
        <v>#NAME?</v>
      </c>
      <c r="H192" s="69" t="e">
        <f>[3]!EntStkUserField5($P$1,A192)</f>
        <v>#NAME?</v>
      </c>
      <c r="I192" s="24"/>
      <c r="J192" s="85" t="e">
        <f>IF('Price List'!$F$2="N/A",N192,IF('Price List'!$S$4="#(515): Invalid Customer",K192,(K192-(K192*O192))))</f>
        <v>#NAME?</v>
      </c>
      <c r="K192" s="85" t="e">
        <f t="shared" si="89"/>
        <v>#NAME?</v>
      </c>
      <c r="L192" s="75" t="e">
        <f t="shared" si="80"/>
        <v>#NAME?</v>
      </c>
      <c r="M192" s="77" t="e">
        <f>IF(VLOOKUP(C192,product_group_discount,3,FALSE)="",'New Quote Discount'!$C$6,VLOOKUP(C192,product_group_discount,3,FALSE))</f>
        <v>#NAME?</v>
      </c>
      <c r="N192" s="75" t="e">
        <f t="shared" si="77"/>
        <v>#NAME?</v>
      </c>
      <c r="O192" s="121" t="e">
        <f t="shared" si="79"/>
        <v>#NAME?</v>
      </c>
      <c r="P192" s="127"/>
      <c r="Q192" s="167" t="e">
        <f>IF(P192="",[3]!EntStkSalesPrice($P$1,A192,'Price List'!$S$5),P192*(IF('Price List'!$S$5="A",1,IF('Price List'!$S$5="B",1.262,1.553))))</f>
        <v>#NAME?</v>
      </c>
      <c r="R192" s="167" t="e">
        <f t="shared" si="90"/>
        <v>#NAME?</v>
      </c>
    </row>
    <row r="193" spans="1:18" x14ac:dyDescent="0.2">
      <c r="A193" s="71" t="s">
        <v>429</v>
      </c>
      <c r="B193" s="66" t="e">
        <f>[3]!EntStkParent($P$1,A193)</f>
        <v>#NAME?</v>
      </c>
      <c r="C193" s="66" t="e">
        <f t="shared" si="85"/>
        <v>#NAME?</v>
      </c>
      <c r="D193" s="66" t="e">
        <f>[3]!EntStkDescr($P$1,A193,1)</f>
        <v>#NAME?</v>
      </c>
      <c r="E193" s="66"/>
      <c r="F193" s="68" t="s">
        <v>20</v>
      </c>
      <c r="G193" s="70" t="e">
        <f t="shared" si="78"/>
        <v>#NAME?</v>
      </c>
      <c r="H193" s="69" t="e">
        <f>[3]!EntStkUserField5($P$1,A193)</f>
        <v>#NAME?</v>
      </c>
      <c r="I193" s="24"/>
      <c r="J193" s="85" t="e">
        <f>IF('Price List'!$F$2="N/A",N193,IF('Price List'!$S$4="#(515): Invalid Customer",K193,(K193-(K193*O193))))</f>
        <v>#NAME?</v>
      </c>
      <c r="K193" s="85" t="e">
        <f t="shared" si="89"/>
        <v>#NAME?</v>
      </c>
      <c r="L193" s="75" t="e">
        <f t="shared" si="80"/>
        <v>#NAME?</v>
      </c>
      <c r="M193" s="77" t="e">
        <f>IF(VLOOKUP(C193,product_group_discount,3,FALSE)="",'New Quote Discount'!$C$6,VLOOKUP(C193,product_group_discount,3,FALSE))</f>
        <v>#NAME?</v>
      </c>
      <c r="N193" s="75" t="e">
        <f t="shared" si="77"/>
        <v>#NAME?</v>
      </c>
      <c r="O193" s="121" t="e">
        <f t="shared" si="79"/>
        <v>#NAME?</v>
      </c>
      <c r="P193" s="127"/>
      <c r="Q193" s="167" t="e">
        <f>IF(P193="",[3]!EntStkSalesPrice($P$1,A193,'Price List'!$S$5),P193*(IF('Price List'!$S$5="A",1,IF('Price List'!$S$5="B",1.262,1.553))))</f>
        <v>#NAME?</v>
      </c>
      <c r="R193" s="167" t="e">
        <f t="shared" si="90"/>
        <v>#NAME?</v>
      </c>
    </row>
    <row r="194" spans="1:18" x14ac:dyDescent="0.2">
      <c r="A194" s="71" t="s">
        <v>430</v>
      </c>
      <c r="B194" s="66" t="e">
        <f>[3]!EntStkParent($P$1,A194)</f>
        <v>#NAME?</v>
      </c>
      <c r="C194" s="66" t="e">
        <f t="shared" si="85"/>
        <v>#NAME?</v>
      </c>
      <c r="D194" s="66" t="e">
        <f>[3]!EntStkDescr($P$1,A194,1)</f>
        <v>#NAME?</v>
      </c>
      <c r="E194" s="66"/>
      <c r="F194" s="68" t="s">
        <v>20</v>
      </c>
      <c r="G194" s="70" t="e">
        <f t="shared" si="78"/>
        <v>#NAME?</v>
      </c>
      <c r="H194" s="69" t="e">
        <f>[3]!EntStkUserField5($P$1,A194)</f>
        <v>#NAME?</v>
      </c>
      <c r="I194" s="24"/>
      <c r="J194" s="85" t="e">
        <f>IF('Price List'!$F$2="N/A",N194,IF('Price List'!$S$4="#(515): Invalid Customer",K194,(K194-(K194*O194))))</f>
        <v>#NAME?</v>
      </c>
      <c r="K194" s="85" t="e">
        <f t="shared" si="89"/>
        <v>#NAME?</v>
      </c>
      <c r="L194" s="75" t="e">
        <f t="shared" si="80"/>
        <v>#NAME?</v>
      </c>
      <c r="M194" s="77" t="e">
        <f>IF(VLOOKUP(C194,product_group_discount,3,FALSE)="",'New Quote Discount'!$C$6,VLOOKUP(C194,product_group_discount,3,FALSE))</f>
        <v>#NAME?</v>
      </c>
      <c r="N194" s="75" t="e">
        <f t="shared" si="77"/>
        <v>#NAME?</v>
      </c>
      <c r="O194" s="121" t="e">
        <f t="shared" ref="O194:O207" si="132">VLOOKUP(C194,customerdiscount,5,FALSE)</f>
        <v>#NAME?</v>
      </c>
      <c r="P194" s="127"/>
      <c r="Q194" s="167" t="e">
        <f>IF(P194="",[3]!EntStkSalesPrice($P$1,A194,'Price List'!$S$5),P194*(IF('Price List'!$S$5="A",1,IF('Price List'!$S$5="B",1.262,1.553))))</f>
        <v>#NAME?</v>
      </c>
      <c r="R194" s="167" t="e">
        <f t="shared" si="90"/>
        <v>#NAME?</v>
      </c>
    </row>
    <row r="195" spans="1:18" x14ac:dyDescent="0.2">
      <c r="A195" s="71" t="s">
        <v>431</v>
      </c>
      <c r="B195" s="66" t="e">
        <f>[3]!EntStkParent($P$1,A195)</f>
        <v>#NAME?</v>
      </c>
      <c r="C195" s="66" t="e">
        <f t="shared" si="85"/>
        <v>#NAME?</v>
      </c>
      <c r="D195" s="66" t="e">
        <f>[3]!EntStkDescr($P$1,A195,1)</f>
        <v>#NAME?</v>
      </c>
      <c r="E195" s="66"/>
      <c r="F195" s="68" t="s">
        <v>20</v>
      </c>
      <c r="G195" s="70" t="e">
        <f t="shared" si="78"/>
        <v>#NAME?</v>
      </c>
      <c r="H195" s="69" t="e">
        <f>[3]!EntStkUserField5($P$1,A195)</f>
        <v>#NAME?</v>
      </c>
      <c r="I195" s="24"/>
      <c r="J195" s="85" t="e">
        <f>IF('Price List'!$F$2="N/A",N195,IF('Price List'!$S$4="#(515): Invalid Customer",K195,(K195-(K195*O195))))</f>
        <v>#NAME?</v>
      </c>
      <c r="K195" s="85" t="e">
        <f t="shared" si="89"/>
        <v>#NAME?</v>
      </c>
      <c r="L195" s="75" t="e">
        <f t="shared" si="80"/>
        <v>#NAME?</v>
      </c>
      <c r="M195" s="77" t="e">
        <f>IF(VLOOKUP(C195,product_group_discount,3,FALSE)="",'New Quote Discount'!$C$6,VLOOKUP(C195,product_group_discount,3,FALSE))</f>
        <v>#NAME?</v>
      </c>
      <c r="N195" s="75" t="e">
        <f t="shared" si="77"/>
        <v>#NAME?</v>
      </c>
      <c r="O195" s="121" t="e">
        <f t="shared" si="132"/>
        <v>#NAME?</v>
      </c>
      <c r="P195" s="127"/>
      <c r="Q195" s="167" t="e">
        <f>IF(P195="",[3]!EntStkSalesPrice($P$1,A195,'Price List'!$S$5),P195*(IF('Price List'!$S$5="A",1,IF('Price List'!$S$5="B",1.262,1.553))))</f>
        <v>#NAME?</v>
      </c>
      <c r="R195" s="167" t="e">
        <f t="shared" si="90"/>
        <v>#NAME?</v>
      </c>
    </row>
    <row r="196" spans="1:18" x14ac:dyDescent="0.2">
      <c r="A196" s="71" t="s">
        <v>432</v>
      </c>
      <c r="B196" s="66" t="e">
        <f>[3]!EntStkParent($P$1,A196)</f>
        <v>#NAME?</v>
      </c>
      <c r="C196" s="66" t="e">
        <f t="shared" si="85"/>
        <v>#NAME?</v>
      </c>
      <c r="D196" s="66" t="e">
        <f>[3]!EntStkDescr($P$1,A196,1)</f>
        <v>#NAME?</v>
      </c>
      <c r="E196" s="66"/>
      <c r="F196" s="68" t="s">
        <v>20</v>
      </c>
      <c r="G196" s="70" t="e">
        <f t="shared" si="78"/>
        <v>#NAME?</v>
      </c>
      <c r="H196" s="69" t="e">
        <f>[3]!EntStkUserField5($P$1,A196)</f>
        <v>#NAME?</v>
      </c>
      <c r="I196" s="24"/>
      <c r="J196" s="85" t="e">
        <f>IF('Price List'!$F$2="N/A",N196,IF('Price List'!$S$4="#(515): Invalid Customer",K196,(K196-(K196*O196))))</f>
        <v>#NAME?</v>
      </c>
      <c r="K196" s="85" t="e">
        <f t="shared" si="89"/>
        <v>#NAME?</v>
      </c>
      <c r="L196" s="75" t="e">
        <f t="shared" si="80"/>
        <v>#NAME?</v>
      </c>
      <c r="M196" s="77" t="e">
        <f>IF(VLOOKUP(C196,product_group_discount,3,FALSE)="",'New Quote Discount'!$C$6,VLOOKUP(C196,product_group_discount,3,FALSE))</f>
        <v>#NAME?</v>
      </c>
      <c r="N196" s="75" t="e">
        <f t="shared" si="77"/>
        <v>#NAME?</v>
      </c>
      <c r="O196" s="121" t="e">
        <f t="shared" si="132"/>
        <v>#NAME?</v>
      </c>
      <c r="P196" s="127"/>
      <c r="Q196" s="167" t="e">
        <f>IF(P196="",[3]!EntStkSalesPrice($P$1,A196,'Price List'!$S$5),P196*(IF('Price List'!$S$5="A",1,IF('Price List'!$S$5="B",1.262,1.553))))</f>
        <v>#NAME?</v>
      </c>
      <c r="R196" s="167" t="e">
        <f t="shared" si="90"/>
        <v>#NAME?</v>
      </c>
    </row>
    <row r="197" spans="1:18" x14ac:dyDescent="0.2">
      <c r="A197" s="71" t="s">
        <v>433</v>
      </c>
      <c r="B197" s="66" t="e">
        <f>[3]!EntStkParent($P$1,A197)</f>
        <v>#NAME?</v>
      </c>
      <c r="C197" s="66" t="e">
        <f t="shared" si="85"/>
        <v>#NAME?</v>
      </c>
      <c r="D197" s="66" t="e">
        <f>[3]!EntStkDescr($P$1,A197,1)</f>
        <v>#NAME?</v>
      </c>
      <c r="E197" s="66"/>
      <c r="F197" s="68" t="s">
        <v>20</v>
      </c>
      <c r="G197" s="70" t="e">
        <f t="shared" si="78"/>
        <v>#NAME?</v>
      </c>
      <c r="H197" s="69" t="e">
        <f>[3]!EntStkUserField5($P$1,A197)</f>
        <v>#NAME?</v>
      </c>
      <c r="I197" s="24"/>
      <c r="J197" s="85" t="e">
        <f>IF('Price List'!$F$2="N/A",N197,IF('Price List'!$S$4="#(515): Invalid Customer",K197,(K197-(K197*O197))))</f>
        <v>#NAME?</v>
      </c>
      <c r="K197" s="85" t="e">
        <f t="shared" si="89"/>
        <v>#NAME?</v>
      </c>
      <c r="L197" s="75" t="e">
        <f t="shared" si="80"/>
        <v>#NAME?</v>
      </c>
      <c r="M197" s="77" t="e">
        <f>IF(VLOOKUP(C197,product_group_discount,3,FALSE)="",'New Quote Discount'!$C$6,VLOOKUP(C197,product_group_discount,3,FALSE))</f>
        <v>#NAME?</v>
      </c>
      <c r="N197" s="75" t="e">
        <f t="shared" si="77"/>
        <v>#NAME?</v>
      </c>
      <c r="O197" s="121" t="e">
        <f t="shared" si="132"/>
        <v>#NAME?</v>
      </c>
      <c r="P197" s="127"/>
      <c r="Q197" s="167" t="e">
        <f>IF(P197="",[3]!EntStkSalesPrice($P$1,A197,'Price List'!$S$5),P197*(IF('Price List'!$S$5="A",1,IF('Price List'!$S$5="B",1.262,1.553))))</f>
        <v>#NAME?</v>
      </c>
      <c r="R197" s="167" t="e">
        <f t="shared" si="90"/>
        <v>#NAME?</v>
      </c>
    </row>
    <row r="198" spans="1:18" x14ac:dyDescent="0.2">
      <c r="A198" s="71" t="s">
        <v>200</v>
      </c>
      <c r="B198" s="66" t="e">
        <f>[3]!EntStkParent($P$1,A198)</f>
        <v>#NAME?</v>
      </c>
      <c r="C198" s="66" t="e">
        <f t="shared" si="85"/>
        <v>#NAME?</v>
      </c>
      <c r="D198" s="66" t="e">
        <f>[3]!EntStkDescr($P$1,A198,1)</f>
        <v>#NAME?</v>
      </c>
      <c r="E198" s="66"/>
      <c r="F198" s="68" t="s">
        <v>20</v>
      </c>
      <c r="G198" s="70" t="e">
        <f t="shared" si="78"/>
        <v>#NAME?</v>
      </c>
      <c r="H198" s="69" t="e">
        <f>[3]!EntStkUserField5($P$1,A198)</f>
        <v>#NAME?</v>
      </c>
      <c r="I198" s="24"/>
      <c r="J198" s="85" t="e">
        <f>IF('Price List'!$F$2="N/A",N198,IF('Price List'!$S$4="#(515): Invalid Customer",K198,(K198-(K198*O198))))</f>
        <v>#NAME?</v>
      </c>
      <c r="K198" s="85" t="e">
        <f t="shared" si="89"/>
        <v>#NAME?</v>
      </c>
      <c r="L198" s="75" t="e">
        <f t="shared" ref="L198" si="133">K198-(K198*M198)</f>
        <v>#NAME?</v>
      </c>
      <c r="M198" s="77" t="e">
        <f>IF(VLOOKUP(C198,product_group_discount,3,FALSE)="",'New Quote Discount'!$C$6,VLOOKUP(C198,product_group_discount,3,FALSE))</f>
        <v>#NAME?</v>
      </c>
      <c r="N198" s="75" t="e">
        <f t="shared" si="77"/>
        <v>#NAME?</v>
      </c>
      <c r="O198" s="121" t="e">
        <f t="shared" si="132"/>
        <v>#NAME?</v>
      </c>
      <c r="P198" s="127"/>
      <c r="Q198" s="167" t="e">
        <f>IF(P198="",[3]!EntStkSalesPrice($P$1,A198,'Price List'!$S$5),P198*(IF('Price List'!$S$5="A",1,IF('Price List'!$S$5="B",1.262,1.553))))</f>
        <v>#NAME?</v>
      </c>
      <c r="R198" s="167" t="e">
        <f t="shared" si="90"/>
        <v>#NAME?</v>
      </c>
    </row>
    <row r="199" spans="1:18" x14ac:dyDescent="0.2">
      <c r="A199" s="71" t="s">
        <v>434</v>
      </c>
      <c r="B199" s="66" t="e">
        <f>[3]!EntStkParent($P$1,A199)</f>
        <v>#NAME?</v>
      </c>
      <c r="C199" s="66" t="e">
        <f t="shared" si="85"/>
        <v>#NAME?</v>
      </c>
      <c r="D199" s="66" t="e">
        <f>[3]!EntStkDescr($P$1,A199,1)</f>
        <v>#NAME?</v>
      </c>
      <c r="E199" s="66"/>
      <c r="F199" s="68" t="s">
        <v>20</v>
      </c>
      <c r="G199" s="70" t="e">
        <f t="shared" si="78"/>
        <v>#NAME?</v>
      </c>
      <c r="H199" s="69" t="e">
        <f>[3]!EntStkUserField5($P$1,A199)</f>
        <v>#NAME?</v>
      </c>
      <c r="I199" s="24"/>
      <c r="J199" s="85" t="e">
        <f>IF('Price List'!$F$2="N/A",N199,IF('Price List'!$S$4="#(515): Invalid Customer",K199,(K199-(K199*O199))))</f>
        <v>#NAME?</v>
      </c>
      <c r="K199" s="85" t="e">
        <f t="shared" si="89"/>
        <v>#NAME?</v>
      </c>
      <c r="L199" s="75" t="e">
        <f t="shared" si="80"/>
        <v>#NAME?</v>
      </c>
      <c r="M199" s="77" t="e">
        <f>IF(VLOOKUP(C199,product_group_discount,3,FALSE)="",'New Quote Discount'!$C$6,VLOOKUP(C199,product_group_discount,3,FALSE))</f>
        <v>#NAME?</v>
      </c>
      <c r="N199" s="75" t="e">
        <f t="shared" si="77"/>
        <v>#NAME?</v>
      </c>
      <c r="O199" s="121" t="e">
        <f t="shared" si="132"/>
        <v>#NAME?</v>
      </c>
      <c r="P199" s="127"/>
      <c r="Q199" s="167" t="e">
        <f>IF(P199="",[3]!EntStkSalesPrice($P$1,A199,'Price List'!$S$5),P199*(IF('Price List'!$S$5="A",1,IF('Price List'!$S$5="B",1.262,1.553))))</f>
        <v>#NAME?</v>
      </c>
      <c r="R199" s="167" t="e">
        <f t="shared" ref="R199:R262" si="134">K199*1.5</f>
        <v>#NAME?</v>
      </c>
    </row>
    <row r="200" spans="1:18" x14ac:dyDescent="0.2">
      <c r="A200" s="71" t="s">
        <v>435</v>
      </c>
      <c r="B200" s="66" t="e">
        <f>[3]!EntStkParent($P$1,A200)</f>
        <v>#NAME?</v>
      </c>
      <c r="C200" s="66" t="e">
        <f t="shared" si="85"/>
        <v>#NAME?</v>
      </c>
      <c r="D200" s="66" t="e">
        <f>[3]!EntStkDescr($P$1,A200,1)</f>
        <v>#NAME?</v>
      </c>
      <c r="E200" s="66"/>
      <c r="F200" s="68" t="s">
        <v>20</v>
      </c>
      <c r="G200" s="70" t="e">
        <f t="shared" si="78"/>
        <v>#NAME?</v>
      </c>
      <c r="H200" s="69" t="e">
        <f>[3]!EntStkUserField5($P$1,A200)</f>
        <v>#NAME?</v>
      </c>
      <c r="I200" s="24"/>
      <c r="J200" s="85" t="e">
        <f>IF('Price List'!$F$2="N/A",N200,IF('Price List'!$S$4="#(515): Invalid Customer",K200,(K200-(K200*O200))))</f>
        <v>#NAME?</v>
      </c>
      <c r="K200" s="85" t="e">
        <f t="shared" si="89"/>
        <v>#NAME?</v>
      </c>
      <c r="L200" s="75" t="e">
        <f t="shared" si="80"/>
        <v>#NAME?</v>
      </c>
      <c r="M200" s="77" t="e">
        <f>IF(VLOOKUP(C200,product_group_discount,3,FALSE)="",'New Quote Discount'!$C$6,VLOOKUP(C200,product_group_discount,3,FALSE))</f>
        <v>#NAME?</v>
      </c>
      <c r="N200" s="75" t="e">
        <f t="shared" si="77"/>
        <v>#NAME?</v>
      </c>
      <c r="O200" s="121" t="e">
        <f t="shared" si="132"/>
        <v>#NAME?</v>
      </c>
      <c r="P200" s="127"/>
      <c r="Q200" s="167" t="e">
        <f>IF(P200="",[3]!EntStkSalesPrice($P$1,A200,'Price List'!$S$5),P200*(IF('Price List'!$S$5="A",1,IF('Price List'!$S$5="B",1.262,1.553))))</f>
        <v>#NAME?</v>
      </c>
      <c r="R200" s="167" t="e">
        <f t="shared" si="134"/>
        <v>#NAME?</v>
      </c>
    </row>
    <row r="201" spans="1:18" x14ac:dyDescent="0.2">
      <c r="A201" s="71" t="s">
        <v>436</v>
      </c>
      <c r="B201" s="66" t="e">
        <f>[3]!EntStkParent($P$1,A201)</f>
        <v>#NAME?</v>
      </c>
      <c r="C201" s="66" t="e">
        <f t="shared" si="85"/>
        <v>#NAME?</v>
      </c>
      <c r="D201" s="66" t="e">
        <f>[3]!EntStkDescr($P$1,A201,1)</f>
        <v>#NAME?</v>
      </c>
      <c r="E201" s="66"/>
      <c r="F201" s="68" t="s">
        <v>20</v>
      </c>
      <c r="G201" s="70" t="e">
        <f t="shared" si="78"/>
        <v>#NAME?</v>
      </c>
      <c r="H201" s="69" t="e">
        <f>[3]!EntStkUserField5($P$1,A201)</f>
        <v>#NAME?</v>
      </c>
      <c r="I201" s="24"/>
      <c r="J201" s="85" t="e">
        <f>IF('Price List'!$F$2="N/A",N201,IF('Price List'!$S$4="#(515): Invalid Customer",K201,(K201-(K201*O201))))</f>
        <v>#NAME?</v>
      </c>
      <c r="K201" s="85" t="e">
        <f t="shared" si="89"/>
        <v>#NAME?</v>
      </c>
      <c r="L201" s="75" t="e">
        <f t="shared" si="80"/>
        <v>#NAME?</v>
      </c>
      <c r="M201" s="77" t="e">
        <f>IF(VLOOKUP(C201,product_group_discount,3,FALSE)="",'New Quote Discount'!$C$6,VLOOKUP(C201,product_group_discount,3,FALSE))</f>
        <v>#NAME?</v>
      </c>
      <c r="N201" s="75" t="e">
        <f t="shared" si="77"/>
        <v>#NAME?</v>
      </c>
      <c r="O201" s="121" t="e">
        <f t="shared" si="132"/>
        <v>#NAME?</v>
      </c>
      <c r="P201" s="127"/>
      <c r="Q201" s="167" t="e">
        <f>IF(P201="",[3]!EntStkSalesPrice($P$1,A201,'Price List'!$S$5),P201*(IF('Price List'!$S$5="A",1,IF('Price List'!$S$5="B",1.262,1.553))))</f>
        <v>#NAME?</v>
      </c>
      <c r="R201" s="167" t="e">
        <f t="shared" si="134"/>
        <v>#NAME?</v>
      </c>
    </row>
    <row r="202" spans="1:18" x14ac:dyDescent="0.2">
      <c r="A202" s="71" t="s">
        <v>437</v>
      </c>
      <c r="B202" s="66" t="e">
        <f>[3]!EntStkParent($P$1,A202)</f>
        <v>#NAME?</v>
      </c>
      <c r="C202" s="66" t="e">
        <f t="shared" si="85"/>
        <v>#NAME?</v>
      </c>
      <c r="D202" s="66" t="e">
        <f>[3]!EntStkDescr($P$1,A202,1)</f>
        <v>#NAME?</v>
      </c>
      <c r="E202" s="66"/>
      <c r="F202" s="68" t="s">
        <v>20</v>
      </c>
      <c r="G202" s="70" t="e">
        <f t="shared" si="78"/>
        <v>#NAME?</v>
      </c>
      <c r="H202" s="69" t="e">
        <f>[3]!EntStkUserField5($P$1,A202)</f>
        <v>#NAME?</v>
      </c>
      <c r="I202" s="24"/>
      <c r="J202" s="85" t="e">
        <f>IF('Price List'!$F$2="N/A",N202,IF('Price List'!$S$4="#(515): Invalid Customer",K202,(K202-(K202*O202))))</f>
        <v>#NAME?</v>
      </c>
      <c r="K202" s="85" t="e">
        <f t="shared" si="89"/>
        <v>#NAME?</v>
      </c>
      <c r="L202" s="75" t="e">
        <f t="shared" si="80"/>
        <v>#NAME?</v>
      </c>
      <c r="M202" s="77" t="e">
        <f>IF(VLOOKUP(C202,product_group_discount,3,FALSE)="",'New Quote Discount'!$C$6,VLOOKUP(C202,product_group_discount,3,FALSE))</f>
        <v>#NAME?</v>
      </c>
      <c r="N202" s="75" t="e">
        <f t="shared" si="77"/>
        <v>#NAME?</v>
      </c>
      <c r="O202" s="121" t="e">
        <f t="shared" si="132"/>
        <v>#NAME?</v>
      </c>
      <c r="P202" s="127"/>
      <c r="Q202" s="167" t="e">
        <f>IF(P202="",[3]!EntStkSalesPrice($P$1,A202,'Price List'!$S$5),P202*(IF('Price List'!$S$5="A",1,IF('Price List'!$S$5="B",1.262,1.553))))</f>
        <v>#NAME?</v>
      </c>
      <c r="R202" s="167" t="e">
        <f t="shared" si="134"/>
        <v>#NAME?</v>
      </c>
    </row>
    <row r="203" spans="1:18" x14ac:dyDescent="0.2">
      <c r="A203" s="71" t="s">
        <v>438</v>
      </c>
      <c r="B203" s="66" t="e">
        <f>[3]!EntStkParent($P$1,A203)</f>
        <v>#NAME?</v>
      </c>
      <c r="C203" s="66" t="e">
        <f t="shared" si="85"/>
        <v>#NAME?</v>
      </c>
      <c r="D203" s="66" t="e">
        <f>[3]!EntStkDescr($P$1,A203,1)</f>
        <v>#NAME?</v>
      </c>
      <c r="E203" s="66"/>
      <c r="F203" s="68" t="s">
        <v>20</v>
      </c>
      <c r="G203" s="70" t="e">
        <f t="shared" si="78"/>
        <v>#NAME?</v>
      </c>
      <c r="H203" s="69" t="e">
        <f>[3]!EntStkUserField5($P$1,A203)</f>
        <v>#NAME?</v>
      </c>
      <c r="I203" s="24"/>
      <c r="J203" s="85" t="e">
        <f>IF('Price List'!$F$2="N/A",N203,IF('Price List'!$S$4="#(515): Invalid Customer",K203,(K203-(K203*O203))))</f>
        <v>#NAME?</v>
      </c>
      <c r="K203" s="85" t="e">
        <f t="shared" ref="K203:K257" si="135">Q203</f>
        <v>#NAME?</v>
      </c>
      <c r="L203" s="75" t="e">
        <f t="shared" si="80"/>
        <v>#NAME?</v>
      </c>
      <c r="M203" s="77" t="e">
        <f>IF(VLOOKUP(C203,product_group_discount,3,FALSE)="",'New Quote Discount'!$C$6,VLOOKUP(C203,product_group_discount,3,FALSE))</f>
        <v>#NAME?</v>
      </c>
      <c r="N203" s="75" t="e">
        <f t="shared" si="77"/>
        <v>#NAME?</v>
      </c>
      <c r="O203" s="121" t="e">
        <f t="shared" si="132"/>
        <v>#NAME?</v>
      </c>
      <c r="P203" s="127"/>
      <c r="Q203" s="167" t="e">
        <f>IF(P203="",[3]!EntStkSalesPrice($P$1,A203,'Price List'!$S$5),P203*(IF('Price List'!$S$5="A",1,IF('Price List'!$S$5="B",1.262,1.553))))</f>
        <v>#NAME?</v>
      </c>
      <c r="R203" s="167" t="e">
        <f t="shared" si="134"/>
        <v>#NAME?</v>
      </c>
    </row>
    <row r="204" spans="1:18" x14ac:dyDescent="0.2">
      <c r="A204" s="71" t="s">
        <v>439</v>
      </c>
      <c r="B204" s="66" t="e">
        <f>[3]!EntStkParent($P$1,A204)</f>
        <v>#NAME?</v>
      </c>
      <c r="C204" s="66" t="e">
        <f t="shared" si="85"/>
        <v>#NAME?</v>
      </c>
      <c r="D204" s="66" t="e">
        <f>[3]!EntStkDescr($P$1,A204,1)</f>
        <v>#NAME?</v>
      </c>
      <c r="E204" s="66"/>
      <c r="F204" s="68" t="s">
        <v>20</v>
      </c>
      <c r="G204" s="70" t="e">
        <f t="shared" si="78"/>
        <v>#NAME?</v>
      </c>
      <c r="H204" s="69" t="e">
        <f>[3]!EntStkUserField5($P$1,A204)</f>
        <v>#NAME?</v>
      </c>
      <c r="I204" s="24"/>
      <c r="J204" s="85" t="e">
        <f>IF('Price List'!$F$2="N/A",N204,IF('Price List'!$S$4="#(515): Invalid Customer",K204,(K204-(K204*O204))))</f>
        <v>#NAME?</v>
      </c>
      <c r="K204" s="85" t="e">
        <f t="shared" si="135"/>
        <v>#NAME?</v>
      </c>
      <c r="L204" s="75" t="e">
        <f t="shared" si="80"/>
        <v>#NAME?</v>
      </c>
      <c r="M204" s="77" t="e">
        <f>IF(VLOOKUP(C204,product_group_discount,3,FALSE)="",'New Quote Discount'!$C$6,VLOOKUP(C204,product_group_discount,3,FALSE))</f>
        <v>#NAME?</v>
      </c>
      <c r="N204" s="75" t="e">
        <f t="shared" si="77"/>
        <v>#NAME?</v>
      </c>
      <c r="O204" s="121" t="e">
        <f t="shared" si="132"/>
        <v>#NAME?</v>
      </c>
      <c r="P204" s="127"/>
      <c r="Q204" s="167" t="e">
        <f>IF(P204="",[3]!EntStkSalesPrice($P$1,A204,'Price List'!$S$5),P204*(IF('Price List'!$S$5="A",1,IF('Price List'!$S$5="B",1.262,1.553))))</f>
        <v>#NAME?</v>
      </c>
      <c r="R204" s="167" t="e">
        <f t="shared" si="134"/>
        <v>#NAME?</v>
      </c>
    </row>
    <row r="205" spans="1:18" x14ac:dyDescent="0.2">
      <c r="A205" s="71" t="s">
        <v>440</v>
      </c>
      <c r="B205" s="66" t="e">
        <f>[3]!EntStkParent($P$1,A205)</f>
        <v>#NAME?</v>
      </c>
      <c r="C205" s="66" t="e">
        <f t="shared" si="85"/>
        <v>#NAME?</v>
      </c>
      <c r="D205" s="66" t="e">
        <f>[3]!EntStkDescr($P$1,A205,1)</f>
        <v>#NAME?</v>
      </c>
      <c r="E205" s="66"/>
      <c r="F205" s="68" t="s">
        <v>20</v>
      </c>
      <c r="G205" s="70" t="e">
        <f t="shared" si="78"/>
        <v>#NAME?</v>
      </c>
      <c r="H205" s="69" t="e">
        <f>[3]!EntStkUserField5($P$1,A205)</f>
        <v>#NAME?</v>
      </c>
      <c r="I205" s="24"/>
      <c r="J205" s="85" t="e">
        <f>IF('Price List'!$F$2="N/A",N205,IF('Price List'!$S$4="#(515): Invalid Customer",K205,(K205-(K205*O205))))</f>
        <v>#NAME?</v>
      </c>
      <c r="K205" s="85" t="e">
        <f t="shared" si="135"/>
        <v>#NAME?</v>
      </c>
      <c r="L205" s="75" t="e">
        <f t="shared" si="80"/>
        <v>#NAME?</v>
      </c>
      <c r="M205" s="77" t="e">
        <f>IF(VLOOKUP(C205,product_group_discount,3,FALSE)="",'New Quote Discount'!$C$6,VLOOKUP(C205,product_group_discount,3,FALSE))</f>
        <v>#NAME?</v>
      </c>
      <c r="N205" s="75" t="e">
        <f t="shared" si="77"/>
        <v>#NAME?</v>
      </c>
      <c r="O205" s="121" t="e">
        <f t="shared" si="132"/>
        <v>#NAME?</v>
      </c>
      <c r="P205" s="127"/>
      <c r="Q205" s="167" t="e">
        <f>IF(P205="",[3]!EntStkSalesPrice($P$1,A205,'Price List'!$S$5),P205*(IF('Price List'!$S$5="A",1,IF('Price List'!$S$5="B",1.262,1.553))))</f>
        <v>#NAME?</v>
      </c>
      <c r="R205" s="167" t="e">
        <f t="shared" si="134"/>
        <v>#NAME?</v>
      </c>
    </row>
    <row r="206" spans="1:18" x14ac:dyDescent="0.2">
      <c r="A206" s="71" t="s">
        <v>441</v>
      </c>
      <c r="B206" s="66" t="e">
        <f>[3]!EntStkParent($P$1,A206)</f>
        <v>#NAME?</v>
      </c>
      <c r="C206" s="66" t="e">
        <f t="shared" si="85"/>
        <v>#NAME?</v>
      </c>
      <c r="D206" s="66" t="e">
        <f>[3]!EntStkDescr($P$1,A206,1)</f>
        <v>#NAME?</v>
      </c>
      <c r="E206" s="66"/>
      <c r="F206" s="68" t="s">
        <v>20</v>
      </c>
      <c r="G206" s="70" t="e">
        <f t="shared" si="78"/>
        <v>#NAME?</v>
      </c>
      <c r="H206" s="69" t="e">
        <f>[3]!EntStkUserField5($P$1,A206)</f>
        <v>#NAME?</v>
      </c>
      <c r="I206" s="24"/>
      <c r="J206" s="85" t="e">
        <f>IF('Price List'!$F$2="N/A",N206,IF('Price List'!$S$4="#(515): Invalid Customer",K206,(K206-(K206*O206))))</f>
        <v>#NAME?</v>
      </c>
      <c r="K206" s="85" t="e">
        <f t="shared" si="135"/>
        <v>#NAME?</v>
      </c>
      <c r="L206" s="75" t="e">
        <f t="shared" si="80"/>
        <v>#NAME?</v>
      </c>
      <c r="M206" s="77" t="e">
        <f>IF(VLOOKUP(C206,product_group_discount,3,FALSE)="",'New Quote Discount'!$C$6,VLOOKUP(C206,product_group_discount,3,FALSE))</f>
        <v>#NAME?</v>
      </c>
      <c r="N206" s="75" t="e">
        <f t="shared" si="77"/>
        <v>#NAME?</v>
      </c>
      <c r="O206" s="121" t="e">
        <f t="shared" si="132"/>
        <v>#NAME?</v>
      </c>
      <c r="P206" s="127"/>
      <c r="Q206" s="167" t="e">
        <f>IF(P206="",[3]!EntStkSalesPrice($P$1,A206,'Price List'!$S$5),P206*(IF('Price List'!$S$5="A",1,IF('Price List'!$S$5="B",1.262,1.553))))</f>
        <v>#NAME?</v>
      </c>
      <c r="R206" s="167" t="e">
        <f t="shared" si="134"/>
        <v>#NAME?</v>
      </c>
    </row>
    <row r="207" spans="1:18" x14ac:dyDescent="0.2">
      <c r="A207" s="71" t="s">
        <v>161</v>
      </c>
      <c r="B207" s="66" t="e">
        <f>[3]!EntStkParent($P$1,A207)</f>
        <v>#NAME?</v>
      </c>
      <c r="C207" s="66" t="e">
        <f t="shared" ref="C207:C257" si="136">LEFT(B207,3)</f>
        <v>#NAME?</v>
      </c>
      <c r="D207" s="66" t="e">
        <f>[3]!EntStkDescr($P$1,A207,1)</f>
        <v>#NAME?</v>
      </c>
      <c r="E207" s="66"/>
      <c r="F207" s="68" t="s">
        <v>20</v>
      </c>
      <c r="G207" s="70" t="e">
        <f t="shared" si="78"/>
        <v>#NAME?</v>
      </c>
      <c r="H207" s="69" t="e">
        <f>[3]!EntStkUserField5($P$1,A207)</f>
        <v>#NAME?</v>
      </c>
      <c r="I207" s="24"/>
      <c r="J207" s="85" t="e">
        <f>IF('Price List'!$F$2="N/A",N207,IF('Price List'!$S$4="#(515): Invalid Customer",K207,(K207-(K207*O207))))</f>
        <v>#NAME?</v>
      </c>
      <c r="K207" s="85" t="e">
        <f t="shared" si="135"/>
        <v>#NAME?</v>
      </c>
      <c r="L207" s="75" t="e">
        <f t="shared" si="80"/>
        <v>#NAME?</v>
      </c>
      <c r="M207" s="77" t="e">
        <f>IF(VLOOKUP(C207,product_group_discount,3,FALSE)="",'New Quote Discount'!$C$6,VLOOKUP(C207,product_group_discount,3,FALSE))</f>
        <v>#NAME?</v>
      </c>
      <c r="N207" s="75" t="e">
        <f t="shared" si="77"/>
        <v>#NAME?</v>
      </c>
      <c r="O207" s="121" t="e">
        <f t="shared" si="132"/>
        <v>#NAME?</v>
      </c>
      <c r="P207" s="85"/>
      <c r="Q207" s="167" t="e">
        <f>IF(P207="",[3]!EntStkSalesPrice($P$1,A207,'Price List'!$S$5),P207*(IF('Price List'!$S$5="A",1,IF('Price List'!$S$5="B",1.262,1.553))))</f>
        <v>#NAME?</v>
      </c>
      <c r="R207" s="167" t="e">
        <f t="shared" si="134"/>
        <v>#NAME?</v>
      </c>
    </row>
    <row r="208" spans="1:18" ht="13.6" thickBot="1" x14ac:dyDescent="0.25">
      <c r="A208" s="115" t="s">
        <v>245</v>
      </c>
      <c r="B208" s="66" t="e">
        <f>[3]!EntStkParent($P$1,A208)</f>
        <v>#NAME?</v>
      </c>
      <c r="C208" s="66" t="e">
        <f t="shared" si="136"/>
        <v>#NAME?</v>
      </c>
      <c r="D208" s="66" t="e">
        <f>[3]!EntStkDescr($P$1,A208,1)</f>
        <v>#NAME?</v>
      </c>
      <c r="E208" s="66"/>
      <c r="F208" s="68" t="s">
        <v>20</v>
      </c>
      <c r="G208" s="70" t="e">
        <f t="shared" si="78"/>
        <v>#NAME?</v>
      </c>
      <c r="H208" s="69" t="e">
        <f>[3]!EntStkUserField5($P$1,A208)</f>
        <v>#NAME?</v>
      </c>
      <c r="I208" s="133"/>
      <c r="J208" s="85" t="e">
        <f>IF('Price List'!$F$2="N/A",N208,IF('Price List'!$S$4="#(515): Invalid Customer",K208,(K208-(K208*O208))))</f>
        <v>#NAME?</v>
      </c>
      <c r="K208" s="85" t="e">
        <f t="shared" si="135"/>
        <v>#NAME?</v>
      </c>
      <c r="L208" s="75" t="e">
        <f t="shared" ref="L208" si="137">K208-(K208*M208)</f>
        <v>#NAME?</v>
      </c>
      <c r="M208" s="77" t="e">
        <f>IF(VLOOKUP(C208,product_group_discount,3,FALSE)="",'New Quote Discount'!$C$6,VLOOKUP(C208,product_group_discount,3,FALSE))</f>
        <v>#NAME?</v>
      </c>
      <c r="N208" s="75" t="e">
        <f t="shared" ref="N208" si="138">K208-(K208*M208)</f>
        <v>#NAME?</v>
      </c>
      <c r="O208" s="121" t="e">
        <f t="shared" ref="O208" si="139">VLOOKUP(C208,customerdiscount,5,FALSE)</f>
        <v>#NAME?</v>
      </c>
      <c r="P208" s="85"/>
      <c r="Q208" s="167" t="e">
        <f>IF(P208="",[3]!EntStkSalesPrice($P$1,A208,'Price List'!$S$5),P208*(IF('Price List'!$S$5="A",1,IF('Price List'!$S$5="B",1.262,1.553))))</f>
        <v>#NAME?</v>
      </c>
      <c r="R208" s="167" t="e">
        <f t="shared" si="134"/>
        <v>#NAME?</v>
      </c>
    </row>
    <row r="209" spans="1:18" x14ac:dyDescent="0.2">
      <c r="A209" s="148" t="s">
        <v>442</v>
      </c>
      <c r="B209" s="66" t="e">
        <f>[3]!EntStkParent($P$1,A209)</f>
        <v>#NAME?</v>
      </c>
      <c r="C209" s="140" t="e">
        <f t="shared" si="136"/>
        <v>#NAME?</v>
      </c>
      <c r="D209" s="140" t="e">
        <f>[3]!EntStkDescr($P$1,A209,1)</f>
        <v>#NAME?</v>
      </c>
      <c r="E209" s="140"/>
      <c r="F209" s="142" t="s">
        <v>21</v>
      </c>
      <c r="G209" s="143" t="e">
        <f t="shared" ref="G209:G224" si="140">CONCATENATE(H209,F209)</f>
        <v>#NAME?</v>
      </c>
      <c r="H209" s="144" t="e">
        <f>[3]!EntStkUserField5($P$1,A209)</f>
        <v>#NAME?</v>
      </c>
      <c r="I209" s="24"/>
      <c r="J209" s="145" t="e">
        <f>IF('Price List'!$F$2="N/A",N209,IF('Price List'!$S$4="#(515): Invalid Customer",K209,(K209-(K209*O209))))</f>
        <v>#NAME?</v>
      </c>
      <c r="K209" s="145" t="e">
        <f t="shared" si="135"/>
        <v>#NAME?</v>
      </c>
      <c r="L209" s="146" t="e">
        <f t="shared" ref="L209:L224" si="141">K209-(K209*M209)</f>
        <v>#NAME?</v>
      </c>
      <c r="M209" s="76" t="e">
        <f>IF(VLOOKUP(C209,product_group_discount,3,FALSE)="",'New Quote Discount'!$C$6,VLOOKUP(C209,product_group_discount,3,FALSE))</f>
        <v>#NAME?</v>
      </c>
      <c r="N209" s="146" t="e">
        <f t="shared" ref="N209:N224" si="142">K209-(K209*M209)</f>
        <v>#NAME?</v>
      </c>
      <c r="O209" s="125" t="e">
        <f t="shared" ref="O209:O224" si="143">VLOOKUP(C209,customerdiscount,5,FALSE)</f>
        <v>#NAME?</v>
      </c>
      <c r="P209" s="147"/>
      <c r="Q209" s="167" t="e">
        <f>IF(P209="",[3]!EntStkSalesPrice($P$1,A209,'Price List'!$S$5),P209*(IF('Price List'!$S$5="A",1,IF('Price List'!$S$5="B",1.262,1.553))))</f>
        <v>#NAME?</v>
      </c>
      <c r="R209" s="167" t="e">
        <f t="shared" si="134"/>
        <v>#NAME?</v>
      </c>
    </row>
    <row r="210" spans="1:18" x14ac:dyDescent="0.2">
      <c r="A210" s="71" t="s">
        <v>443</v>
      </c>
      <c r="B210" s="66" t="e">
        <f>[3]!EntStkParent($P$1,A210)</f>
        <v>#NAME?</v>
      </c>
      <c r="C210" s="66" t="e">
        <f t="shared" si="136"/>
        <v>#NAME?</v>
      </c>
      <c r="D210" s="66" t="e">
        <f>[3]!EntStkDescr($P$1,A210,1)</f>
        <v>#NAME?</v>
      </c>
      <c r="E210" s="66"/>
      <c r="F210" s="68" t="s">
        <v>21</v>
      </c>
      <c r="G210" s="70" t="e">
        <f t="shared" si="140"/>
        <v>#NAME?</v>
      </c>
      <c r="H210" s="69" t="e">
        <f>[3]!EntStkUserField5($P$1,A210)</f>
        <v>#NAME?</v>
      </c>
      <c r="I210" s="24"/>
      <c r="J210" s="85" t="e">
        <f>IF('Price List'!$F$2="N/A",N210,IF('Price List'!$S$4="#(515): Invalid Customer",K210,(K210-(K210*O210))))</f>
        <v>#NAME?</v>
      </c>
      <c r="K210" s="85" t="e">
        <f t="shared" si="135"/>
        <v>#NAME?</v>
      </c>
      <c r="L210" s="75" t="e">
        <f t="shared" si="141"/>
        <v>#NAME?</v>
      </c>
      <c r="M210" s="77" t="e">
        <f>IF(VLOOKUP(C210,product_group_discount,3,FALSE)="",'New Quote Discount'!$C$6,VLOOKUP(C210,product_group_discount,3,FALSE))</f>
        <v>#NAME?</v>
      </c>
      <c r="N210" s="75" t="e">
        <f t="shared" si="142"/>
        <v>#NAME?</v>
      </c>
      <c r="O210" s="121" t="e">
        <f t="shared" si="143"/>
        <v>#NAME?</v>
      </c>
      <c r="P210" s="127"/>
      <c r="Q210" s="167" t="e">
        <f>IF(P210="",[3]!EntStkSalesPrice($P$1,A210,'Price List'!$S$5),P210*(IF('Price List'!$S$5="A",1,IF('Price List'!$S$5="B",1.262,1.553))))</f>
        <v>#NAME?</v>
      </c>
      <c r="R210" s="167" t="e">
        <f t="shared" si="134"/>
        <v>#NAME?</v>
      </c>
    </row>
    <row r="211" spans="1:18" x14ac:dyDescent="0.2">
      <c r="A211" s="71" t="s">
        <v>444</v>
      </c>
      <c r="B211" s="66" t="e">
        <f>[3]!EntStkParent($P$1,A211)</f>
        <v>#NAME?</v>
      </c>
      <c r="C211" s="66" t="e">
        <f t="shared" si="136"/>
        <v>#NAME?</v>
      </c>
      <c r="D211" s="66" t="e">
        <f>[3]!EntStkDescr($P$1,A211,1)</f>
        <v>#NAME?</v>
      </c>
      <c r="E211" s="66"/>
      <c r="F211" s="68" t="s">
        <v>21</v>
      </c>
      <c r="G211" s="70" t="e">
        <f t="shared" si="140"/>
        <v>#NAME?</v>
      </c>
      <c r="H211" s="69" t="e">
        <f>[3]!EntStkUserField5($P$1,A211)</f>
        <v>#NAME?</v>
      </c>
      <c r="I211" s="24"/>
      <c r="J211" s="85" t="e">
        <f>IF('Price List'!$F$2="N/A",N211,IF('Price List'!$S$4="#(515): Invalid Customer",K211,(K211-(K211*O211))))</f>
        <v>#NAME?</v>
      </c>
      <c r="K211" s="85" t="e">
        <f t="shared" si="135"/>
        <v>#NAME?</v>
      </c>
      <c r="L211" s="75" t="e">
        <f t="shared" si="141"/>
        <v>#NAME?</v>
      </c>
      <c r="M211" s="77" t="e">
        <f>IF(VLOOKUP(C211,product_group_discount,3,FALSE)="",'New Quote Discount'!$C$6,VLOOKUP(C211,product_group_discount,3,FALSE))</f>
        <v>#NAME?</v>
      </c>
      <c r="N211" s="75" t="e">
        <f t="shared" si="142"/>
        <v>#NAME?</v>
      </c>
      <c r="O211" s="121" t="e">
        <f t="shared" si="143"/>
        <v>#NAME?</v>
      </c>
      <c r="P211" s="127"/>
      <c r="Q211" s="167" t="e">
        <f>IF(P211="",[3]!EntStkSalesPrice($P$1,A211,'Price List'!$S$5),P211*(IF('Price List'!$S$5="A",1,IF('Price List'!$S$5="B",1.262,1.553))))</f>
        <v>#NAME?</v>
      </c>
      <c r="R211" s="167" t="e">
        <f t="shared" si="134"/>
        <v>#NAME?</v>
      </c>
    </row>
    <row r="212" spans="1:18" x14ac:dyDescent="0.2">
      <c r="A212" s="71" t="s">
        <v>445</v>
      </c>
      <c r="B212" s="66" t="e">
        <f>[3]!EntStkParent($P$1,A212)</f>
        <v>#NAME?</v>
      </c>
      <c r="C212" s="66" t="e">
        <f t="shared" si="136"/>
        <v>#NAME?</v>
      </c>
      <c r="D212" s="66" t="e">
        <f>[3]!EntStkDescr($P$1,A212,1)</f>
        <v>#NAME?</v>
      </c>
      <c r="E212" s="66"/>
      <c r="F212" s="68" t="s">
        <v>21</v>
      </c>
      <c r="G212" s="70" t="e">
        <f t="shared" si="140"/>
        <v>#NAME?</v>
      </c>
      <c r="H212" s="69" t="e">
        <f>[3]!EntStkUserField5($P$1,A212)</f>
        <v>#NAME?</v>
      </c>
      <c r="I212" s="24"/>
      <c r="J212" s="85" t="e">
        <f>IF('Price List'!$F$2="N/A",N212,IF('Price List'!$S$4="#(515): Invalid Customer",K212,(K212-(K212*O212))))</f>
        <v>#NAME?</v>
      </c>
      <c r="K212" s="85" t="e">
        <f t="shared" si="135"/>
        <v>#NAME?</v>
      </c>
      <c r="L212" s="75" t="e">
        <f t="shared" si="141"/>
        <v>#NAME?</v>
      </c>
      <c r="M212" s="77" t="e">
        <f>IF(VLOOKUP(C212,product_group_discount,3,FALSE)="",'New Quote Discount'!$C$6,VLOOKUP(C212,product_group_discount,3,FALSE))</f>
        <v>#NAME?</v>
      </c>
      <c r="N212" s="75" t="e">
        <f t="shared" si="142"/>
        <v>#NAME?</v>
      </c>
      <c r="O212" s="121" t="e">
        <f t="shared" si="143"/>
        <v>#NAME?</v>
      </c>
      <c r="P212" s="127"/>
      <c r="Q212" s="167" t="e">
        <f>IF(P212="",[3]!EntStkSalesPrice($P$1,A212,'Price List'!$S$5),P212*(IF('Price List'!$S$5="A",1,IF('Price List'!$S$5="B",1.262,1.553))))</f>
        <v>#NAME?</v>
      </c>
      <c r="R212" s="167" t="e">
        <f t="shared" si="134"/>
        <v>#NAME?</v>
      </c>
    </row>
    <row r="213" spans="1:18" x14ac:dyDescent="0.2">
      <c r="A213" s="71" t="s">
        <v>446</v>
      </c>
      <c r="B213" s="66" t="e">
        <f>[3]!EntStkParent($P$1,A213)</f>
        <v>#NAME?</v>
      </c>
      <c r="C213" s="66" t="e">
        <f t="shared" si="136"/>
        <v>#NAME?</v>
      </c>
      <c r="D213" s="66" t="e">
        <f>[3]!EntStkDescr($P$1,A213,1)</f>
        <v>#NAME?</v>
      </c>
      <c r="E213" s="66"/>
      <c r="F213" s="68" t="s">
        <v>21</v>
      </c>
      <c r="G213" s="70" t="e">
        <f t="shared" si="140"/>
        <v>#NAME?</v>
      </c>
      <c r="H213" s="69" t="e">
        <f>[3]!EntStkUserField5($P$1,A213)</f>
        <v>#NAME?</v>
      </c>
      <c r="I213" s="24"/>
      <c r="J213" s="85" t="e">
        <f>IF('Price List'!$F$2="N/A",N213,IF('Price List'!$S$4="#(515): Invalid Customer",K213,(K213-(K213*O213))))</f>
        <v>#NAME?</v>
      </c>
      <c r="K213" s="85" t="e">
        <f t="shared" si="135"/>
        <v>#NAME?</v>
      </c>
      <c r="L213" s="75" t="e">
        <f t="shared" si="141"/>
        <v>#NAME?</v>
      </c>
      <c r="M213" s="77" t="e">
        <f>IF(VLOOKUP(C213,product_group_discount,3,FALSE)="",'New Quote Discount'!$C$6,VLOOKUP(C213,product_group_discount,3,FALSE))</f>
        <v>#NAME?</v>
      </c>
      <c r="N213" s="75" t="e">
        <f t="shared" si="142"/>
        <v>#NAME?</v>
      </c>
      <c r="O213" s="121" t="e">
        <f t="shared" si="143"/>
        <v>#NAME?</v>
      </c>
      <c r="P213" s="127"/>
      <c r="Q213" s="167" t="e">
        <f>IF(P213="",[3]!EntStkSalesPrice($P$1,A213,'Price List'!$S$5),P213*(IF('Price List'!$S$5="A",1,IF('Price List'!$S$5="B",1.262,1.553))))</f>
        <v>#NAME?</v>
      </c>
      <c r="R213" s="167" t="e">
        <f t="shared" si="134"/>
        <v>#NAME?</v>
      </c>
    </row>
    <row r="214" spans="1:18" x14ac:dyDescent="0.2">
      <c r="A214" s="71" t="s">
        <v>447</v>
      </c>
      <c r="B214" s="66" t="e">
        <f>[3]!EntStkParent($P$1,A214)</f>
        <v>#NAME?</v>
      </c>
      <c r="C214" s="66" t="e">
        <f t="shared" si="136"/>
        <v>#NAME?</v>
      </c>
      <c r="D214" s="66" t="e">
        <f>[3]!EntStkDescr($P$1,A214,1)</f>
        <v>#NAME?</v>
      </c>
      <c r="E214" s="66"/>
      <c r="F214" s="68" t="s">
        <v>21</v>
      </c>
      <c r="G214" s="70" t="e">
        <f t="shared" si="140"/>
        <v>#NAME?</v>
      </c>
      <c r="H214" s="69" t="e">
        <f>[3]!EntStkUserField5($P$1,A214)</f>
        <v>#NAME?</v>
      </c>
      <c r="I214" s="24"/>
      <c r="J214" s="85" t="e">
        <f>IF('Price List'!$F$2="N/A",N214,IF('Price List'!$S$4="#(515): Invalid Customer",K214,(K214-(K214*O214))))</f>
        <v>#NAME?</v>
      </c>
      <c r="K214" s="85" t="e">
        <f t="shared" si="135"/>
        <v>#NAME?</v>
      </c>
      <c r="L214" s="75" t="e">
        <f t="shared" si="141"/>
        <v>#NAME?</v>
      </c>
      <c r="M214" s="77" t="e">
        <f>IF(VLOOKUP(C214,product_group_discount,3,FALSE)="",'New Quote Discount'!$C$6,VLOOKUP(C214,product_group_discount,3,FALSE))</f>
        <v>#NAME?</v>
      </c>
      <c r="N214" s="75" t="e">
        <f t="shared" si="142"/>
        <v>#NAME?</v>
      </c>
      <c r="O214" s="121" t="e">
        <f t="shared" si="143"/>
        <v>#NAME?</v>
      </c>
      <c r="P214" s="127"/>
      <c r="Q214" s="167" t="e">
        <f>IF(P214="",[3]!EntStkSalesPrice($P$1,A214,'Price List'!$S$5),P214*(IF('Price List'!$S$5="A",1,IF('Price List'!$S$5="B",1.262,1.553))))</f>
        <v>#NAME?</v>
      </c>
      <c r="R214" s="167" t="e">
        <f t="shared" si="134"/>
        <v>#NAME?</v>
      </c>
    </row>
    <row r="215" spans="1:18" x14ac:dyDescent="0.2">
      <c r="A215" s="71" t="s">
        <v>206</v>
      </c>
      <c r="B215" s="66" t="e">
        <f>[3]!EntStkParent($P$1,A215)</f>
        <v>#NAME?</v>
      </c>
      <c r="C215" s="66" t="e">
        <f t="shared" si="136"/>
        <v>#NAME?</v>
      </c>
      <c r="D215" s="66" t="e">
        <f>[3]!EntStkDescr($P$1,A215,1)</f>
        <v>#NAME?</v>
      </c>
      <c r="E215" s="66"/>
      <c r="F215" s="68" t="s">
        <v>21</v>
      </c>
      <c r="G215" s="70" t="e">
        <f t="shared" si="140"/>
        <v>#NAME?</v>
      </c>
      <c r="H215" s="69" t="e">
        <f>[3]!EntStkUserField5($P$1,A215)</f>
        <v>#NAME?</v>
      </c>
      <c r="I215" s="24"/>
      <c r="J215" s="85" t="e">
        <f>IF('Price List'!$F$2="N/A",N215,IF('Price List'!$S$4="#(515): Invalid Customer",K215,(K215-(K215*O215))))</f>
        <v>#NAME?</v>
      </c>
      <c r="K215" s="85" t="e">
        <f t="shared" si="135"/>
        <v>#NAME?</v>
      </c>
      <c r="L215" s="75" t="e">
        <f t="shared" si="141"/>
        <v>#NAME?</v>
      </c>
      <c r="M215" s="77" t="e">
        <f>IF(VLOOKUP(C215,product_group_discount,3,FALSE)="",'New Quote Discount'!$C$6,VLOOKUP(C215,product_group_discount,3,FALSE))</f>
        <v>#NAME?</v>
      </c>
      <c r="N215" s="75" t="e">
        <f t="shared" si="142"/>
        <v>#NAME?</v>
      </c>
      <c r="O215" s="121" t="e">
        <f t="shared" si="143"/>
        <v>#NAME?</v>
      </c>
      <c r="P215" s="127"/>
      <c r="Q215" s="167" t="e">
        <f>IF(P215="",[3]!EntStkSalesPrice($P$1,A215,'Price List'!$S$5),P215*(IF('Price List'!$S$5="A",1,IF('Price List'!$S$5="B",1.262,1.553))))</f>
        <v>#NAME?</v>
      </c>
      <c r="R215" s="167" t="e">
        <f t="shared" si="134"/>
        <v>#NAME?</v>
      </c>
    </row>
    <row r="216" spans="1:18" x14ac:dyDescent="0.2">
      <c r="A216" s="71" t="s">
        <v>448</v>
      </c>
      <c r="B216" s="66" t="e">
        <f>[3]!EntStkParent($P$1,A216)</f>
        <v>#NAME?</v>
      </c>
      <c r="C216" s="66" t="e">
        <f t="shared" si="136"/>
        <v>#NAME?</v>
      </c>
      <c r="D216" s="66" t="e">
        <f>[3]!EntStkDescr($P$1,A216,1)</f>
        <v>#NAME?</v>
      </c>
      <c r="E216" s="66"/>
      <c r="F216" s="68" t="s">
        <v>21</v>
      </c>
      <c r="G216" s="70" t="e">
        <f t="shared" si="140"/>
        <v>#NAME?</v>
      </c>
      <c r="H216" s="69" t="e">
        <f>[3]!EntStkUserField5($P$1,A216)</f>
        <v>#NAME?</v>
      </c>
      <c r="I216" s="24"/>
      <c r="J216" s="85" t="e">
        <f>IF('Price List'!$F$2="N/A",N216,IF('Price List'!$S$4="#(515): Invalid Customer",K216,(K216-(K216*O216))))</f>
        <v>#NAME?</v>
      </c>
      <c r="K216" s="85" t="e">
        <f t="shared" si="135"/>
        <v>#NAME?</v>
      </c>
      <c r="L216" s="75" t="e">
        <f t="shared" si="141"/>
        <v>#NAME?</v>
      </c>
      <c r="M216" s="77" t="e">
        <f>IF(VLOOKUP(C216,product_group_discount,3,FALSE)="",'New Quote Discount'!$C$6,VLOOKUP(C216,product_group_discount,3,FALSE))</f>
        <v>#NAME?</v>
      </c>
      <c r="N216" s="75" t="e">
        <f t="shared" si="142"/>
        <v>#NAME?</v>
      </c>
      <c r="O216" s="121" t="e">
        <f t="shared" si="143"/>
        <v>#NAME?</v>
      </c>
      <c r="P216" s="127"/>
      <c r="Q216" s="167" t="e">
        <f>IF(P216="",[3]!EntStkSalesPrice($P$1,A216,'Price List'!$S$5),P216*(IF('Price List'!$S$5="A",1,IF('Price List'!$S$5="B",1.262,1.553))))</f>
        <v>#NAME?</v>
      </c>
      <c r="R216" s="167" t="e">
        <f t="shared" si="134"/>
        <v>#NAME?</v>
      </c>
    </row>
    <row r="217" spans="1:18" x14ac:dyDescent="0.2">
      <c r="A217" s="71" t="s">
        <v>449</v>
      </c>
      <c r="B217" s="66" t="e">
        <f>[3]!EntStkParent($P$1,A217)</f>
        <v>#NAME?</v>
      </c>
      <c r="C217" s="66" t="e">
        <f t="shared" si="136"/>
        <v>#NAME?</v>
      </c>
      <c r="D217" s="66" t="e">
        <f>[3]!EntStkDescr($P$1,A217,1)</f>
        <v>#NAME?</v>
      </c>
      <c r="E217" s="66"/>
      <c r="F217" s="68" t="s">
        <v>21</v>
      </c>
      <c r="G217" s="70" t="e">
        <f t="shared" si="140"/>
        <v>#NAME?</v>
      </c>
      <c r="H217" s="69" t="e">
        <f>[3]!EntStkUserField5($P$1,A217)</f>
        <v>#NAME?</v>
      </c>
      <c r="I217" s="24"/>
      <c r="J217" s="85" t="e">
        <f>IF('Price List'!$F$2="N/A",N217,IF('Price List'!$S$4="#(515): Invalid Customer",K217,(K217-(K217*O217))))</f>
        <v>#NAME?</v>
      </c>
      <c r="K217" s="85" t="e">
        <f t="shared" si="135"/>
        <v>#NAME?</v>
      </c>
      <c r="L217" s="75" t="e">
        <f t="shared" si="141"/>
        <v>#NAME?</v>
      </c>
      <c r="M217" s="77" t="e">
        <f>IF(VLOOKUP(C217,product_group_discount,3,FALSE)="",'New Quote Discount'!$C$6,VLOOKUP(C217,product_group_discount,3,FALSE))</f>
        <v>#NAME?</v>
      </c>
      <c r="N217" s="75" t="e">
        <f t="shared" si="142"/>
        <v>#NAME?</v>
      </c>
      <c r="O217" s="121" t="e">
        <f t="shared" si="143"/>
        <v>#NAME?</v>
      </c>
      <c r="P217" s="127"/>
      <c r="Q217" s="167" t="e">
        <f>IF(P217="",[3]!EntStkSalesPrice($P$1,A217,'Price List'!$S$5),P217*(IF('Price List'!$S$5="A",1,IF('Price List'!$S$5="B",1.262,1.553))))</f>
        <v>#NAME?</v>
      </c>
      <c r="R217" s="167" t="e">
        <f t="shared" si="134"/>
        <v>#NAME?</v>
      </c>
    </row>
    <row r="218" spans="1:18" x14ac:dyDescent="0.2">
      <c r="A218" s="71" t="s">
        <v>199</v>
      </c>
      <c r="B218" s="66" t="e">
        <f>[3]!EntStkParent($P$1,A218)</f>
        <v>#NAME?</v>
      </c>
      <c r="C218" s="66" t="e">
        <f t="shared" si="136"/>
        <v>#NAME?</v>
      </c>
      <c r="D218" s="66" t="e">
        <f>[3]!EntStkDescr($P$1,A218,1)</f>
        <v>#NAME?</v>
      </c>
      <c r="E218" s="66"/>
      <c r="F218" s="68" t="s">
        <v>21</v>
      </c>
      <c r="G218" s="70" t="e">
        <f t="shared" si="140"/>
        <v>#NAME?</v>
      </c>
      <c r="H218" s="69" t="e">
        <f>[3]!EntStkUserField5($P$1,A218)</f>
        <v>#NAME?</v>
      </c>
      <c r="I218" s="24"/>
      <c r="J218" s="85" t="e">
        <f>IF('Price List'!$F$2="N/A",N218,IF('Price List'!$S$4="#(515): Invalid Customer",K218,(K218-(K218*O218))))</f>
        <v>#NAME?</v>
      </c>
      <c r="K218" s="85" t="e">
        <f t="shared" si="135"/>
        <v>#NAME?</v>
      </c>
      <c r="L218" s="75" t="e">
        <f t="shared" si="141"/>
        <v>#NAME?</v>
      </c>
      <c r="M218" s="77" t="e">
        <f>IF(VLOOKUP(C218,product_group_discount,3,FALSE)="",'New Quote Discount'!$C$6,VLOOKUP(C218,product_group_discount,3,FALSE))</f>
        <v>#NAME?</v>
      </c>
      <c r="N218" s="75" t="e">
        <f t="shared" si="142"/>
        <v>#NAME?</v>
      </c>
      <c r="O218" s="121" t="e">
        <f t="shared" si="143"/>
        <v>#NAME?</v>
      </c>
      <c r="P218" s="127"/>
      <c r="Q218" s="167" t="e">
        <f>IF(P218="",[3]!EntStkSalesPrice($P$1,A218,'Price List'!$S$5),P218*(IF('Price List'!$S$5="A",1,IF('Price List'!$S$5="B",1.262,1.553))))</f>
        <v>#NAME?</v>
      </c>
      <c r="R218" s="167" t="e">
        <f t="shared" si="134"/>
        <v>#NAME?</v>
      </c>
    </row>
    <row r="219" spans="1:18" x14ac:dyDescent="0.2">
      <c r="A219" s="71" t="s">
        <v>450</v>
      </c>
      <c r="B219" s="66" t="e">
        <f>[3]!EntStkParent($P$1,A219)</f>
        <v>#NAME?</v>
      </c>
      <c r="C219" s="66" t="e">
        <f t="shared" si="136"/>
        <v>#NAME?</v>
      </c>
      <c r="D219" s="66" t="e">
        <f>[3]!EntStkDescr($P$1,A219,1)</f>
        <v>#NAME?</v>
      </c>
      <c r="E219" s="66"/>
      <c r="F219" s="68" t="s">
        <v>21</v>
      </c>
      <c r="G219" s="70" t="e">
        <f t="shared" si="140"/>
        <v>#NAME?</v>
      </c>
      <c r="H219" s="69" t="e">
        <f>[3]!EntStkUserField5($P$1,A219)</f>
        <v>#NAME?</v>
      </c>
      <c r="I219" s="24"/>
      <c r="J219" s="85" t="e">
        <f>IF('Price List'!$F$2="N/A",N219,IF('Price List'!$S$4="#(515): Invalid Customer",K219,(K219-(K219*O219))))</f>
        <v>#NAME?</v>
      </c>
      <c r="K219" s="85" t="e">
        <f t="shared" si="135"/>
        <v>#NAME?</v>
      </c>
      <c r="L219" s="75" t="e">
        <f t="shared" si="141"/>
        <v>#NAME?</v>
      </c>
      <c r="M219" s="77" t="e">
        <f>IF(VLOOKUP(C219,product_group_discount,3,FALSE)="",'New Quote Discount'!$C$6,VLOOKUP(C219,product_group_discount,3,FALSE))</f>
        <v>#NAME?</v>
      </c>
      <c r="N219" s="75" t="e">
        <f t="shared" si="142"/>
        <v>#NAME?</v>
      </c>
      <c r="O219" s="121" t="e">
        <f t="shared" si="143"/>
        <v>#NAME?</v>
      </c>
      <c r="P219" s="127"/>
      <c r="Q219" s="167" t="e">
        <f>IF(P219="",[3]!EntStkSalesPrice($P$1,A219,'Price List'!$S$5),P219*(IF('Price List'!$S$5="A",1,IF('Price List'!$S$5="B",1.262,1.553))))</f>
        <v>#NAME?</v>
      </c>
      <c r="R219" s="167" t="e">
        <f t="shared" si="134"/>
        <v>#NAME?</v>
      </c>
    </row>
    <row r="220" spans="1:18" x14ac:dyDescent="0.2">
      <c r="A220" s="71" t="s">
        <v>451</v>
      </c>
      <c r="B220" s="66" t="e">
        <f>[3]!EntStkParent($P$1,A220)</f>
        <v>#NAME?</v>
      </c>
      <c r="C220" s="66" t="e">
        <f t="shared" si="136"/>
        <v>#NAME?</v>
      </c>
      <c r="D220" s="66" t="e">
        <f>[3]!EntStkDescr($P$1,A220,1)</f>
        <v>#NAME?</v>
      </c>
      <c r="E220" s="66"/>
      <c r="F220" s="68" t="s">
        <v>21</v>
      </c>
      <c r="G220" s="70" t="e">
        <f t="shared" si="140"/>
        <v>#NAME?</v>
      </c>
      <c r="H220" s="69" t="e">
        <f>[3]!EntStkUserField5($P$1,A220)</f>
        <v>#NAME?</v>
      </c>
      <c r="I220" s="24"/>
      <c r="J220" s="85" t="e">
        <f>IF('Price List'!$F$2="N/A",N220,IF('Price List'!$S$4="#(515): Invalid Customer",K220,(K220-(K220*O220))))</f>
        <v>#NAME?</v>
      </c>
      <c r="K220" s="85" t="e">
        <f t="shared" si="135"/>
        <v>#NAME?</v>
      </c>
      <c r="L220" s="75" t="e">
        <f t="shared" si="141"/>
        <v>#NAME?</v>
      </c>
      <c r="M220" s="77" t="e">
        <f>IF(VLOOKUP(C220,product_group_discount,3,FALSE)="",'New Quote Discount'!$C$6,VLOOKUP(C220,product_group_discount,3,FALSE))</f>
        <v>#NAME?</v>
      </c>
      <c r="N220" s="75" t="e">
        <f t="shared" si="142"/>
        <v>#NAME?</v>
      </c>
      <c r="O220" s="121" t="e">
        <f t="shared" si="143"/>
        <v>#NAME?</v>
      </c>
      <c r="P220" s="127"/>
      <c r="Q220" s="167" t="e">
        <f>IF(P220="",[3]!EntStkSalesPrice($P$1,A220,'Price List'!$S$5),P220*(IF('Price List'!$S$5="A",1,IF('Price List'!$S$5="B",1.262,1.553))))</f>
        <v>#NAME?</v>
      </c>
      <c r="R220" s="167" t="e">
        <f t="shared" si="134"/>
        <v>#NAME?</v>
      </c>
    </row>
    <row r="221" spans="1:18" x14ac:dyDescent="0.2">
      <c r="A221" s="71" t="s">
        <v>452</v>
      </c>
      <c r="B221" s="66" t="e">
        <f>[3]!EntStkParent($P$1,A221)</f>
        <v>#NAME?</v>
      </c>
      <c r="C221" s="66" t="e">
        <f t="shared" si="136"/>
        <v>#NAME?</v>
      </c>
      <c r="D221" s="66" t="e">
        <f>[3]!EntStkDescr($P$1,A221,1)</f>
        <v>#NAME?</v>
      </c>
      <c r="E221" s="66"/>
      <c r="F221" s="68" t="s">
        <v>21</v>
      </c>
      <c r="G221" s="70" t="e">
        <f t="shared" si="140"/>
        <v>#NAME?</v>
      </c>
      <c r="H221" s="69" t="e">
        <f>[3]!EntStkUserField5($P$1,A221)</f>
        <v>#NAME?</v>
      </c>
      <c r="I221" s="24"/>
      <c r="J221" s="85" t="e">
        <f>IF('Price List'!$F$2="N/A",N221,IF('Price List'!$S$4="#(515): Invalid Customer",K221,(K221-(K221*O221))))</f>
        <v>#NAME?</v>
      </c>
      <c r="K221" s="85" t="e">
        <f t="shared" si="135"/>
        <v>#NAME?</v>
      </c>
      <c r="L221" s="75" t="e">
        <f t="shared" si="141"/>
        <v>#NAME?</v>
      </c>
      <c r="M221" s="77" t="e">
        <f>IF(VLOOKUP(C221,product_group_discount,3,FALSE)="",'New Quote Discount'!$C$6,VLOOKUP(C221,product_group_discount,3,FALSE))</f>
        <v>#NAME?</v>
      </c>
      <c r="N221" s="75" t="e">
        <f t="shared" si="142"/>
        <v>#NAME?</v>
      </c>
      <c r="O221" s="121" t="e">
        <f t="shared" si="143"/>
        <v>#NAME?</v>
      </c>
      <c r="P221" s="127"/>
      <c r="Q221" s="167" t="e">
        <f>IF(P221="",[3]!EntStkSalesPrice($P$1,A221,'Price List'!$S$5),P221*(IF('Price List'!$S$5="A",1,IF('Price List'!$S$5="B",1.262,1.553))))</f>
        <v>#NAME?</v>
      </c>
      <c r="R221" s="167" t="e">
        <f t="shared" si="134"/>
        <v>#NAME?</v>
      </c>
    </row>
    <row r="222" spans="1:18" x14ac:dyDescent="0.2">
      <c r="A222" s="71" t="s">
        <v>453</v>
      </c>
      <c r="B222" s="66" t="e">
        <f>[3]!EntStkParent($P$1,A222)</f>
        <v>#NAME?</v>
      </c>
      <c r="C222" s="66" t="e">
        <f t="shared" si="136"/>
        <v>#NAME?</v>
      </c>
      <c r="D222" s="66" t="e">
        <f>[3]!EntStkDescr($P$1,A222,1)</f>
        <v>#NAME?</v>
      </c>
      <c r="E222" s="66"/>
      <c r="F222" s="68" t="s">
        <v>21</v>
      </c>
      <c r="G222" s="70" t="e">
        <f t="shared" si="140"/>
        <v>#NAME?</v>
      </c>
      <c r="H222" s="69" t="e">
        <f>[3]!EntStkUserField5($P$1,A222)</f>
        <v>#NAME?</v>
      </c>
      <c r="I222" s="24"/>
      <c r="J222" s="85" t="e">
        <f>IF('Price List'!$F$2="N/A",N222,IF('Price List'!$S$4="#(515): Invalid Customer",K222,(K222-(K222*O222))))</f>
        <v>#NAME?</v>
      </c>
      <c r="K222" s="85" t="e">
        <f t="shared" si="135"/>
        <v>#NAME?</v>
      </c>
      <c r="L222" s="75" t="e">
        <f t="shared" si="141"/>
        <v>#NAME?</v>
      </c>
      <c r="M222" s="77" t="e">
        <f>IF(VLOOKUP(C222,product_group_discount,3,FALSE)="",'New Quote Discount'!$C$6,VLOOKUP(C222,product_group_discount,3,FALSE))</f>
        <v>#NAME?</v>
      </c>
      <c r="N222" s="75" t="e">
        <f t="shared" si="142"/>
        <v>#NAME?</v>
      </c>
      <c r="O222" s="121" t="e">
        <f t="shared" si="143"/>
        <v>#NAME?</v>
      </c>
      <c r="P222" s="127"/>
      <c r="Q222" s="167" t="e">
        <f>IF(P222="",[3]!EntStkSalesPrice($P$1,A222,'Price List'!$S$5),P222*(IF('Price List'!$S$5="A",1,IF('Price List'!$S$5="B",1.262,1.553))))</f>
        <v>#NAME?</v>
      </c>
      <c r="R222" s="167" t="e">
        <f t="shared" si="134"/>
        <v>#NAME?</v>
      </c>
    </row>
    <row r="223" spans="1:18" x14ac:dyDescent="0.2">
      <c r="A223" s="71" t="s">
        <v>454</v>
      </c>
      <c r="B223" s="66" t="e">
        <f>[3]!EntStkParent($P$1,A223)</f>
        <v>#NAME?</v>
      </c>
      <c r="C223" s="66" t="e">
        <f t="shared" si="136"/>
        <v>#NAME?</v>
      </c>
      <c r="D223" s="66" t="e">
        <f>[3]!EntStkDescr($P$1,A223,1)</f>
        <v>#NAME?</v>
      </c>
      <c r="E223" s="66"/>
      <c r="F223" s="68" t="s">
        <v>21</v>
      </c>
      <c r="G223" s="70" t="e">
        <f t="shared" si="140"/>
        <v>#NAME?</v>
      </c>
      <c r="H223" s="69" t="e">
        <f>[3]!EntStkUserField5($P$1,A223)</f>
        <v>#NAME?</v>
      </c>
      <c r="I223" s="24"/>
      <c r="J223" s="85" t="e">
        <f>IF('Price List'!$F$2="N/A",N223,IF('Price List'!$S$4="#(515): Invalid Customer",K223,(K223-(K223*O223))))</f>
        <v>#NAME?</v>
      </c>
      <c r="K223" s="85" t="e">
        <f t="shared" si="135"/>
        <v>#NAME?</v>
      </c>
      <c r="L223" s="75" t="e">
        <f t="shared" si="141"/>
        <v>#NAME?</v>
      </c>
      <c r="M223" s="77" t="e">
        <f>IF(VLOOKUP(C223,product_group_discount,3,FALSE)="",'New Quote Discount'!$C$6,VLOOKUP(C223,product_group_discount,3,FALSE))</f>
        <v>#NAME?</v>
      </c>
      <c r="N223" s="75" t="e">
        <f t="shared" si="142"/>
        <v>#NAME?</v>
      </c>
      <c r="O223" s="121" t="e">
        <f t="shared" si="143"/>
        <v>#NAME?</v>
      </c>
      <c r="P223" s="127"/>
      <c r="Q223" s="167" t="e">
        <f>IF(P223="",[3]!EntStkSalesPrice($P$1,A223,'Price List'!$S$5),P223*(IF('Price List'!$S$5="A",1,IF('Price List'!$S$5="B",1.262,1.553))))</f>
        <v>#NAME?</v>
      </c>
      <c r="R223" s="167" t="e">
        <f t="shared" si="134"/>
        <v>#NAME?</v>
      </c>
    </row>
    <row r="224" spans="1:18" x14ac:dyDescent="0.2">
      <c r="A224" s="71" t="s">
        <v>455</v>
      </c>
      <c r="B224" s="66" t="e">
        <f>[3]!EntStkParent($P$1,A224)</f>
        <v>#NAME?</v>
      </c>
      <c r="C224" s="66" t="e">
        <f t="shared" si="136"/>
        <v>#NAME?</v>
      </c>
      <c r="D224" s="66" t="e">
        <f>[3]!EntStkDescr($P$1,A224,1)</f>
        <v>#NAME?</v>
      </c>
      <c r="E224" s="66"/>
      <c r="F224" s="68" t="s">
        <v>21</v>
      </c>
      <c r="G224" s="70" t="e">
        <f t="shared" si="140"/>
        <v>#NAME?</v>
      </c>
      <c r="H224" s="69" t="e">
        <f>[3]!EntStkUserField5($P$1,A224)</f>
        <v>#NAME?</v>
      </c>
      <c r="I224" s="24"/>
      <c r="J224" s="85" t="e">
        <f>IF('Price List'!$F$2="N/A",N224,IF('Price List'!$S$4="#(515): Invalid Customer",K224,(K224-(K224*O224))))</f>
        <v>#NAME?</v>
      </c>
      <c r="K224" s="85" t="e">
        <f t="shared" si="135"/>
        <v>#NAME?</v>
      </c>
      <c r="L224" s="75" t="e">
        <f t="shared" si="141"/>
        <v>#NAME?</v>
      </c>
      <c r="M224" s="77" t="e">
        <f>IF(VLOOKUP(C224,product_group_discount,3,FALSE)="",'New Quote Discount'!$C$6,VLOOKUP(C224,product_group_discount,3,FALSE))</f>
        <v>#NAME?</v>
      </c>
      <c r="N224" s="75" t="e">
        <f t="shared" si="142"/>
        <v>#NAME?</v>
      </c>
      <c r="O224" s="121" t="e">
        <f t="shared" si="143"/>
        <v>#NAME?</v>
      </c>
      <c r="P224" s="127"/>
      <c r="Q224" s="167" t="e">
        <f>IF(P224="",[3]!EntStkSalesPrice($P$1,A224,'Price List'!$S$5),P224*(IF('Price List'!$S$5="A",1,IF('Price List'!$S$5="B",1.262,1.553))))</f>
        <v>#NAME?</v>
      </c>
      <c r="R224" s="167" t="e">
        <f t="shared" si="134"/>
        <v>#NAME?</v>
      </c>
    </row>
    <row r="225" spans="1:18" ht="13.6" thickBot="1" x14ac:dyDescent="0.25">
      <c r="A225" s="180" t="s">
        <v>246</v>
      </c>
      <c r="B225" s="110" t="e">
        <f>[3]!EntStkParent($P$1,A225)</f>
        <v>#NAME?</v>
      </c>
      <c r="C225" s="110" t="e">
        <f t="shared" si="136"/>
        <v>#NAME?</v>
      </c>
      <c r="D225" s="110" t="e">
        <f>[3]!EntStkDescr($P$1,A225,1)</f>
        <v>#NAME?</v>
      </c>
      <c r="E225" s="110"/>
      <c r="F225" s="134" t="s">
        <v>21</v>
      </c>
      <c r="G225" s="111" t="e">
        <f t="shared" ref="G225:G226" si="144">CONCATENATE(H225,F225)</f>
        <v>#NAME?</v>
      </c>
      <c r="H225" s="133" t="e">
        <f>[3]!EntStkUserField5($P$1,A225)</f>
        <v>#NAME?</v>
      </c>
      <c r="I225" s="35"/>
      <c r="J225" s="118" t="e">
        <f>IF('Price List'!$F$2="N/A",N225,IF('Price List'!$S$4="#(515): Invalid Customer",K225,(K225-(K225*O225))))</f>
        <v>#NAME?</v>
      </c>
      <c r="K225" s="118" t="e">
        <f t="shared" si="135"/>
        <v>#NAME?</v>
      </c>
      <c r="L225" s="132" t="e">
        <f t="shared" ref="L225:L227" si="145">K225-(K225*M225)</f>
        <v>#NAME?</v>
      </c>
      <c r="M225" s="78" t="e">
        <f>IF(VLOOKUP(C225,product_group_discount,3,FALSE)="",'New Quote Discount'!$C$6,VLOOKUP(C225,product_group_discount,3,FALSE))</f>
        <v>#NAME?</v>
      </c>
      <c r="N225" s="132" t="e">
        <f t="shared" ref="N225:N227" si="146">K225-(K225*M225)</f>
        <v>#NAME?</v>
      </c>
      <c r="O225" s="123" t="e">
        <f t="shared" ref="O225:O227" si="147">VLOOKUP(C225,customerdiscount,5,FALSE)</f>
        <v>#NAME?</v>
      </c>
      <c r="P225" s="181"/>
      <c r="Q225" s="167" t="e">
        <f>IF(P225="",[3]!EntStkSalesPrice($P$1,A225,'Price List'!$S$5),P225*(IF('Price List'!$S$5="A",1,IF('Price List'!$S$5="B",1.262,1.553))))</f>
        <v>#NAME?</v>
      </c>
      <c r="R225" s="167" t="e">
        <f t="shared" si="134"/>
        <v>#NAME?</v>
      </c>
    </row>
    <row r="226" spans="1:18" x14ac:dyDescent="0.2">
      <c r="A226" s="115" t="s">
        <v>927</v>
      </c>
      <c r="B226" s="66" t="e">
        <f>[3]!EntStkParent($P$1,A226)</f>
        <v>#NAME?</v>
      </c>
      <c r="C226" s="66" t="e">
        <f t="shared" ref="C226" si="148">LEFT(B226,3)</f>
        <v>#NAME?</v>
      </c>
      <c r="D226" s="66" t="e">
        <f>[3]!EntStkDescr($P$1,A226,1)</f>
        <v>#NAME?</v>
      </c>
      <c r="E226" s="66"/>
      <c r="F226" s="68" t="s">
        <v>216</v>
      </c>
      <c r="G226" s="70" t="e">
        <f t="shared" si="144"/>
        <v>#NAME?</v>
      </c>
      <c r="H226" s="69" t="e">
        <f>[3]!EntStkUserField5($P$1,A226)</f>
        <v>#NAME?</v>
      </c>
      <c r="I226" s="24"/>
      <c r="J226" s="85" t="e">
        <f>IF('Price List'!$F$2="N/A",N226,IF('Price List'!$S$4="#(515): Invalid Customer",K226,(K226-(K226*O226))))</f>
        <v>#NAME?</v>
      </c>
      <c r="K226" s="85" t="e">
        <f t="shared" ref="K226" si="149">Q226</f>
        <v>#NAME?</v>
      </c>
      <c r="L226" s="85" t="e">
        <f t="shared" ref="L226" si="150">K226-(K226*M226)</f>
        <v>#NAME?</v>
      </c>
      <c r="M226" s="77" t="e">
        <f>IF(VLOOKUP(C226,product_group_discount,3,FALSE)="",'New Quote Discount'!$C$6,VLOOKUP(C226,product_group_discount,3,FALSE))</f>
        <v>#NAME?</v>
      </c>
      <c r="N226" s="85" t="e">
        <f t="shared" ref="N226" si="151">K226-(K226*M226)</f>
        <v>#NAME?</v>
      </c>
      <c r="O226" s="77" t="e">
        <f t="shared" ref="O226" si="152">VLOOKUP(C226,customerdiscount,5,FALSE)</f>
        <v>#NAME?</v>
      </c>
      <c r="P226" s="85"/>
      <c r="Q226" s="167" t="e">
        <f>IF(P226="",[3]!EntStkSalesPrice($P$1,A226,'Price List'!$S$5),P226*(IF('Price List'!$S$5="A",1,IF('Price List'!$S$5="B",1.262,1.553))))</f>
        <v>#NAME?</v>
      </c>
      <c r="R226" s="167" t="e">
        <f t="shared" si="134"/>
        <v>#NAME?</v>
      </c>
    </row>
    <row r="227" spans="1:18" x14ac:dyDescent="0.2">
      <c r="A227" s="71" t="s">
        <v>335</v>
      </c>
      <c r="B227" s="66" t="e">
        <f>[3]!EntStkParent($P$1,A227)</f>
        <v>#NAME?</v>
      </c>
      <c r="C227" s="66" t="e">
        <f t="shared" si="136"/>
        <v>#NAME?</v>
      </c>
      <c r="D227" s="66" t="e">
        <f>[3]!EntStkDescr($P$1,A227,1)</f>
        <v>#NAME?</v>
      </c>
      <c r="E227" s="66"/>
      <c r="F227" s="68" t="s">
        <v>216</v>
      </c>
      <c r="G227" s="70" t="e">
        <f t="shared" si="78"/>
        <v>#NAME?</v>
      </c>
      <c r="H227" s="69" t="e">
        <f>[3]!EntStkUserField5($P$1,A227)</f>
        <v>#NAME?</v>
      </c>
      <c r="I227" s="24"/>
      <c r="J227" s="85" t="e">
        <f>IF('Price List'!$F$2="N/A",N227,IF('Price List'!$S$4="#(515): Invalid Customer",K227,(K227-(K227*O227))))</f>
        <v>#NAME?</v>
      </c>
      <c r="K227" s="85" t="e">
        <f t="shared" si="135"/>
        <v>#NAME?</v>
      </c>
      <c r="L227" s="85" t="e">
        <f t="shared" si="145"/>
        <v>#NAME?</v>
      </c>
      <c r="M227" s="77" t="e">
        <f>IF(VLOOKUP(C227,product_group_discount,3,FALSE)="",'New Quote Discount'!$C$6,VLOOKUP(C227,product_group_discount,3,FALSE))</f>
        <v>#NAME?</v>
      </c>
      <c r="N227" s="85" t="e">
        <f t="shared" si="146"/>
        <v>#NAME?</v>
      </c>
      <c r="O227" s="77" t="e">
        <f t="shared" si="147"/>
        <v>#NAME?</v>
      </c>
      <c r="P227" s="85"/>
      <c r="Q227" s="167" t="e">
        <f>IF(P227="",[3]!EntStkSalesPrice($P$1,A227,'Price List'!$S$5),P227*(IF('Price List'!$S$5="A",1,IF('Price List'!$S$5="B",1.262,1.553))))</f>
        <v>#NAME?</v>
      </c>
      <c r="R227" s="167" t="e">
        <f t="shared" si="134"/>
        <v>#NAME?</v>
      </c>
    </row>
    <row r="228" spans="1:18" x14ac:dyDescent="0.2">
      <c r="A228" s="71" t="s">
        <v>337</v>
      </c>
      <c r="B228" s="66" t="e">
        <f>[3]!EntStkParent($P$1,A228)</f>
        <v>#NAME?</v>
      </c>
      <c r="C228" s="66" t="e">
        <f t="shared" si="136"/>
        <v>#NAME?</v>
      </c>
      <c r="D228" s="66" t="e">
        <f>[3]!EntStkDescr($P$1,A228,1)</f>
        <v>#NAME?</v>
      </c>
      <c r="E228" s="66"/>
      <c r="F228" s="68" t="s">
        <v>216</v>
      </c>
      <c r="G228" s="70" t="e">
        <f t="shared" si="78"/>
        <v>#NAME?</v>
      </c>
      <c r="H228" s="69" t="e">
        <f>[3]!EntStkUserField5($P$1,A228)</f>
        <v>#NAME?</v>
      </c>
      <c r="I228" s="24"/>
      <c r="J228" s="85" t="e">
        <f>IF('Price List'!$F$2="N/A",N228,IF('Price List'!$S$4="#(515): Invalid Customer",K228,(K228-(K228*O228))))</f>
        <v>#NAME?</v>
      </c>
      <c r="K228" s="85" t="e">
        <f t="shared" si="135"/>
        <v>#NAME?</v>
      </c>
      <c r="L228" s="85" t="e">
        <f t="shared" ref="L228:L239" si="153">K228-(K228*M228)</f>
        <v>#NAME?</v>
      </c>
      <c r="M228" s="77" t="e">
        <f>IF(VLOOKUP(C228,product_group_discount,3,FALSE)="",'New Quote Discount'!$C$6,VLOOKUP(C228,product_group_discount,3,FALSE))</f>
        <v>#NAME?</v>
      </c>
      <c r="N228" s="85" t="e">
        <f t="shared" ref="N228:N239" si="154">K228-(K228*M228)</f>
        <v>#NAME?</v>
      </c>
      <c r="O228" s="77" t="e">
        <f t="shared" ref="O228:O239" si="155">VLOOKUP(C228,customerdiscount,5,FALSE)</f>
        <v>#NAME?</v>
      </c>
      <c r="P228" s="85"/>
      <c r="Q228" s="167" t="e">
        <f>IF(P228="",[3]!EntStkSalesPrice($P$1,A228,'Price List'!$S$5),P228*(IF('Price List'!$S$5="A",1,IF('Price List'!$S$5="B",1.262,1.553))))</f>
        <v>#NAME?</v>
      </c>
      <c r="R228" s="167" t="e">
        <f t="shared" si="134"/>
        <v>#NAME?</v>
      </c>
    </row>
    <row r="229" spans="1:18" x14ac:dyDescent="0.2">
      <c r="A229" s="71" t="s">
        <v>338</v>
      </c>
      <c r="B229" s="66" t="e">
        <f>[3]!EntStkParent($P$1,A229)</f>
        <v>#NAME?</v>
      </c>
      <c r="C229" s="66" t="e">
        <f t="shared" si="136"/>
        <v>#NAME?</v>
      </c>
      <c r="D229" s="66" t="e">
        <f>[3]!EntStkDescr($P$1,A229,1)</f>
        <v>#NAME?</v>
      </c>
      <c r="E229" s="66"/>
      <c r="F229" s="68" t="s">
        <v>216</v>
      </c>
      <c r="G229" s="70" t="e">
        <f t="shared" si="78"/>
        <v>#NAME?</v>
      </c>
      <c r="H229" s="69" t="e">
        <f>[3]!EntStkUserField5($P$1,A229)</f>
        <v>#NAME?</v>
      </c>
      <c r="I229" s="24"/>
      <c r="J229" s="85" t="e">
        <f>IF('Price List'!$F$2="N/A",N229,IF('Price List'!$S$4="#(515): Invalid Customer",K229,(K229-(K229*O229))))</f>
        <v>#NAME?</v>
      </c>
      <c r="K229" s="85" t="e">
        <f t="shared" si="135"/>
        <v>#NAME?</v>
      </c>
      <c r="L229" s="85" t="e">
        <f t="shared" si="153"/>
        <v>#NAME?</v>
      </c>
      <c r="M229" s="77" t="e">
        <f>IF(VLOOKUP(C229,product_group_discount,3,FALSE)="",'New Quote Discount'!$C$6,VLOOKUP(C229,product_group_discount,3,FALSE))</f>
        <v>#NAME?</v>
      </c>
      <c r="N229" s="85" t="e">
        <f t="shared" si="154"/>
        <v>#NAME?</v>
      </c>
      <c r="O229" s="77" t="e">
        <f t="shared" si="155"/>
        <v>#NAME?</v>
      </c>
      <c r="P229" s="85"/>
      <c r="Q229" s="167" t="e">
        <f>IF(P229="",[3]!EntStkSalesPrice($P$1,A229,'Price List'!$S$5),P229*(IF('Price List'!$S$5="A",1,IF('Price List'!$S$5="B",1.262,1.553))))</f>
        <v>#NAME?</v>
      </c>
      <c r="R229" s="167" t="e">
        <f t="shared" si="134"/>
        <v>#NAME?</v>
      </c>
    </row>
    <row r="230" spans="1:18" x14ac:dyDescent="0.2">
      <c r="A230" s="71" t="s">
        <v>339</v>
      </c>
      <c r="B230" s="66" t="e">
        <f>[3]!EntStkParent($P$1,A230)</f>
        <v>#NAME?</v>
      </c>
      <c r="C230" s="66" t="e">
        <f t="shared" si="136"/>
        <v>#NAME?</v>
      </c>
      <c r="D230" s="66" t="e">
        <f>[3]!EntStkDescr($P$1,A230,1)</f>
        <v>#NAME?</v>
      </c>
      <c r="E230" s="66"/>
      <c r="F230" s="68" t="s">
        <v>216</v>
      </c>
      <c r="G230" s="70" t="e">
        <f t="shared" si="78"/>
        <v>#NAME?</v>
      </c>
      <c r="H230" s="69" t="e">
        <f>[3]!EntStkUserField5($P$1,A230)</f>
        <v>#NAME?</v>
      </c>
      <c r="I230" s="24"/>
      <c r="J230" s="85" t="e">
        <f>IF('Price List'!$F$2="N/A",N230,IF('Price List'!$S$4="#(515): Invalid Customer",K230,(K230-(K230*O230))))</f>
        <v>#NAME?</v>
      </c>
      <c r="K230" s="85" t="e">
        <f t="shared" si="135"/>
        <v>#NAME?</v>
      </c>
      <c r="L230" s="85" t="e">
        <f t="shared" si="153"/>
        <v>#NAME?</v>
      </c>
      <c r="M230" s="77" t="e">
        <f>IF(VLOOKUP(C230,product_group_discount,3,FALSE)="",'New Quote Discount'!$C$6,VLOOKUP(C230,product_group_discount,3,FALSE))</f>
        <v>#NAME?</v>
      </c>
      <c r="N230" s="85" t="e">
        <f t="shared" si="154"/>
        <v>#NAME?</v>
      </c>
      <c r="O230" s="77" t="e">
        <f t="shared" si="155"/>
        <v>#NAME?</v>
      </c>
      <c r="P230" s="85"/>
      <c r="Q230" s="167" t="e">
        <f>IF(P230="",[3]!EntStkSalesPrice($P$1,A230,'Price List'!$S$5),P230*(IF('Price List'!$S$5="A",1,IF('Price List'!$S$5="B",1.262,1.553))))</f>
        <v>#NAME?</v>
      </c>
      <c r="R230" s="167" t="e">
        <f t="shared" si="134"/>
        <v>#NAME?</v>
      </c>
    </row>
    <row r="231" spans="1:18" x14ac:dyDescent="0.2">
      <c r="A231" s="71" t="s">
        <v>340</v>
      </c>
      <c r="B231" s="66" t="e">
        <f>[3]!EntStkParent($P$1,A231)</f>
        <v>#NAME?</v>
      </c>
      <c r="C231" s="66" t="e">
        <f t="shared" si="136"/>
        <v>#NAME?</v>
      </c>
      <c r="D231" s="66" t="e">
        <f>[3]!EntStkDescr($P$1,A231,1)</f>
        <v>#NAME?</v>
      </c>
      <c r="E231" s="66"/>
      <c r="F231" s="68" t="s">
        <v>216</v>
      </c>
      <c r="G231" s="70" t="e">
        <f t="shared" si="78"/>
        <v>#NAME?</v>
      </c>
      <c r="H231" s="69" t="e">
        <f>[3]!EntStkUserField5($P$1,A231)</f>
        <v>#NAME?</v>
      </c>
      <c r="I231" s="24"/>
      <c r="J231" s="85" t="e">
        <f>IF('Price List'!$F$2="N/A",N231,IF('Price List'!$S$4="#(515): Invalid Customer",K231,(K231-(K231*O231))))</f>
        <v>#NAME?</v>
      </c>
      <c r="K231" s="85" t="e">
        <f t="shared" si="135"/>
        <v>#NAME?</v>
      </c>
      <c r="L231" s="85" t="e">
        <f t="shared" si="153"/>
        <v>#NAME?</v>
      </c>
      <c r="M231" s="77" t="e">
        <f>IF(VLOOKUP(C231,product_group_discount,3,FALSE)="",'New Quote Discount'!$C$6,VLOOKUP(C231,product_group_discount,3,FALSE))</f>
        <v>#NAME?</v>
      </c>
      <c r="N231" s="85" t="e">
        <f t="shared" si="154"/>
        <v>#NAME?</v>
      </c>
      <c r="O231" s="77" t="e">
        <f t="shared" si="155"/>
        <v>#NAME?</v>
      </c>
      <c r="P231" s="85"/>
      <c r="Q231" s="167" t="e">
        <f>IF(P231="",[3]!EntStkSalesPrice($P$1,A231,'Price List'!$S$5),P231*(IF('Price List'!$S$5="A",1,IF('Price List'!$S$5="B",1.262,1.553))))</f>
        <v>#NAME?</v>
      </c>
      <c r="R231" s="167" t="e">
        <f t="shared" si="134"/>
        <v>#NAME?</v>
      </c>
    </row>
    <row r="232" spans="1:18" x14ac:dyDescent="0.2">
      <c r="A232" s="71" t="s">
        <v>341</v>
      </c>
      <c r="B232" s="66" t="e">
        <f>[3]!EntStkParent($P$1,A232)</f>
        <v>#NAME?</v>
      </c>
      <c r="C232" s="66" t="e">
        <f t="shared" si="136"/>
        <v>#NAME?</v>
      </c>
      <c r="D232" s="66" t="e">
        <f>[3]!EntStkDescr($P$1,A232,1)</f>
        <v>#NAME?</v>
      </c>
      <c r="E232" s="66"/>
      <c r="F232" s="68" t="s">
        <v>216</v>
      </c>
      <c r="G232" s="70" t="e">
        <f t="shared" ref="G232:G249" si="156">CONCATENATE(H232,F232)</f>
        <v>#NAME?</v>
      </c>
      <c r="H232" s="69" t="e">
        <f>[3]!EntStkUserField5($P$1,A232)</f>
        <v>#NAME?</v>
      </c>
      <c r="I232" s="24"/>
      <c r="J232" s="85" t="e">
        <f>IF('Price List'!$F$2="N/A",N232,IF('Price List'!$S$4="#(515): Invalid Customer",K232,(K232-(K232*O232))))</f>
        <v>#NAME?</v>
      </c>
      <c r="K232" s="85" t="e">
        <f t="shared" si="135"/>
        <v>#NAME?</v>
      </c>
      <c r="L232" s="85" t="e">
        <f t="shared" si="153"/>
        <v>#NAME?</v>
      </c>
      <c r="M232" s="77" t="e">
        <f>IF(VLOOKUP(C232,product_group_discount,3,FALSE)="",'New Quote Discount'!$C$6,VLOOKUP(C232,product_group_discount,3,FALSE))</f>
        <v>#NAME?</v>
      </c>
      <c r="N232" s="85" t="e">
        <f t="shared" si="154"/>
        <v>#NAME?</v>
      </c>
      <c r="O232" s="77" t="e">
        <f t="shared" si="155"/>
        <v>#NAME?</v>
      </c>
      <c r="P232" s="85"/>
      <c r="Q232" s="167" t="e">
        <f>IF(P232="",[3]!EntStkSalesPrice($P$1,A232,'Price List'!$S$5),P232*(IF('Price List'!$S$5="A",1,IF('Price List'!$S$5="B",1.262,1.553))))</f>
        <v>#NAME?</v>
      </c>
      <c r="R232" s="167" t="e">
        <f t="shared" si="134"/>
        <v>#NAME?</v>
      </c>
    </row>
    <row r="233" spans="1:18" x14ac:dyDescent="0.2">
      <c r="A233" s="71" t="s">
        <v>336</v>
      </c>
      <c r="B233" s="66" t="e">
        <f>[3]!EntStkParent($P$1,A233)</f>
        <v>#NAME?</v>
      </c>
      <c r="C233" s="66" t="e">
        <f t="shared" si="136"/>
        <v>#NAME?</v>
      </c>
      <c r="D233" s="66" t="e">
        <f>[3]!EntStkDescr($P$1,A233,1)</f>
        <v>#NAME?</v>
      </c>
      <c r="E233" s="66"/>
      <c r="F233" s="68" t="s">
        <v>216</v>
      </c>
      <c r="G233" s="70" t="e">
        <f t="shared" si="156"/>
        <v>#NAME?</v>
      </c>
      <c r="H233" s="69" t="e">
        <f>[3]!EntStkUserField5($P$1,A233)</f>
        <v>#NAME?</v>
      </c>
      <c r="I233" s="24"/>
      <c r="J233" s="85" t="e">
        <f>IF('Price List'!$F$2="N/A",N233,IF('Price List'!$S$4="#(515): Invalid Customer",K233,(K233-(K233*O233))))</f>
        <v>#NAME?</v>
      </c>
      <c r="K233" s="85" t="e">
        <f t="shared" si="135"/>
        <v>#NAME?</v>
      </c>
      <c r="L233" s="85" t="e">
        <f t="shared" si="153"/>
        <v>#NAME?</v>
      </c>
      <c r="M233" s="77" t="e">
        <f>IF(VLOOKUP(C233,product_group_discount,3,FALSE)="",'New Quote Discount'!$C$6,VLOOKUP(C233,product_group_discount,3,FALSE))</f>
        <v>#NAME?</v>
      </c>
      <c r="N233" s="85" t="e">
        <f t="shared" si="154"/>
        <v>#NAME?</v>
      </c>
      <c r="O233" s="77" t="e">
        <f t="shared" si="155"/>
        <v>#NAME?</v>
      </c>
      <c r="P233" s="85"/>
      <c r="Q233" s="167" t="e">
        <f>IF(P233="",[3]!EntStkSalesPrice($P$1,A233,'Price List'!$S$5),P233*(IF('Price List'!$S$5="A",1,IF('Price List'!$S$5="B",1.262,1.553))))</f>
        <v>#NAME?</v>
      </c>
      <c r="R233" s="167" t="e">
        <f t="shared" si="134"/>
        <v>#NAME?</v>
      </c>
    </row>
    <row r="234" spans="1:18" x14ac:dyDescent="0.2">
      <c r="A234" s="71" t="s">
        <v>342</v>
      </c>
      <c r="B234" s="66" t="e">
        <f>[3]!EntStkParent($P$1,A234)</f>
        <v>#NAME?</v>
      </c>
      <c r="C234" s="66" t="e">
        <f t="shared" si="136"/>
        <v>#NAME?</v>
      </c>
      <c r="D234" s="66" t="e">
        <f>[3]!EntStkDescr($P$1,A234,1)</f>
        <v>#NAME?</v>
      </c>
      <c r="E234" s="66"/>
      <c r="F234" s="68" t="s">
        <v>216</v>
      </c>
      <c r="G234" s="70" t="e">
        <f t="shared" si="156"/>
        <v>#NAME?</v>
      </c>
      <c r="H234" s="69" t="e">
        <f>[3]!EntStkUserField5($P$1,A234)</f>
        <v>#NAME?</v>
      </c>
      <c r="I234" s="24"/>
      <c r="J234" s="85" t="e">
        <f>IF('Price List'!$F$2="N/A",N234,IF('Price List'!$S$4="#(515): Invalid Customer",K234,(K234-(K234*O234))))</f>
        <v>#NAME?</v>
      </c>
      <c r="K234" s="85" t="e">
        <f t="shared" si="135"/>
        <v>#NAME?</v>
      </c>
      <c r="L234" s="85" t="e">
        <f t="shared" si="153"/>
        <v>#NAME?</v>
      </c>
      <c r="M234" s="77" t="e">
        <f>IF(VLOOKUP(C234,product_group_discount,3,FALSE)="",'New Quote Discount'!$C$6,VLOOKUP(C234,product_group_discount,3,FALSE))</f>
        <v>#NAME?</v>
      </c>
      <c r="N234" s="85" t="e">
        <f t="shared" si="154"/>
        <v>#NAME?</v>
      </c>
      <c r="O234" s="77" t="e">
        <f t="shared" si="155"/>
        <v>#NAME?</v>
      </c>
      <c r="P234" s="85"/>
      <c r="Q234" s="167" t="e">
        <f>IF(P234="",[3]!EntStkSalesPrice($P$1,A234,'Price List'!$S$5),P234*(IF('Price List'!$S$5="A",1,IF('Price List'!$S$5="B",1.262,1.553))))</f>
        <v>#NAME?</v>
      </c>
      <c r="R234" s="167" t="e">
        <f t="shared" si="134"/>
        <v>#NAME?</v>
      </c>
    </row>
    <row r="235" spans="1:18" x14ac:dyDescent="0.2">
      <c r="A235" s="71" t="s">
        <v>343</v>
      </c>
      <c r="B235" s="66" t="e">
        <f>[3]!EntStkParent($P$1,A235)</f>
        <v>#NAME?</v>
      </c>
      <c r="C235" s="66" t="e">
        <f t="shared" si="136"/>
        <v>#NAME?</v>
      </c>
      <c r="D235" s="66" t="e">
        <f>[3]!EntStkDescr($P$1,A235,1)</f>
        <v>#NAME?</v>
      </c>
      <c r="E235" s="66"/>
      <c r="F235" s="68" t="s">
        <v>216</v>
      </c>
      <c r="G235" s="70" t="e">
        <f t="shared" si="156"/>
        <v>#NAME?</v>
      </c>
      <c r="H235" s="69" t="e">
        <f>[3]!EntStkUserField5($P$1,A235)</f>
        <v>#NAME?</v>
      </c>
      <c r="I235" s="24"/>
      <c r="J235" s="85" t="e">
        <f>IF('Price List'!$F$2="N/A",N235,IF('Price List'!$S$4="#(515): Invalid Customer",K235,(K235-(K235*O235))))</f>
        <v>#NAME?</v>
      </c>
      <c r="K235" s="85" t="e">
        <f t="shared" si="135"/>
        <v>#NAME?</v>
      </c>
      <c r="L235" s="85" t="e">
        <f t="shared" si="153"/>
        <v>#NAME?</v>
      </c>
      <c r="M235" s="77" t="e">
        <f>IF(VLOOKUP(C235,product_group_discount,3,FALSE)="",'New Quote Discount'!$C$6,VLOOKUP(C235,product_group_discount,3,FALSE))</f>
        <v>#NAME?</v>
      </c>
      <c r="N235" s="85" t="e">
        <f t="shared" si="154"/>
        <v>#NAME?</v>
      </c>
      <c r="O235" s="77" t="e">
        <f t="shared" si="155"/>
        <v>#NAME?</v>
      </c>
      <c r="P235" s="85"/>
      <c r="Q235" s="167" t="e">
        <f>IF(P235="",[3]!EntStkSalesPrice($P$1,A235,'Price List'!$S$5),P235*(IF('Price List'!$S$5="A",1,IF('Price List'!$S$5="B",1.262,1.553))))</f>
        <v>#NAME?</v>
      </c>
      <c r="R235" s="167" t="e">
        <f t="shared" si="134"/>
        <v>#NAME?</v>
      </c>
    </row>
    <row r="236" spans="1:18" x14ac:dyDescent="0.2">
      <c r="A236" s="71" t="s">
        <v>344</v>
      </c>
      <c r="B236" s="66" t="e">
        <f>[3]!EntStkParent($P$1,A236)</f>
        <v>#NAME?</v>
      </c>
      <c r="C236" s="66" t="e">
        <f t="shared" si="136"/>
        <v>#NAME?</v>
      </c>
      <c r="D236" s="66" t="e">
        <f>[3]!EntStkDescr($P$1,A236,1)</f>
        <v>#NAME?</v>
      </c>
      <c r="E236" s="66"/>
      <c r="F236" s="68" t="s">
        <v>216</v>
      </c>
      <c r="G236" s="70" t="e">
        <f t="shared" si="156"/>
        <v>#NAME?</v>
      </c>
      <c r="H236" s="69" t="e">
        <f>[3]!EntStkUserField5($P$1,A236)</f>
        <v>#NAME?</v>
      </c>
      <c r="I236" s="24"/>
      <c r="J236" s="85" t="e">
        <f>IF('Price List'!$F$2="N/A",N236,IF('Price List'!$S$4="#(515): Invalid Customer",K236,(K236-(K236*O236))))</f>
        <v>#NAME?</v>
      </c>
      <c r="K236" s="85" t="e">
        <f t="shared" si="135"/>
        <v>#NAME?</v>
      </c>
      <c r="L236" s="85" t="e">
        <f t="shared" si="153"/>
        <v>#NAME?</v>
      </c>
      <c r="M236" s="77" t="e">
        <f>IF(VLOOKUP(C236,product_group_discount,3,FALSE)="",'New Quote Discount'!$C$6,VLOOKUP(C236,product_group_discount,3,FALSE))</f>
        <v>#NAME?</v>
      </c>
      <c r="N236" s="85" t="e">
        <f t="shared" si="154"/>
        <v>#NAME?</v>
      </c>
      <c r="O236" s="77" t="e">
        <f t="shared" si="155"/>
        <v>#NAME?</v>
      </c>
      <c r="P236" s="85"/>
      <c r="Q236" s="167" t="e">
        <f>IF(P236="",[3]!EntStkSalesPrice($P$1,A236,'Price List'!$S$5),P236*(IF('Price List'!$S$5="A",1,IF('Price List'!$S$5="B",1.262,1.553))))</f>
        <v>#NAME?</v>
      </c>
      <c r="R236" s="167" t="e">
        <f t="shared" si="134"/>
        <v>#NAME?</v>
      </c>
    </row>
    <row r="237" spans="1:18" x14ac:dyDescent="0.2">
      <c r="A237" s="71" t="s">
        <v>345</v>
      </c>
      <c r="B237" s="66" t="e">
        <f>[3]!EntStkParent($P$1,A237)</f>
        <v>#NAME?</v>
      </c>
      <c r="C237" s="66" t="e">
        <f t="shared" si="136"/>
        <v>#NAME?</v>
      </c>
      <c r="D237" s="66" t="e">
        <f>[3]!EntStkDescr($P$1,A237,1)</f>
        <v>#NAME?</v>
      </c>
      <c r="E237" s="66"/>
      <c r="F237" s="68" t="s">
        <v>216</v>
      </c>
      <c r="G237" s="70" t="e">
        <f t="shared" si="156"/>
        <v>#NAME?</v>
      </c>
      <c r="H237" s="69" t="e">
        <f>[3]!EntStkUserField5($P$1,A237)</f>
        <v>#NAME?</v>
      </c>
      <c r="I237" s="24"/>
      <c r="J237" s="85" t="e">
        <f>IF('Price List'!$F$2="N/A",N237,IF('Price List'!$S$4="#(515): Invalid Customer",K237,(K237-(K237*O237))))</f>
        <v>#NAME?</v>
      </c>
      <c r="K237" s="85" t="e">
        <f t="shared" si="135"/>
        <v>#NAME?</v>
      </c>
      <c r="L237" s="85" t="e">
        <f t="shared" si="153"/>
        <v>#NAME?</v>
      </c>
      <c r="M237" s="77" t="e">
        <f>IF(VLOOKUP(C237,product_group_discount,3,FALSE)="",'New Quote Discount'!$C$6,VLOOKUP(C237,product_group_discount,3,FALSE))</f>
        <v>#NAME?</v>
      </c>
      <c r="N237" s="85" t="e">
        <f t="shared" si="154"/>
        <v>#NAME?</v>
      </c>
      <c r="O237" s="77" t="e">
        <f t="shared" si="155"/>
        <v>#NAME?</v>
      </c>
      <c r="P237" s="85"/>
      <c r="Q237" s="167" t="e">
        <f>IF(P237="",[3]!EntStkSalesPrice($P$1,A237,'Price List'!$S$5),P237*(IF('Price List'!$S$5="A",1,IF('Price List'!$S$5="B",1.262,1.553))))</f>
        <v>#NAME?</v>
      </c>
      <c r="R237" s="167" t="e">
        <f t="shared" si="134"/>
        <v>#NAME?</v>
      </c>
    </row>
    <row r="238" spans="1:18" x14ac:dyDescent="0.2">
      <c r="A238" s="71" t="s">
        <v>346</v>
      </c>
      <c r="B238" s="66" t="e">
        <f>[3]!EntStkParent($P$1,A238)</f>
        <v>#NAME?</v>
      </c>
      <c r="C238" s="66" t="e">
        <f t="shared" si="136"/>
        <v>#NAME?</v>
      </c>
      <c r="D238" s="66" t="e">
        <f>[3]!EntStkDescr($P$1,A238,1)</f>
        <v>#NAME?</v>
      </c>
      <c r="E238" s="66"/>
      <c r="F238" s="68" t="s">
        <v>216</v>
      </c>
      <c r="G238" s="70" t="e">
        <f t="shared" si="156"/>
        <v>#NAME?</v>
      </c>
      <c r="H238" s="69" t="e">
        <f>[3]!EntStkUserField5($P$1,A238)</f>
        <v>#NAME?</v>
      </c>
      <c r="I238" s="24"/>
      <c r="J238" s="85" t="e">
        <f>IF('Price List'!$F$2="N/A",N238,IF('Price List'!$S$4="#(515): Invalid Customer",K238,(K238-(K238*O238))))</f>
        <v>#NAME?</v>
      </c>
      <c r="K238" s="85" t="e">
        <f t="shared" si="135"/>
        <v>#NAME?</v>
      </c>
      <c r="L238" s="85" t="e">
        <f t="shared" si="153"/>
        <v>#NAME?</v>
      </c>
      <c r="M238" s="77" t="e">
        <f>IF(VLOOKUP(C238,product_group_discount,3,FALSE)="",'New Quote Discount'!$C$6,VLOOKUP(C238,product_group_discount,3,FALSE))</f>
        <v>#NAME?</v>
      </c>
      <c r="N238" s="85" t="e">
        <f t="shared" si="154"/>
        <v>#NAME?</v>
      </c>
      <c r="O238" s="77" t="e">
        <f t="shared" si="155"/>
        <v>#NAME?</v>
      </c>
      <c r="P238" s="85"/>
      <c r="Q238" s="167" t="e">
        <f>IF(P238="",[3]!EntStkSalesPrice($P$1,A238,'Price List'!$S$5),P238*(IF('Price List'!$S$5="A",1,IF('Price List'!$S$5="B",1.262,1.553))))</f>
        <v>#NAME?</v>
      </c>
      <c r="R238" s="167" t="e">
        <f t="shared" si="134"/>
        <v>#NAME?</v>
      </c>
    </row>
    <row r="239" spans="1:18" x14ac:dyDescent="0.2">
      <c r="A239" s="71" t="s">
        <v>347</v>
      </c>
      <c r="B239" s="66" t="e">
        <f>[3]!EntStkParent($P$1,A239)</f>
        <v>#NAME?</v>
      </c>
      <c r="C239" s="66" t="e">
        <f t="shared" si="136"/>
        <v>#NAME?</v>
      </c>
      <c r="D239" s="66" t="e">
        <f>[3]!EntStkDescr($P$1,A239,1)</f>
        <v>#NAME?</v>
      </c>
      <c r="E239" s="66"/>
      <c r="F239" s="68" t="s">
        <v>216</v>
      </c>
      <c r="G239" s="70" t="e">
        <f t="shared" si="156"/>
        <v>#NAME?</v>
      </c>
      <c r="H239" s="177" t="e">
        <f>[3]!EntStkUserField5($P$1,A239)</f>
        <v>#NAME?</v>
      </c>
      <c r="I239" s="24"/>
      <c r="J239" s="85" t="e">
        <f>IF('Price List'!$F$2="N/A",N239,IF('Price List'!$S$4="#(515): Invalid Customer",K239,(K239-(K239*O239))))</f>
        <v>#NAME?</v>
      </c>
      <c r="K239" s="85" t="e">
        <f t="shared" si="135"/>
        <v>#NAME?</v>
      </c>
      <c r="L239" s="85" t="e">
        <f t="shared" si="153"/>
        <v>#NAME?</v>
      </c>
      <c r="M239" s="77" t="e">
        <f>IF(VLOOKUP(C239,product_group_discount,3,FALSE)="",'New Quote Discount'!$C$6,VLOOKUP(C239,product_group_discount,3,FALSE))</f>
        <v>#NAME?</v>
      </c>
      <c r="N239" s="85" t="e">
        <f t="shared" si="154"/>
        <v>#NAME?</v>
      </c>
      <c r="O239" s="77" t="e">
        <f t="shared" si="155"/>
        <v>#NAME?</v>
      </c>
      <c r="P239" s="85"/>
      <c r="Q239" s="167" t="e">
        <f>IF(P239="",[3]!EntStkSalesPrice($P$1,A239,'Price List'!$S$5),P239*(IF('Price List'!$S$5="A",1,IF('Price List'!$S$5="B",1.262,1.553))))</f>
        <v>#NAME?</v>
      </c>
      <c r="R239" s="167" t="e">
        <f t="shared" si="134"/>
        <v>#NAME?</v>
      </c>
    </row>
    <row r="240" spans="1:18" x14ac:dyDescent="0.2">
      <c r="A240" s="71" t="s">
        <v>348</v>
      </c>
      <c r="B240" s="66" t="e">
        <f>[3]!EntStkParent($P$1,A240)</f>
        <v>#NAME?</v>
      </c>
      <c r="C240" s="66" t="e">
        <f t="shared" si="136"/>
        <v>#NAME?</v>
      </c>
      <c r="D240" s="66" t="e">
        <f>[3]!EntStkDescr($P$1,A240,1)</f>
        <v>#NAME?</v>
      </c>
      <c r="E240" s="66"/>
      <c r="F240" s="68" t="s">
        <v>216</v>
      </c>
      <c r="G240" s="70" t="e">
        <f t="shared" si="156"/>
        <v>#NAME?</v>
      </c>
      <c r="H240" s="177" t="e">
        <f>[3]!EntStkUserField5($P$1,A240)</f>
        <v>#NAME?</v>
      </c>
      <c r="I240" s="24"/>
      <c r="J240" s="85" t="e">
        <f>IF('Price List'!$F$2="N/A",N240,IF('Price List'!$S$4="#(515): Invalid Customer",K240,(K240-(K240*O240))))</f>
        <v>#NAME?</v>
      </c>
      <c r="K240" s="85" t="e">
        <f t="shared" si="135"/>
        <v>#NAME?</v>
      </c>
      <c r="L240" s="85" t="e">
        <f t="shared" ref="L240:L249" si="157">K240-(K240*M240)</f>
        <v>#NAME?</v>
      </c>
      <c r="M240" s="77" t="e">
        <f>IF(VLOOKUP(C240,product_group_discount,3,FALSE)="",'New Quote Discount'!$C$6,VLOOKUP(C240,product_group_discount,3,FALSE))</f>
        <v>#NAME?</v>
      </c>
      <c r="N240" s="85" t="e">
        <f t="shared" ref="N240:N249" si="158">K240-(K240*M240)</f>
        <v>#NAME?</v>
      </c>
      <c r="O240" s="77" t="e">
        <f t="shared" ref="O240:O249" si="159">VLOOKUP(C240,customerdiscount,5,FALSE)</f>
        <v>#NAME?</v>
      </c>
      <c r="P240" s="85"/>
      <c r="Q240" s="167" t="e">
        <f>IF(P240="",[3]!EntStkSalesPrice($P$1,A240,'Price List'!$S$5),P240*(IF('Price List'!$S$5="A",1,IF('Price List'!$S$5="B",1.262,1.553))))</f>
        <v>#NAME?</v>
      </c>
      <c r="R240" s="167" t="e">
        <f t="shared" si="134"/>
        <v>#NAME?</v>
      </c>
    </row>
    <row r="241" spans="1:18" x14ac:dyDescent="0.2">
      <c r="A241" s="71" t="s">
        <v>349</v>
      </c>
      <c r="B241" s="66" t="e">
        <f>[3]!EntStkParent($P$1,A241)</f>
        <v>#NAME?</v>
      </c>
      <c r="C241" s="66" t="e">
        <f t="shared" si="136"/>
        <v>#NAME?</v>
      </c>
      <c r="D241" s="66" t="e">
        <f>[3]!EntStkDescr($P$1,A241,1)</f>
        <v>#NAME?</v>
      </c>
      <c r="E241" s="66"/>
      <c r="F241" s="68" t="s">
        <v>216</v>
      </c>
      <c r="G241" s="70" t="e">
        <f t="shared" si="156"/>
        <v>#NAME?</v>
      </c>
      <c r="H241" s="177" t="e">
        <f>[3]!EntStkUserField5($P$1,A241)</f>
        <v>#NAME?</v>
      </c>
      <c r="I241" s="24"/>
      <c r="J241" s="85" t="e">
        <f>IF('Price List'!$F$2="N/A",N241,IF('Price List'!$S$4="#(515): Invalid Customer",K241,(K241-(K241*O241))))</f>
        <v>#NAME?</v>
      </c>
      <c r="K241" s="85" t="e">
        <f t="shared" si="135"/>
        <v>#NAME?</v>
      </c>
      <c r="L241" s="85" t="e">
        <f t="shared" si="157"/>
        <v>#NAME?</v>
      </c>
      <c r="M241" s="77" t="e">
        <f>IF(VLOOKUP(C241,product_group_discount,3,FALSE)="",'New Quote Discount'!$C$6,VLOOKUP(C241,product_group_discount,3,FALSE))</f>
        <v>#NAME?</v>
      </c>
      <c r="N241" s="85" t="e">
        <f t="shared" si="158"/>
        <v>#NAME?</v>
      </c>
      <c r="O241" s="77" t="e">
        <f t="shared" si="159"/>
        <v>#NAME?</v>
      </c>
      <c r="P241" s="85"/>
      <c r="Q241" s="167" t="e">
        <f>IF(P241="",[3]!EntStkSalesPrice($P$1,A241,'Price List'!$S$5),P241*(IF('Price List'!$S$5="A",1,IF('Price List'!$S$5="B",1.262,1.553))))</f>
        <v>#NAME?</v>
      </c>
      <c r="R241" s="167" t="e">
        <f t="shared" si="134"/>
        <v>#NAME?</v>
      </c>
    </row>
    <row r="242" spans="1:18" x14ac:dyDescent="0.2">
      <c r="A242" s="71" t="s">
        <v>350</v>
      </c>
      <c r="B242" s="66" t="e">
        <f>[3]!EntStkParent($P$1,A242)</f>
        <v>#NAME?</v>
      </c>
      <c r="C242" s="66" t="e">
        <f t="shared" si="136"/>
        <v>#NAME?</v>
      </c>
      <c r="D242" s="66" t="e">
        <f>[3]!EntStkDescr($P$1,A242,1)</f>
        <v>#NAME?</v>
      </c>
      <c r="E242" s="66"/>
      <c r="F242" s="68" t="s">
        <v>216</v>
      </c>
      <c r="G242" s="70" t="e">
        <f t="shared" si="156"/>
        <v>#NAME?</v>
      </c>
      <c r="H242" s="177" t="e">
        <f>[3]!EntStkUserField5($P$1,A242)</f>
        <v>#NAME?</v>
      </c>
      <c r="I242" s="24"/>
      <c r="J242" s="85" t="e">
        <f>IF('Price List'!$F$2="N/A",N242,IF('Price List'!$S$4="#(515): Invalid Customer",K242,(K242-(K242*O242))))</f>
        <v>#NAME?</v>
      </c>
      <c r="K242" s="85" t="e">
        <f t="shared" si="135"/>
        <v>#NAME?</v>
      </c>
      <c r="L242" s="85" t="e">
        <f t="shared" si="157"/>
        <v>#NAME?</v>
      </c>
      <c r="M242" s="77" t="e">
        <f>IF(VLOOKUP(C242,product_group_discount,3,FALSE)="",'New Quote Discount'!$C$6,VLOOKUP(C242,product_group_discount,3,FALSE))</f>
        <v>#NAME?</v>
      </c>
      <c r="N242" s="85" t="e">
        <f t="shared" si="158"/>
        <v>#NAME?</v>
      </c>
      <c r="O242" s="77" t="e">
        <f t="shared" si="159"/>
        <v>#NAME?</v>
      </c>
      <c r="P242" s="85"/>
      <c r="Q242" s="167" t="e">
        <f>IF(P242="",[3]!EntStkSalesPrice($P$1,A242,'Price List'!$S$5),P242*(IF('Price List'!$S$5="A",1,IF('Price List'!$S$5="B",1.262,1.553))))</f>
        <v>#NAME?</v>
      </c>
      <c r="R242" s="167" t="e">
        <f t="shared" si="134"/>
        <v>#NAME?</v>
      </c>
    </row>
    <row r="243" spans="1:18" x14ac:dyDescent="0.2">
      <c r="A243" s="71" t="s">
        <v>351</v>
      </c>
      <c r="B243" s="66" t="e">
        <f>[3]!EntStkParent($P$1,A243)</f>
        <v>#NAME?</v>
      </c>
      <c r="C243" s="66" t="e">
        <f t="shared" si="136"/>
        <v>#NAME?</v>
      </c>
      <c r="D243" s="66" t="e">
        <f>[3]!EntStkDescr($P$1,A243,1)</f>
        <v>#NAME?</v>
      </c>
      <c r="E243" s="66"/>
      <c r="F243" s="68" t="s">
        <v>216</v>
      </c>
      <c r="G243" s="70" t="e">
        <f t="shared" si="156"/>
        <v>#NAME?</v>
      </c>
      <c r="H243" s="177" t="e">
        <f>[3]!EntStkUserField5($P$1,A243)</f>
        <v>#NAME?</v>
      </c>
      <c r="I243" s="24"/>
      <c r="J243" s="85" t="e">
        <f>IF('Price List'!$F$2="N/A",N243,IF('Price List'!$S$4="#(515): Invalid Customer",K243,(K243-(K243*O243))))</f>
        <v>#NAME?</v>
      </c>
      <c r="K243" s="85" t="e">
        <f t="shared" si="135"/>
        <v>#NAME?</v>
      </c>
      <c r="L243" s="85" t="e">
        <f t="shared" si="157"/>
        <v>#NAME?</v>
      </c>
      <c r="M243" s="77" t="e">
        <f>IF(VLOOKUP(C243,product_group_discount,3,FALSE)="",'New Quote Discount'!$C$6,VLOOKUP(C243,product_group_discount,3,FALSE))</f>
        <v>#NAME?</v>
      </c>
      <c r="N243" s="85" t="e">
        <f t="shared" si="158"/>
        <v>#NAME?</v>
      </c>
      <c r="O243" s="77" t="e">
        <f t="shared" si="159"/>
        <v>#NAME?</v>
      </c>
      <c r="P243" s="85"/>
      <c r="Q243" s="167" t="e">
        <f>IF(P243="",[3]!EntStkSalesPrice($P$1,A243,'Price List'!$S$5),P243*(IF('Price List'!$S$5="A",1,IF('Price List'!$S$5="B",1.262,1.553))))</f>
        <v>#NAME?</v>
      </c>
      <c r="R243" s="167" t="e">
        <f t="shared" si="134"/>
        <v>#NAME?</v>
      </c>
    </row>
    <row r="244" spans="1:18" x14ac:dyDescent="0.2">
      <c r="A244" s="71" t="s">
        <v>352</v>
      </c>
      <c r="B244" s="66" t="e">
        <f>[3]!EntStkParent($P$1,A244)</f>
        <v>#NAME?</v>
      </c>
      <c r="C244" s="66" t="e">
        <f t="shared" si="136"/>
        <v>#NAME?</v>
      </c>
      <c r="D244" s="66" t="e">
        <f>[3]!EntStkDescr($P$1,A244,1)</f>
        <v>#NAME?</v>
      </c>
      <c r="E244" s="66"/>
      <c r="F244" s="68" t="s">
        <v>216</v>
      </c>
      <c r="G244" s="70" t="e">
        <f t="shared" si="156"/>
        <v>#NAME?</v>
      </c>
      <c r="H244" s="177" t="e">
        <f>[3]!EntStkUserField5($P$1,A244)</f>
        <v>#NAME?</v>
      </c>
      <c r="I244" s="24"/>
      <c r="J244" s="85" t="e">
        <f>IF('Price List'!$F$2="N/A",N244,IF('Price List'!$S$4="#(515): Invalid Customer",K244,(K244-(K244*O244))))</f>
        <v>#NAME?</v>
      </c>
      <c r="K244" s="85" t="e">
        <f t="shared" si="135"/>
        <v>#NAME?</v>
      </c>
      <c r="L244" s="85" t="e">
        <f t="shared" si="157"/>
        <v>#NAME?</v>
      </c>
      <c r="M244" s="77" t="e">
        <f>IF(VLOOKUP(C244,product_group_discount,3,FALSE)="",'New Quote Discount'!$C$6,VLOOKUP(C244,product_group_discount,3,FALSE))</f>
        <v>#NAME?</v>
      </c>
      <c r="N244" s="85" t="e">
        <f t="shared" si="158"/>
        <v>#NAME?</v>
      </c>
      <c r="O244" s="77" t="e">
        <f t="shared" si="159"/>
        <v>#NAME?</v>
      </c>
      <c r="P244" s="85"/>
      <c r="Q244" s="167" t="e">
        <f>IF(P244="",[3]!EntStkSalesPrice($P$1,A244,'Price List'!$S$5),P244*(IF('Price List'!$S$5="A",1,IF('Price List'!$S$5="B",1.262,1.553))))</f>
        <v>#NAME?</v>
      </c>
      <c r="R244" s="167" t="e">
        <f t="shared" si="134"/>
        <v>#NAME?</v>
      </c>
    </row>
    <row r="245" spans="1:18" x14ac:dyDescent="0.2">
      <c r="A245" s="71" t="s">
        <v>353</v>
      </c>
      <c r="B245" s="66" t="e">
        <f>[3]!EntStkParent($P$1,A245)</f>
        <v>#NAME?</v>
      </c>
      <c r="C245" s="66" t="e">
        <f t="shared" si="136"/>
        <v>#NAME?</v>
      </c>
      <c r="D245" s="66" t="e">
        <f>[3]!EntStkDescr($P$1,A245,1)</f>
        <v>#NAME?</v>
      </c>
      <c r="E245" s="66"/>
      <c r="F245" s="68" t="s">
        <v>216</v>
      </c>
      <c r="G245" s="70" t="e">
        <f t="shared" si="156"/>
        <v>#NAME?</v>
      </c>
      <c r="H245" s="177" t="e">
        <f>[3]!EntStkUserField5($P$1,A245)</f>
        <v>#NAME?</v>
      </c>
      <c r="I245" s="24"/>
      <c r="J245" s="85" t="e">
        <f>IF('Price List'!$F$2="N/A",N245,IF('Price List'!$S$4="#(515): Invalid Customer",K245,(K245-(K245*O245))))</f>
        <v>#NAME?</v>
      </c>
      <c r="K245" s="85" t="e">
        <f t="shared" si="135"/>
        <v>#NAME?</v>
      </c>
      <c r="L245" s="85" t="e">
        <f t="shared" si="157"/>
        <v>#NAME?</v>
      </c>
      <c r="M245" s="77" t="e">
        <f>IF(VLOOKUP(C245,product_group_discount,3,FALSE)="",'New Quote Discount'!$C$6,VLOOKUP(C245,product_group_discount,3,FALSE))</f>
        <v>#NAME?</v>
      </c>
      <c r="N245" s="85" t="e">
        <f t="shared" si="158"/>
        <v>#NAME?</v>
      </c>
      <c r="O245" s="77" t="e">
        <f t="shared" si="159"/>
        <v>#NAME?</v>
      </c>
      <c r="P245" s="85"/>
      <c r="Q245" s="167" t="e">
        <f>IF(P245="",[3]!EntStkSalesPrice($P$1,A245,'Price List'!$S$5),P245*(IF('Price List'!$S$5="A",1,IF('Price List'!$S$5="B",1.262,1.553))))</f>
        <v>#NAME?</v>
      </c>
      <c r="R245" s="167" t="e">
        <f t="shared" si="134"/>
        <v>#NAME?</v>
      </c>
    </row>
    <row r="246" spans="1:18" x14ac:dyDescent="0.2">
      <c r="A246" s="71" t="s">
        <v>354</v>
      </c>
      <c r="B246" s="66" t="e">
        <f>[3]!EntStkParent($P$1,A246)</f>
        <v>#NAME?</v>
      </c>
      <c r="C246" s="66" t="e">
        <f t="shared" si="136"/>
        <v>#NAME?</v>
      </c>
      <c r="D246" s="66" t="e">
        <f>[3]!EntStkDescr($P$1,A246,1)</f>
        <v>#NAME?</v>
      </c>
      <c r="E246" s="66"/>
      <c r="F246" s="68" t="s">
        <v>216</v>
      </c>
      <c r="G246" s="70" t="e">
        <f t="shared" si="156"/>
        <v>#NAME?</v>
      </c>
      <c r="H246" s="177" t="e">
        <f>[3]!EntStkUserField5($P$1,A246)</f>
        <v>#NAME?</v>
      </c>
      <c r="I246" s="24"/>
      <c r="J246" s="85" t="e">
        <f>IF('Price List'!$F$2="N/A",N246,IF('Price List'!$S$4="#(515): Invalid Customer",K246,(K246-(K246*O246))))</f>
        <v>#NAME?</v>
      </c>
      <c r="K246" s="85" t="e">
        <f t="shared" si="135"/>
        <v>#NAME?</v>
      </c>
      <c r="L246" s="85" t="e">
        <f t="shared" si="157"/>
        <v>#NAME?</v>
      </c>
      <c r="M246" s="77" t="e">
        <f>IF(VLOOKUP(C246,product_group_discount,3,FALSE)="",'New Quote Discount'!$C$6,VLOOKUP(C246,product_group_discount,3,FALSE))</f>
        <v>#NAME?</v>
      </c>
      <c r="N246" s="85" t="e">
        <f t="shared" si="158"/>
        <v>#NAME?</v>
      </c>
      <c r="O246" s="77" t="e">
        <f t="shared" si="159"/>
        <v>#NAME?</v>
      </c>
      <c r="P246" s="85"/>
      <c r="Q246" s="167" t="e">
        <f>IF(P246="",[3]!EntStkSalesPrice($P$1,A246,'Price List'!$S$5),P246*(IF('Price List'!$S$5="A",1,IF('Price List'!$S$5="B",1.262,1.553))))</f>
        <v>#NAME?</v>
      </c>
      <c r="R246" s="167" t="e">
        <f t="shared" si="134"/>
        <v>#NAME?</v>
      </c>
    </row>
    <row r="247" spans="1:18" x14ac:dyDescent="0.2">
      <c r="A247" s="71" t="s">
        <v>355</v>
      </c>
      <c r="B247" s="66" t="e">
        <f>[3]!EntStkParent($P$1,A247)</f>
        <v>#NAME?</v>
      </c>
      <c r="C247" s="66" t="e">
        <f t="shared" si="136"/>
        <v>#NAME?</v>
      </c>
      <c r="D247" s="66" t="e">
        <f>[3]!EntStkDescr($P$1,A247,1)</f>
        <v>#NAME?</v>
      </c>
      <c r="E247" s="66"/>
      <c r="F247" s="68" t="s">
        <v>216</v>
      </c>
      <c r="G247" s="70" t="e">
        <f t="shared" si="156"/>
        <v>#NAME?</v>
      </c>
      <c r="H247" s="177" t="e">
        <f>[3]!EntStkUserField5($P$1,A247)</f>
        <v>#NAME?</v>
      </c>
      <c r="I247" s="24"/>
      <c r="J247" s="85" t="e">
        <f>IF('Price List'!$F$2="N/A",N247,IF('Price List'!$S$4="#(515): Invalid Customer",K247,(K247-(K247*O247))))</f>
        <v>#NAME?</v>
      </c>
      <c r="K247" s="85" t="e">
        <f t="shared" si="135"/>
        <v>#NAME?</v>
      </c>
      <c r="L247" s="85" t="e">
        <f t="shared" si="157"/>
        <v>#NAME?</v>
      </c>
      <c r="M247" s="77" t="e">
        <f>IF(VLOOKUP(C247,product_group_discount,3,FALSE)="",'New Quote Discount'!$C$6,VLOOKUP(C247,product_group_discount,3,FALSE))</f>
        <v>#NAME?</v>
      </c>
      <c r="N247" s="85" t="e">
        <f t="shared" si="158"/>
        <v>#NAME?</v>
      </c>
      <c r="O247" s="77" t="e">
        <f t="shared" si="159"/>
        <v>#NAME?</v>
      </c>
      <c r="P247" s="85"/>
      <c r="Q247" s="167" t="e">
        <f>IF(P247="",[3]!EntStkSalesPrice($P$1,A247,'Price List'!$S$5),P247*(IF('Price List'!$S$5="A",1,IF('Price List'!$S$5="B",1.262,1.553))))</f>
        <v>#NAME?</v>
      </c>
      <c r="R247" s="167" t="e">
        <f t="shared" si="134"/>
        <v>#NAME?</v>
      </c>
    </row>
    <row r="248" spans="1:18" x14ac:dyDescent="0.2">
      <c r="A248" s="71" t="s">
        <v>356</v>
      </c>
      <c r="B248" s="66" t="e">
        <f>[3]!EntStkParent($P$1,A248)</f>
        <v>#NAME?</v>
      </c>
      <c r="C248" s="66" t="e">
        <f t="shared" si="136"/>
        <v>#NAME?</v>
      </c>
      <c r="D248" s="66" t="e">
        <f>[3]!EntStkDescr($P$1,A248,1)</f>
        <v>#NAME?</v>
      </c>
      <c r="E248" s="66"/>
      <c r="F248" s="68" t="s">
        <v>216</v>
      </c>
      <c r="G248" s="70" t="e">
        <f t="shared" si="156"/>
        <v>#NAME?</v>
      </c>
      <c r="H248" s="177" t="e">
        <f>[3]!EntStkUserField5($P$1,A248)</f>
        <v>#NAME?</v>
      </c>
      <c r="I248" s="24"/>
      <c r="J248" s="85" t="e">
        <f>IF('Price List'!$F$2="N/A",N248,IF('Price List'!$S$4="#(515): Invalid Customer",K248,(K248-(K248*O248))))</f>
        <v>#NAME?</v>
      </c>
      <c r="K248" s="85" t="e">
        <f t="shared" si="135"/>
        <v>#NAME?</v>
      </c>
      <c r="L248" s="85" t="e">
        <f t="shared" si="157"/>
        <v>#NAME?</v>
      </c>
      <c r="M248" s="77" t="e">
        <f>IF(VLOOKUP(C248,product_group_discount,3,FALSE)="",'New Quote Discount'!$C$6,VLOOKUP(C248,product_group_discount,3,FALSE))</f>
        <v>#NAME?</v>
      </c>
      <c r="N248" s="85" t="e">
        <f t="shared" si="158"/>
        <v>#NAME?</v>
      </c>
      <c r="O248" s="77" t="e">
        <f t="shared" si="159"/>
        <v>#NAME?</v>
      </c>
      <c r="P248" s="85"/>
      <c r="Q248" s="167" t="e">
        <f>IF(P248="",[3]!EntStkSalesPrice($P$1,A248,'Price List'!$S$5),P248*(IF('Price List'!$S$5="A",1,IF('Price List'!$S$5="B",1.262,1.553))))</f>
        <v>#NAME?</v>
      </c>
      <c r="R248" s="167" t="e">
        <f t="shared" si="134"/>
        <v>#NAME?</v>
      </c>
    </row>
    <row r="249" spans="1:18" x14ac:dyDescent="0.2">
      <c r="A249" s="71" t="s">
        <v>357</v>
      </c>
      <c r="B249" s="66" t="e">
        <f>[3]!EntStkParent($P$1,A249)</f>
        <v>#NAME?</v>
      </c>
      <c r="C249" s="66" t="e">
        <f t="shared" si="136"/>
        <v>#NAME?</v>
      </c>
      <c r="D249" s="66" t="e">
        <f>[3]!EntStkDescr($P$1,A249,1)</f>
        <v>#NAME?</v>
      </c>
      <c r="E249" s="66"/>
      <c r="F249" s="68" t="s">
        <v>216</v>
      </c>
      <c r="G249" s="70" t="e">
        <f t="shared" si="156"/>
        <v>#NAME?</v>
      </c>
      <c r="H249" s="177" t="e">
        <f>[3]!EntStkUserField5($P$1,A249)</f>
        <v>#NAME?</v>
      </c>
      <c r="I249" s="24"/>
      <c r="J249" s="85" t="e">
        <f>IF('Price List'!$F$2="N/A",N249,IF('Price List'!$S$4="#(515): Invalid Customer",K249,(K249-(K249*O249))))</f>
        <v>#NAME?</v>
      </c>
      <c r="K249" s="85" t="e">
        <f t="shared" si="135"/>
        <v>#NAME?</v>
      </c>
      <c r="L249" s="85" t="e">
        <f t="shared" si="157"/>
        <v>#NAME?</v>
      </c>
      <c r="M249" s="77" t="e">
        <f>IF(VLOOKUP(C249,product_group_discount,3,FALSE)="",'New Quote Discount'!$C$6,VLOOKUP(C249,product_group_discount,3,FALSE))</f>
        <v>#NAME?</v>
      </c>
      <c r="N249" s="85" t="e">
        <f t="shared" si="158"/>
        <v>#NAME?</v>
      </c>
      <c r="O249" s="77" t="e">
        <f t="shared" si="159"/>
        <v>#NAME?</v>
      </c>
      <c r="P249" s="85"/>
      <c r="Q249" s="167" t="e">
        <f>IF(P249="",[3]!EntStkSalesPrice($P$1,A249,'Price List'!$S$5),P249*(IF('Price List'!$S$5="A",1,IF('Price List'!$S$5="B",1.262,1.553))))</f>
        <v>#NAME?</v>
      </c>
      <c r="R249" s="167" t="e">
        <f t="shared" si="134"/>
        <v>#NAME?</v>
      </c>
    </row>
    <row r="250" spans="1:18" x14ac:dyDescent="0.2">
      <c r="A250" s="71" t="s">
        <v>358</v>
      </c>
      <c r="B250" s="66" t="e">
        <f>[3]!EntStkParent($P$1,A250)</f>
        <v>#NAME?</v>
      </c>
      <c r="C250" s="66" t="e">
        <f t="shared" si="136"/>
        <v>#NAME?</v>
      </c>
      <c r="D250" s="66" t="e">
        <f>[3]!EntStkDescr($P$1,A250,1)</f>
        <v>#NAME?</v>
      </c>
      <c r="E250" s="66"/>
      <c r="F250" s="68" t="s">
        <v>216</v>
      </c>
      <c r="G250" s="70" t="e">
        <f t="shared" ref="G250:G257" si="160">CONCATENATE(H250,F250)</f>
        <v>#NAME?</v>
      </c>
      <c r="H250" s="177" t="e">
        <f>[3]!EntStkUserField5($P$1,A250)</f>
        <v>#NAME?</v>
      </c>
      <c r="I250" s="24"/>
      <c r="J250" s="85" t="e">
        <f>IF('Price List'!$F$2="N/A",N250,IF('Price List'!$S$4="#(515): Invalid Customer",K250,(K250-(K250*O250))))</f>
        <v>#NAME?</v>
      </c>
      <c r="K250" s="85" t="e">
        <f t="shared" si="135"/>
        <v>#NAME?</v>
      </c>
      <c r="L250" s="85" t="e">
        <f t="shared" ref="L250:L257" si="161">K250-(K250*M250)</f>
        <v>#NAME?</v>
      </c>
      <c r="M250" s="77" t="e">
        <f>IF(VLOOKUP(C250,product_group_discount,3,FALSE)="",'New Quote Discount'!$C$6,VLOOKUP(C250,product_group_discount,3,FALSE))</f>
        <v>#NAME?</v>
      </c>
      <c r="N250" s="85" t="e">
        <f t="shared" ref="N250:N257" si="162">K250-(K250*M250)</f>
        <v>#NAME?</v>
      </c>
      <c r="O250" s="77" t="e">
        <f t="shared" ref="O250:O257" si="163">VLOOKUP(C250,customerdiscount,5,FALSE)</f>
        <v>#NAME?</v>
      </c>
      <c r="P250" s="85"/>
      <c r="Q250" s="167" t="e">
        <f>IF(P250="",[3]!EntStkSalesPrice($P$1,A250,'Price List'!$S$5),P250*(IF('Price List'!$S$5="A",1,IF('Price List'!$S$5="B",1.262,1.553))))</f>
        <v>#NAME?</v>
      </c>
      <c r="R250" s="167" t="e">
        <f t="shared" si="134"/>
        <v>#NAME?</v>
      </c>
    </row>
    <row r="251" spans="1:18" x14ac:dyDescent="0.2">
      <c r="A251" s="71" t="s">
        <v>359</v>
      </c>
      <c r="B251" s="66" t="e">
        <f>[3]!EntStkParent($P$1,A251)</f>
        <v>#NAME?</v>
      </c>
      <c r="C251" s="66" t="e">
        <f t="shared" si="136"/>
        <v>#NAME?</v>
      </c>
      <c r="D251" s="66" t="e">
        <f>[3]!EntStkDescr($P$1,A251,1)</f>
        <v>#NAME?</v>
      </c>
      <c r="E251" s="66"/>
      <c r="F251" s="68" t="s">
        <v>216</v>
      </c>
      <c r="G251" s="70" t="e">
        <f t="shared" si="160"/>
        <v>#NAME?</v>
      </c>
      <c r="H251" s="177" t="e">
        <f>[3]!EntStkUserField5($P$1,A251)</f>
        <v>#NAME?</v>
      </c>
      <c r="I251" s="24"/>
      <c r="J251" s="85" t="e">
        <f>IF('Price List'!$F$2="N/A",N251,IF('Price List'!$S$4="#(515): Invalid Customer",K251,(K251-(K251*O251))))</f>
        <v>#NAME?</v>
      </c>
      <c r="K251" s="85" t="e">
        <f t="shared" si="135"/>
        <v>#NAME?</v>
      </c>
      <c r="L251" s="85" t="e">
        <f t="shared" si="161"/>
        <v>#NAME?</v>
      </c>
      <c r="M251" s="77" t="e">
        <f>IF(VLOOKUP(C251,product_group_discount,3,FALSE)="",'New Quote Discount'!$C$6,VLOOKUP(C251,product_group_discount,3,FALSE))</f>
        <v>#NAME?</v>
      </c>
      <c r="N251" s="85" t="e">
        <f t="shared" si="162"/>
        <v>#NAME?</v>
      </c>
      <c r="O251" s="77" t="e">
        <f t="shared" si="163"/>
        <v>#NAME?</v>
      </c>
      <c r="P251" s="85"/>
      <c r="Q251" s="167" t="e">
        <f>IF(P251="",[3]!EntStkSalesPrice($P$1,A251,'Price List'!$S$5),P251*(IF('Price List'!$S$5="A",1,IF('Price List'!$S$5="B",1.262,1.553))))</f>
        <v>#NAME?</v>
      </c>
      <c r="R251" s="167" t="e">
        <f t="shared" si="134"/>
        <v>#NAME?</v>
      </c>
    </row>
    <row r="252" spans="1:18" x14ac:dyDescent="0.2">
      <c r="A252" s="71" t="s">
        <v>360</v>
      </c>
      <c r="B252" s="66" t="e">
        <f>[3]!EntStkParent($P$1,A252)</f>
        <v>#NAME?</v>
      </c>
      <c r="C252" s="66" t="e">
        <f t="shared" si="136"/>
        <v>#NAME?</v>
      </c>
      <c r="D252" s="66" t="e">
        <f>[3]!EntStkDescr($P$1,A252,1)</f>
        <v>#NAME?</v>
      </c>
      <c r="E252" s="66"/>
      <c r="F252" s="68" t="s">
        <v>216</v>
      </c>
      <c r="G252" s="70" t="e">
        <f t="shared" si="160"/>
        <v>#NAME?</v>
      </c>
      <c r="H252" s="177" t="e">
        <f>[3]!EntStkUserField5($P$1,A252)</f>
        <v>#NAME?</v>
      </c>
      <c r="I252" s="24"/>
      <c r="J252" s="85" t="e">
        <f>IF('Price List'!$F$2="N/A",N252,IF('Price List'!$S$4="#(515): Invalid Customer",K252,(K252-(K252*O252))))</f>
        <v>#NAME?</v>
      </c>
      <c r="K252" s="85" t="e">
        <f t="shared" si="135"/>
        <v>#NAME?</v>
      </c>
      <c r="L252" s="85" t="e">
        <f t="shared" si="161"/>
        <v>#NAME?</v>
      </c>
      <c r="M252" s="77" t="e">
        <f>IF(VLOOKUP(C252,product_group_discount,3,FALSE)="",'New Quote Discount'!$C$6,VLOOKUP(C252,product_group_discount,3,FALSE))</f>
        <v>#NAME?</v>
      </c>
      <c r="N252" s="85" t="e">
        <f t="shared" si="162"/>
        <v>#NAME?</v>
      </c>
      <c r="O252" s="77" t="e">
        <f t="shared" si="163"/>
        <v>#NAME?</v>
      </c>
      <c r="P252" s="85"/>
      <c r="Q252" s="167" t="e">
        <f>IF(P252="",[3]!EntStkSalesPrice($P$1,A252,'Price List'!$S$5),P252*(IF('Price List'!$S$5="A",1,IF('Price List'!$S$5="B",1.262,1.553))))</f>
        <v>#NAME?</v>
      </c>
      <c r="R252" s="167" t="e">
        <f t="shared" si="134"/>
        <v>#NAME?</v>
      </c>
    </row>
    <row r="253" spans="1:18" x14ac:dyDescent="0.2">
      <c r="A253" s="71" t="s">
        <v>361</v>
      </c>
      <c r="B253" s="66" t="e">
        <f>[3]!EntStkParent($P$1,A253)</f>
        <v>#NAME?</v>
      </c>
      <c r="C253" s="66" t="e">
        <f t="shared" si="136"/>
        <v>#NAME?</v>
      </c>
      <c r="D253" s="66" t="e">
        <f>[3]!EntStkDescr($P$1,A253,1)</f>
        <v>#NAME?</v>
      </c>
      <c r="E253" s="66"/>
      <c r="F253" s="68" t="s">
        <v>216</v>
      </c>
      <c r="G253" s="70" t="e">
        <f t="shared" si="160"/>
        <v>#NAME?</v>
      </c>
      <c r="H253" s="177" t="e">
        <f>[3]!EntStkUserField5($P$1,A253)</f>
        <v>#NAME?</v>
      </c>
      <c r="I253" s="24"/>
      <c r="J253" s="85" t="e">
        <f>IF('Price List'!$F$2="N/A",N253,IF('Price List'!$S$4="#(515): Invalid Customer",K253,(K253-(K253*O253))))</f>
        <v>#NAME?</v>
      </c>
      <c r="K253" s="85" t="e">
        <f t="shared" si="135"/>
        <v>#NAME?</v>
      </c>
      <c r="L253" s="85" t="e">
        <f t="shared" si="161"/>
        <v>#NAME?</v>
      </c>
      <c r="M253" s="77" t="e">
        <f>IF(VLOOKUP(C253,product_group_discount,3,FALSE)="",'New Quote Discount'!$C$6,VLOOKUP(C253,product_group_discount,3,FALSE))</f>
        <v>#NAME?</v>
      </c>
      <c r="N253" s="85" t="e">
        <f t="shared" si="162"/>
        <v>#NAME?</v>
      </c>
      <c r="O253" s="77" t="e">
        <f t="shared" si="163"/>
        <v>#NAME?</v>
      </c>
      <c r="P253" s="85"/>
      <c r="Q253" s="167" t="e">
        <f>IF(P253="",[3]!EntStkSalesPrice($P$1,A253,'Price List'!$S$5),P253*(IF('Price List'!$S$5="A",1,IF('Price List'!$S$5="B",1.262,1.553))))</f>
        <v>#NAME?</v>
      </c>
      <c r="R253" s="167" t="e">
        <f t="shared" si="134"/>
        <v>#NAME?</v>
      </c>
    </row>
    <row r="254" spans="1:18" x14ac:dyDescent="0.2">
      <c r="A254" s="71" t="s">
        <v>362</v>
      </c>
      <c r="B254" s="66" t="e">
        <f>[3]!EntStkParent($P$1,A254)</f>
        <v>#NAME?</v>
      </c>
      <c r="C254" s="66" t="e">
        <f t="shared" si="136"/>
        <v>#NAME?</v>
      </c>
      <c r="D254" s="66" t="e">
        <f>[3]!EntStkDescr($P$1,A254,1)</f>
        <v>#NAME?</v>
      </c>
      <c r="E254" s="66"/>
      <c r="F254" s="68" t="s">
        <v>216</v>
      </c>
      <c r="G254" s="70" t="e">
        <f t="shared" si="160"/>
        <v>#NAME?</v>
      </c>
      <c r="H254" s="177" t="e">
        <f>[3]!EntStkUserField5($P$1,A254)</f>
        <v>#NAME?</v>
      </c>
      <c r="I254" s="24"/>
      <c r="J254" s="85" t="e">
        <f>IF('Price List'!$F$2="N/A",N254,IF('Price List'!$S$4="#(515): Invalid Customer",K254,(K254-(K254*O254))))</f>
        <v>#NAME?</v>
      </c>
      <c r="K254" s="85" t="e">
        <f t="shared" si="135"/>
        <v>#NAME?</v>
      </c>
      <c r="L254" s="85" t="e">
        <f t="shared" si="161"/>
        <v>#NAME?</v>
      </c>
      <c r="M254" s="77" t="e">
        <f>IF(VLOOKUP(C254,product_group_discount,3,FALSE)="",'New Quote Discount'!$C$6,VLOOKUP(C254,product_group_discount,3,FALSE))</f>
        <v>#NAME?</v>
      </c>
      <c r="N254" s="85" t="e">
        <f t="shared" si="162"/>
        <v>#NAME?</v>
      </c>
      <c r="O254" s="77" t="e">
        <f t="shared" si="163"/>
        <v>#NAME?</v>
      </c>
      <c r="P254" s="85"/>
      <c r="Q254" s="167" t="e">
        <f>IF(P254="",[3]!EntStkSalesPrice($P$1,A254,'Price List'!$S$5),P254*(IF('Price List'!$S$5="A",1,IF('Price List'!$S$5="B",1.262,1.553))))</f>
        <v>#NAME?</v>
      </c>
      <c r="R254" s="167" t="e">
        <f t="shared" si="134"/>
        <v>#NAME?</v>
      </c>
    </row>
    <row r="255" spans="1:18" x14ac:dyDescent="0.2">
      <c r="A255" s="71" t="s">
        <v>363</v>
      </c>
      <c r="B255" s="66" t="e">
        <f>[3]!EntStkParent($P$1,A255)</f>
        <v>#NAME?</v>
      </c>
      <c r="C255" s="66" t="e">
        <f t="shared" si="136"/>
        <v>#NAME?</v>
      </c>
      <c r="D255" s="66" t="e">
        <f>[3]!EntStkDescr($P$1,A255,1)</f>
        <v>#NAME?</v>
      </c>
      <c r="E255" s="66"/>
      <c r="F255" s="68" t="s">
        <v>216</v>
      </c>
      <c r="G255" s="70" t="e">
        <f t="shared" si="160"/>
        <v>#NAME?</v>
      </c>
      <c r="H255" s="177" t="e">
        <f>[3]!EntStkUserField5($P$1,A255)</f>
        <v>#NAME?</v>
      </c>
      <c r="I255" s="24"/>
      <c r="J255" s="85" t="e">
        <f>IF('Price List'!$F$2="N/A",N255,IF('Price List'!$S$4="#(515): Invalid Customer",K255,(K255-(K255*O255))))</f>
        <v>#NAME?</v>
      </c>
      <c r="K255" s="85" t="e">
        <f t="shared" si="135"/>
        <v>#NAME?</v>
      </c>
      <c r="L255" s="85" t="e">
        <f t="shared" si="161"/>
        <v>#NAME?</v>
      </c>
      <c r="M255" s="77" t="e">
        <f>IF(VLOOKUP(C255,product_group_discount,3,FALSE)="",'New Quote Discount'!$C$6,VLOOKUP(C255,product_group_discount,3,FALSE))</f>
        <v>#NAME?</v>
      </c>
      <c r="N255" s="85" t="e">
        <f t="shared" si="162"/>
        <v>#NAME?</v>
      </c>
      <c r="O255" s="77" t="e">
        <f t="shared" si="163"/>
        <v>#NAME?</v>
      </c>
      <c r="P255" s="85"/>
      <c r="Q255" s="167" t="e">
        <f>IF(P255="",[3]!EntStkSalesPrice($P$1,A255,'Price List'!$S$5),P255*(IF('Price List'!$S$5="A",1,IF('Price List'!$S$5="B",1.262,1.553))))</f>
        <v>#NAME?</v>
      </c>
      <c r="R255" s="167" t="e">
        <f t="shared" si="134"/>
        <v>#NAME?</v>
      </c>
    </row>
    <row r="256" spans="1:18" x14ac:dyDescent="0.2">
      <c r="A256" s="71" t="s">
        <v>364</v>
      </c>
      <c r="B256" s="66" t="e">
        <f>[3]!EntStkParent($P$1,A256)</f>
        <v>#NAME?</v>
      </c>
      <c r="C256" s="66" t="e">
        <f t="shared" si="136"/>
        <v>#NAME?</v>
      </c>
      <c r="D256" s="66" t="e">
        <f>[3]!EntStkDescr($P$1,A256,1)</f>
        <v>#NAME?</v>
      </c>
      <c r="E256" s="66"/>
      <c r="F256" s="68" t="s">
        <v>216</v>
      </c>
      <c r="G256" s="70" t="e">
        <f t="shared" si="160"/>
        <v>#NAME?</v>
      </c>
      <c r="H256" s="177" t="e">
        <f>[3]!EntStkUserField5($P$1,A256)</f>
        <v>#NAME?</v>
      </c>
      <c r="I256" s="24"/>
      <c r="J256" s="85" t="e">
        <f>IF('Price List'!$F$2="N/A",N256,IF('Price List'!$S$4="#(515): Invalid Customer",K256,(K256-(K256*O256))))</f>
        <v>#NAME?</v>
      </c>
      <c r="K256" s="85" t="e">
        <f t="shared" si="135"/>
        <v>#NAME?</v>
      </c>
      <c r="L256" s="85" t="e">
        <f t="shared" si="161"/>
        <v>#NAME?</v>
      </c>
      <c r="M256" s="77" t="e">
        <f>IF(VLOOKUP(C256,product_group_discount,3,FALSE)="",'New Quote Discount'!$C$6,VLOOKUP(C256,product_group_discount,3,FALSE))</f>
        <v>#NAME?</v>
      </c>
      <c r="N256" s="85" t="e">
        <f t="shared" si="162"/>
        <v>#NAME?</v>
      </c>
      <c r="O256" s="77" t="e">
        <f t="shared" si="163"/>
        <v>#NAME?</v>
      </c>
      <c r="P256" s="85"/>
      <c r="Q256" s="167" t="e">
        <f>IF(P256="",[3]!EntStkSalesPrice($P$1,A256,'Price List'!$S$5),P256*(IF('Price List'!$S$5="A",1,IF('Price List'!$S$5="B",1.262,1.553))))</f>
        <v>#NAME?</v>
      </c>
      <c r="R256" s="167" t="e">
        <f t="shared" si="134"/>
        <v>#NAME?</v>
      </c>
    </row>
    <row r="257" spans="1:18" ht="13.6" thickBot="1" x14ac:dyDescent="0.25">
      <c r="A257" s="109" t="s">
        <v>365</v>
      </c>
      <c r="B257" s="110" t="e">
        <f>[3]!EntStkParent($P$1,A257)</f>
        <v>#NAME?</v>
      </c>
      <c r="C257" s="110" t="e">
        <f t="shared" si="136"/>
        <v>#NAME?</v>
      </c>
      <c r="D257" s="110" t="e">
        <f>[3]!EntStkDescr($P$1,A257,1)</f>
        <v>#NAME?</v>
      </c>
      <c r="E257" s="110"/>
      <c r="F257" s="134" t="s">
        <v>216</v>
      </c>
      <c r="G257" s="111" t="e">
        <f t="shared" si="160"/>
        <v>#NAME?</v>
      </c>
      <c r="H257" s="178" t="e">
        <f>[3]!EntStkUserField5($P$1,A257)</f>
        <v>#NAME?</v>
      </c>
      <c r="I257" s="35"/>
      <c r="J257" s="118" t="e">
        <f>IF('Price List'!$F$2="N/A",N257,IF('Price List'!$S$4="#(515): Invalid Customer",K257,(K257-(K257*O257))))</f>
        <v>#NAME?</v>
      </c>
      <c r="K257" s="118" t="e">
        <f t="shared" si="135"/>
        <v>#NAME?</v>
      </c>
      <c r="L257" s="118" t="e">
        <f t="shared" si="161"/>
        <v>#NAME?</v>
      </c>
      <c r="M257" s="78" t="e">
        <f>IF(VLOOKUP(C257,product_group_discount,3,FALSE)="",'New Quote Discount'!$C$6,VLOOKUP(C257,product_group_discount,3,FALSE))</f>
        <v>#NAME?</v>
      </c>
      <c r="N257" s="118" t="e">
        <f t="shared" si="162"/>
        <v>#NAME?</v>
      </c>
      <c r="O257" s="78" t="e">
        <f t="shared" si="163"/>
        <v>#NAME?</v>
      </c>
      <c r="P257" s="118"/>
      <c r="Q257" s="167" t="e">
        <f>IF(P257="",[3]!EntStkSalesPrice($P$1,A257,'Price List'!$S$5),P257*(IF('Price List'!$S$5="A",1,IF('Price List'!$S$5="B",1.262,1.553))))</f>
        <v>#NAME?</v>
      </c>
      <c r="R257" s="167" t="e">
        <f t="shared" si="134"/>
        <v>#NAME?</v>
      </c>
    </row>
    <row r="258" spans="1:18" x14ac:dyDescent="0.2">
      <c r="A258" s="71" t="s">
        <v>928</v>
      </c>
      <c r="B258" s="66" t="e">
        <f>[3]!EntStkParent($P$1,A258)</f>
        <v>#NAME?</v>
      </c>
      <c r="C258" s="66" t="e">
        <f t="shared" ref="C258" si="164">LEFT(B258,3)</f>
        <v>#NAME?</v>
      </c>
      <c r="D258" s="66" t="e">
        <f>[3]!EntStkDescr($P$1,A258,1)</f>
        <v>#NAME?</v>
      </c>
      <c r="E258" s="66"/>
      <c r="F258" s="68" t="s">
        <v>205</v>
      </c>
      <c r="G258" s="70" t="e">
        <f t="shared" ref="G258" si="165">CONCATENATE(H258,F258)</f>
        <v>#NAME?</v>
      </c>
      <c r="H258" s="177" t="e">
        <f>[3]!EntStkUserField5($P$1,A258)</f>
        <v>#NAME?</v>
      </c>
      <c r="I258" s="24"/>
      <c r="J258" s="85" t="e">
        <f>IF('Price List'!$F$2="N/A",N258,IF('Price List'!$S$4="#(515): Invalid Customer",K258,(K258-(K258*O258))))</f>
        <v>#NAME?</v>
      </c>
      <c r="K258" s="85" t="e">
        <f t="shared" ref="K258" si="166">Q258</f>
        <v>#NAME?</v>
      </c>
      <c r="L258" s="85" t="e">
        <f t="shared" ref="L258" si="167">K258-(K258*M258)</f>
        <v>#NAME?</v>
      </c>
      <c r="M258" s="77" t="e">
        <f>IF(VLOOKUP(C258,product_group_discount,3,FALSE)="",'New Quote Discount'!$C$6,VLOOKUP(C258,product_group_discount,3,FALSE))</f>
        <v>#NAME?</v>
      </c>
      <c r="N258" s="85" t="e">
        <f t="shared" ref="N258" si="168">K258-(K258*M258)</f>
        <v>#NAME?</v>
      </c>
      <c r="O258" s="77" t="e">
        <f t="shared" ref="O258" si="169">VLOOKUP(C258,customerdiscount,5,FALSE)</f>
        <v>#NAME?</v>
      </c>
      <c r="P258" s="85"/>
      <c r="Q258" s="167" t="e">
        <f>IF(P258="",[3]!EntStkSalesPrice($P$1,A258,'Price List'!$S$5),P258*(IF('Price List'!$S$5="A",1,IF('Price List'!$S$5="B",1.262,1.553))))</f>
        <v>#NAME?</v>
      </c>
      <c r="R258" s="167" t="e">
        <f t="shared" si="134"/>
        <v>#NAME?</v>
      </c>
    </row>
    <row r="259" spans="1:18" x14ac:dyDescent="0.2">
      <c r="A259" s="71" t="s">
        <v>929</v>
      </c>
      <c r="B259" s="66" t="e">
        <f>[3]!EntStkParent($P$1,A259)</f>
        <v>#NAME?</v>
      </c>
      <c r="C259" s="66" t="e">
        <f t="shared" ref="C259:C270" si="170">LEFT(B259,3)</f>
        <v>#NAME?</v>
      </c>
      <c r="D259" s="66" t="e">
        <f>[3]!EntStkDescr($P$1,A259,1)</f>
        <v>#NAME?</v>
      </c>
      <c r="E259" s="66"/>
      <c r="F259" s="68" t="s">
        <v>205</v>
      </c>
      <c r="G259" s="70" t="e">
        <f t="shared" ref="G259:G270" si="171">CONCATENATE(H259,F259)</f>
        <v>#NAME?</v>
      </c>
      <c r="H259" s="177" t="e">
        <f>[3]!EntStkUserField5($P$1,A259)</f>
        <v>#NAME?</v>
      </c>
      <c r="I259" s="24"/>
      <c r="J259" s="85" t="e">
        <f>IF('Price List'!$F$2="N/A",N259,IF('Price List'!$S$4="#(515): Invalid Customer",K259,(K259-(K259*O259))))</f>
        <v>#NAME?</v>
      </c>
      <c r="K259" s="85" t="e">
        <f t="shared" ref="K259:K270" si="172">Q259</f>
        <v>#NAME?</v>
      </c>
      <c r="L259" s="85" t="e">
        <f t="shared" ref="L259:L270" si="173">K259-(K259*M259)</f>
        <v>#NAME?</v>
      </c>
      <c r="M259" s="77" t="e">
        <f>IF(VLOOKUP(C259,product_group_discount,3,FALSE)="",'New Quote Discount'!$C$6,VLOOKUP(C259,product_group_discount,3,FALSE))</f>
        <v>#NAME?</v>
      </c>
      <c r="N259" s="85" t="e">
        <f t="shared" ref="N259:N270" si="174">K259-(K259*M259)</f>
        <v>#NAME?</v>
      </c>
      <c r="O259" s="77" t="e">
        <f t="shared" ref="O259:O270" si="175">VLOOKUP(C259,customerdiscount,5,FALSE)</f>
        <v>#NAME?</v>
      </c>
      <c r="P259" s="85"/>
      <c r="Q259" s="167" t="e">
        <f>IF(P259="",[3]!EntStkSalesPrice($P$1,A259,'Price List'!$S$5),P259*(IF('Price List'!$S$5="A",1,IF('Price List'!$S$5="B",1.262,1.553))))</f>
        <v>#NAME?</v>
      </c>
      <c r="R259" s="167" t="e">
        <f t="shared" si="134"/>
        <v>#NAME?</v>
      </c>
    </row>
    <row r="260" spans="1:18" x14ac:dyDescent="0.2">
      <c r="A260" s="71" t="s">
        <v>930</v>
      </c>
      <c r="B260" s="66" t="e">
        <f>[3]!EntStkParent($P$1,A260)</f>
        <v>#NAME?</v>
      </c>
      <c r="C260" s="66" t="e">
        <f t="shared" si="170"/>
        <v>#NAME?</v>
      </c>
      <c r="D260" s="66" t="e">
        <f>[3]!EntStkDescr($P$1,A260,1)</f>
        <v>#NAME?</v>
      </c>
      <c r="E260" s="66"/>
      <c r="F260" s="68" t="s">
        <v>205</v>
      </c>
      <c r="G260" s="70" t="e">
        <f t="shared" si="171"/>
        <v>#NAME?</v>
      </c>
      <c r="H260" s="177" t="e">
        <f>[3]!EntStkUserField5($P$1,A260)</f>
        <v>#NAME?</v>
      </c>
      <c r="I260" s="24"/>
      <c r="J260" s="85" t="e">
        <f>IF('Price List'!$F$2="N/A",N260,IF('Price List'!$S$4="#(515): Invalid Customer",K260,(K260-(K260*O260))))</f>
        <v>#NAME?</v>
      </c>
      <c r="K260" s="85" t="e">
        <f t="shared" si="172"/>
        <v>#NAME?</v>
      </c>
      <c r="L260" s="85" t="e">
        <f t="shared" si="173"/>
        <v>#NAME?</v>
      </c>
      <c r="M260" s="77" t="e">
        <f>IF(VLOOKUP(C260,product_group_discount,3,FALSE)="",'New Quote Discount'!$C$6,VLOOKUP(C260,product_group_discount,3,FALSE))</f>
        <v>#NAME?</v>
      </c>
      <c r="N260" s="85" t="e">
        <f t="shared" si="174"/>
        <v>#NAME?</v>
      </c>
      <c r="O260" s="77" t="e">
        <f t="shared" si="175"/>
        <v>#NAME?</v>
      </c>
      <c r="P260" s="85"/>
      <c r="Q260" s="167" t="e">
        <f>IF(P260="",[3]!EntStkSalesPrice($P$1,A260,'Price List'!$S$5),P260*(IF('Price List'!$S$5="A",1,IF('Price List'!$S$5="B",1.262,1.553))))</f>
        <v>#NAME?</v>
      </c>
      <c r="R260" s="167" t="e">
        <f t="shared" si="134"/>
        <v>#NAME?</v>
      </c>
    </row>
    <row r="261" spans="1:18" x14ac:dyDescent="0.2">
      <c r="A261" s="71" t="s">
        <v>931</v>
      </c>
      <c r="B261" s="66" t="e">
        <f>[3]!EntStkParent($P$1,A261)</f>
        <v>#NAME?</v>
      </c>
      <c r="C261" s="66" t="e">
        <f t="shared" si="170"/>
        <v>#NAME?</v>
      </c>
      <c r="D261" s="66" t="e">
        <f>[3]!EntStkDescr($P$1,A261,1)</f>
        <v>#NAME?</v>
      </c>
      <c r="E261" s="66"/>
      <c r="F261" s="68" t="s">
        <v>205</v>
      </c>
      <c r="G261" s="70" t="e">
        <f t="shared" si="171"/>
        <v>#NAME?</v>
      </c>
      <c r="H261" s="177" t="e">
        <f>[3]!EntStkUserField5($P$1,A261)</f>
        <v>#NAME?</v>
      </c>
      <c r="I261" s="24"/>
      <c r="J261" s="85" t="e">
        <f>IF('Price List'!$F$2="N/A",N261,IF('Price List'!$S$4="#(515): Invalid Customer",K261,(K261-(K261*O261))))</f>
        <v>#NAME?</v>
      </c>
      <c r="K261" s="85" t="e">
        <f t="shared" si="172"/>
        <v>#NAME?</v>
      </c>
      <c r="L261" s="85" t="e">
        <f t="shared" si="173"/>
        <v>#NAME?</v>
      </c>
      <c r="M261" s="77" t="e">
        <f>IF(VLOOKUP(C261,product_group_discount,3,FALSE)="",'New Quote Discount'!$C$6,VLOOKUP(C261,product_group_discount,3,FALSE))</f>
        <v>#NAME?</v>
      </c>
      <c r="N261" s="85" t="e">
        <f t="shared" si="174"/>
        <v>#NAME?</v>
      </c>
      <c r="O261" s="77" t="e">
        <f t="shared" si="175"/>
        <v>#NAME?</v>
      </c>
      <c r="P261" s="85"/>
      <c r="Q261" s="167" t="e">
        <f>IF(P261="",[3]!EntStkSalesPrice($P$1,A261,'Price List'!$S$5),P261*(IF('Price List'!$S$5="A",1,IF('Price List'!$S$5="B",1.262,1.553))))</f>
        <v>#NAME?</v>
      </c>
      <c r="R261" s="167" t="e">
        <f t="shared" si="134"/>
        <v>#NAME?</v>
      </c>
    </row>
    <row r="262" spans="1:18" x14ac:dyDescent="0.2">
      <c r="A262" s="71" t="s">
        <v>932</v>
      </c>
      <c r="B262" s="66" t="e">
        <f>[3]!EntStkParent($P$1,A262)</f>
        <v>#NAME?</v>
      </c>
      <c r="C262" s="66" t="e">
        <f t="shared" si="170"/>
        <v>#NAME?</v>
      </c>
      <c r="D262" s="66" t="e">
        <f>[3]!EntStkDescr($P$1,A262,1)</f>
        <v>#NAME?</v>
      </c>
      <c r="E262" s="66"/>
      <c r="F262" s="68" t="s">
        <v>205</v>
      </c>
      <c r="G262" s="70" t="e">
        <f t="shared" si="171"/>
        <v>#NAME?</v>
      </c>
      <c r="H262" s="177" t="e">
        <f>[3]!EntStkUserField5($P$1,A262)</f>
        <v>#NAME?</v>
      </c>
      <c r="I262" s="24"/>
      <c r="J262" s="85" t="e">
        <f>IF('Price List'!$F$2="N/A",N262,IF('Price List'!$S$4="#(515): Invalid Customer",K262,(K262-(K262*O262))))</f>
        <v>#NAME?</v>
      </c>
      <c r="K262" s="85" t="e">
        <f t="shared" si="172"/>
        <v>#NAME?</v>
      </c>
      <c r="L262" s="85" t="e">
        <f t="shared" si="173"/>
        <v>#NAME?</v>
      </c>
      <c r="M262" s="77" t="e">
        <f>IF(VLOOKUP(C262,product_group_discount,3,FALSE)="",'New Quote Discount'!$C$6,VLOOKUP(C262,product_group_discount,3,FALSE))</f>
        <v>#NAME?</v>
      </c>
      <c r="N262" s="85" t="e">
        <f t="shared" si="174"/>
        <v>#NAME?</v>
      </c>
      <c r="O262" s="77" t="e">
        <f t="shared" si="175"/>
        <v>#NAME?</v>
      </c>
      <c r="P262" s="85"/>
      <c r="Q262" s="167" t="e">
        <f>IF(P262="",[3]!EntStkSalesPrice($P$1,A262,'Price List'!$S$5),P262*(IF('Price List'!$S$5="A",1,IF('Price List'!$S$5="B",1.262,1.553))))</f>
        <v>#NAME?</v>
      </c>
      <c r="R262" s="167" t="e">
        <f t="shared" si="134"/>
        <v>#NAME?</v>
      </c>
    </row>
    <row r="263" spans="1:18" x14ac:dyDescent="0.2">
      <c r="A263" s="71" t="s">
        <v>933</v>
      </c>
      <c r="B263" s="66" t="e">
        <f>[3]!EntStkParent($P$1,A263)</f>
        <v>#NAME?</v>
      </c>
      <c r="C263" s="66" t="e">
        <f t="shared" si="170"/>
        <v>#NAME?</v>
      </c>
      <c r="D263" s="66" t="e">
        <f>[3]!EntStkDescr($P$1,A263,1)</f>
        <v>#NAME?</v>
      </c>
      <c r="E263" s="66"/>
      <c r="F263" s="68" t="s">
        <v>205</v>
      </c>
      <c r="G263" s="70" t="e">
        <f t="shared" si="171"/>
        <v>#NAME?</v>
      </c>
      <c r="H263" s="177" t="e">
        <f>[3]!EntStkUserField5($P$1,A263)</f>
        <v>#NAME?</v>
      </c>
      <c r="I263" s="24"/>
      <c r="J263" s="85" t="e">
        <f>IF('Price List'!$F$2="N/A",N263,IF('Price List'!$S$4="#(515): Invalid Customer",K263,(K263-(K263*O263))))</f>
        <v>#NAME?</v>
      </c>
      <c r="K263" s="85" t="e">
        <f t="shared" si="172"/>
        <v>#NAME?</v>
      </c>
      <c r="L263" s="85" t="e">
        <f t="shared" si="173"/>
        <v>#NAME?</v>
      </c>
      <c r="M263" s="77" t="e">
        <f>IF(VLOOKUP(C263,product_group_discount,3,FALSE)="",'New Quote Discount'!$C$6,VLOOKUP(C263,product_group_discount,3,FALSE))</f>
        <v>#NAME?</v>
      </c>
      <c r="N263" s="85" t="e">
        <f t="shared" si="174"/>
        <v>#NAME?</v>
      </c>
      <c r="O263" s="77" t="e">
        <f t="shared" si="175"/>
        <v>#NAME?</v>
      </c>
      <c r="P263" s="85"/>
      <c r="Q263" s="167" t="e">
        <f>IF(P263="",[3]!EntStkSalesPrice($P$1,A263,'Price List'!$S$5),P263*(IF('Price List'!$S$5="A",1,IF('Price List'!$S$5="B",1.262,1.553))))</f>
        <v>#NAME?</v>
      </c>
      <c r="R263" s="167" t="e">
        <f t="shared" ref="R263:R326" si="176">K263*1.5</f>
        <v>#NAME?</v>
      </c>
    </row>
    <row r="264" spans="1:18" x14ac:dyDescent="0.2">
      <c r="A264" s="71" t="s">
        <v>934</v>
      </c>
      <c r="B264" s="66" t="e">
        <f>[3]!EntStkParent($P$1,A264)</f>
        <v>#NAME?</v>
      </c>
      <c r="C264" s="66" t="e">
        <f t="shared" si="170"/>
        <v>#NAME?</v>
      </c>
      <c r="D264" s="66" t="e">
        <f>[3]!EntStkDescr($P$1,A264,1)</f>
        <v>#NAME?</v>
      </c>
      <c r="E264" s="66"/>
      <c r="F264" s="68" t="s">
        <v>205</v>
      </c>
      <c r="G264" s="70" t="e">
        <f t="shared" si="171"/>
        <v>#NAME?</v>
      </c>
      <c r="H264" s="177" t="e">
        <f>[3]!EntStkUserField5($P$1,A264)</f>
        <v>#NAME?</v>
      </c>
      <c r="I264" s="24"/>
      <c r="J264" s="85" t="e">
        <f>IF('Price List'!$F$2="N/A",N264,IF('Price List'!$S$4="#(515): Invalid Customer",K264,(K264-(K264*O264))))</f>
        <v>#NAME?</v>
      </c>
      <c r="K264" s="85" t="e">
        <f t="shared" si="172"/>
        <v>#NAME?</v>
      </c>
      <c r="L264" s="85" t="e">
        <f t="shared" si="173"/>
        <v>#NAME?</v>
      </c>
      <c r="M264" s="77" t="e">
        <f>IF(VLOOKUP(C264,product_group_discount,3,FALSE)="",'New Quote Discount'!$C$6,VLOOKUP(C264,product_group_discount,3,FALSE))</f>
        <v>#NAME?</v>
      </c>
      <c r="N264" s="85" t="e">
        <f t="shared" si="174"/>
        <v>#NAME?</v>
      </c>
      <c r="O264" s="77" t="e">
        <f t="shared" si="175"/>
        <v>#NAME?</v>
      </c>
      <c r="P264" s="85"/>
      <c r="Q264" s="167" t="e">
        <f>IF(P264="",[3]!EntStkSalesPrice($P$1,A264,'Price List'!$S$5),P264*(IF('Price List'!$S$5="A",1,IF('Price List'!$S$5="B",1.262,1.553))))</f>
        <v>#NAME?</v>
      </c>
      <c r="R264" s="167" t="e">
        <f t="shared" si="176"/>
        <v>#NAME?</v>
      </c>
    </row>
    <row r="265" spans="1:18" x14ac:dyDescent="0.2">
      <c r="A265" s="71" t="s">
        <v>935</v>
      </c>
      <c r="B265" s="66" t="e">
        <f>[3]!EntStkParent($P$1,A265)</f>
        <v>#NAME?</v>
      </c>
      <c r="C265" s="66" t="e">
        <f t="shared" si="170"/>
        <v>#NAME?</v>
      </c>
      <c r="D265" s="66" t="e">
        <f>[3]!EntStkDescr($P$1,A265,1)</f>
        <v>#NAME?</v>
      </c>
      <c r="E265" s="66"/>
      <c r="F265" s="68" t="s">
        <v>205</v>
      </c>
      <c r="G265" s="70" t="e">
        <f t="shared" si="171"/>
        <v>#NAME?</v>
      </c>
      <c r="H265" s="177" t="e">
        <f>[3]!EntStkUserField5($P$1,A265)</f>
        <v>#NAME?</v>
      </c>
      <c r="I265" s="24"/>
      <c r="J265" s="85" t="e">
        <f>IF('Price List'!$F$2="N/A",N265,IF('Price List'!$S$4="#(515): Invalid Customer",K265,(K265-(K265*O265))))</f>
        <v>#NAME?</v>
      </c>
      <c r="K265" s="85" t="e">
        <f t="shared" si="172"/>
        <v>#NAME?</v>
      </c>
      <c r="L265" s="85" t="e">
        <f t="shared" si="173"/>
        <v>#NAME?</v>
      </c>
      <c r="M265" s="77" t="e">
        <f>IF(VLOOKUP(C265,product_group_discount,3,FALSE)="",'New Quote Discount'!$C$6,VLOOKUP(C265,product_group_discount,3,FALSE))</f>
        <v>#NAME?</v>
      </c>
      <c r="N265" s="85" t="e">
        <f t="shared" si="174"/>
        <v>#NAME?</v>
      </c>
      <c r="O265" s="77" t="e">
        <f t="shared" si="175"/>
        <v>#NAME?</v>
      </c>
      <c r="P265" s="85"/>
      <c r="Q265" s="167" t="e">
        <f>IF(P265="",[3]!EntStkSalesPrice($P$1,A265,'Price List'!$S$5),P265*(IF('Price List'!$S$5="A",1,IF('Price List'!$S$5="B",1.262,1.553))))</f>
        <v>#NAME?</v>
      </c>
      <c r="R265" s="167" t="e">
        <f t="shared" si="176"/>
        <v>#NAME?</v>
      </c>
    </row>
    <row r="266" spans="1:18" x14ac:dyDescent="0.2">
      <c r="A266" s="71" t="s">
        <v>940</v>
      </c>
      <c r="B266" s="66" t="e">
        <f>[3]!EntStkParent($P$1,A266)</f>
        <v>#NAME?</v>
      </c>
      <c r="C266" s="66" t="e">
        <f t="shared" si="170"/>
        <v>#NAME?</v>
      </c>
      <c r="D266" s="66" t="e">
        <f>[3]!EntStkDescr($P$1,A266,1)</f>
        <v>#NAME?</v>
      </c>
      <c r="E266" s="66"/>
      <c r="F266" s="68" t="s">
        <v>205</v>
      </c>
      <c r="G266" s="70" t="e">
        <f t="shared" si="171"/>
        <v>#NAME?</v>
      </c>
      <c r="H266" s="177" t="e">
        <f>[3]!EntStkUserField5($P$1,A266)</f>
        <v>#NAME?</v>
      </c>
      <c r="I266" s="24"/>
      <c r="J266" s="85" t="e">
        <f>IF('Price List'!$F$2="N/A",N266,IF('Price List'!$S$4="#(515): Invalid Customer",K266,(K266-(K266*O266))))</f>
        <v>#NAME?</v>
      </c>
      <c r="K266" s="85" t="e">
        <f t="shared" si="172"/>
        <v>#NAME?</v>
      </c>
      <c r="L266" s="85" t="e">
        <f t="shared" si="173"/>
        <v>#NAME?</v>
      </c>
      <c r="M266" s="77" t="e">
        <f>IF(VLOOKUP(C266,product_group_discount,3,FALSE)="",'New Quote Discount'!$C$6,VLOOKUP(C266,product_group_discount,3,FALSE))</f>
        <v>#NAME?</v>
      </c>
      <c r="N266" s="85" t="e">
        <f t="shared" si="174"/>
        <v>#NAME?</v>
      </c>
      <c r="O266" s="77" t="e">
        <f t="shared" si="175"/>
        <v>#NAME?</v>
      </c>
      <c r="P266" s="85"/>
      <c r="Q266" s="167" t="e">
        <f>IF(P266="",[3]!EntStkSalesPrice($P$1,A266,'Price List'!$S$5),P266*(IF('Price List'!$S$5="A",1,IF('Price List'!$S$5="B",1.262,1.553))))</f>
        <v>#NAME?</v>
      </c>
      <c r="R266" s="167" t="e">
        <f t="shared" si="176"/>
        <v>#NAME?</v>
      </c>
    </row>
    <row r="267" spans="1:18" x14ac:dyDescent="0.2">
      <c r="A267" s="71" t="s">
        <v>936</v>
      </c>
      <c r="B267" s="66" t="e">
        <f>[3]!EntStkParent($P$1,A267)</f>
        <v>#NAME?</v>
      </c>
      <c r="C267" s="66" t="e">
        <f t="shared" si="170"/>
        <v>#NAME?</v>
      </c>
      <c r="D267" s="66" t="e">
        <f>[3]!EntStkDescr($P$1,A267,1)</f>
        <v>#NAME?</v>
      </c>
      <c r="E267" s="66"/>
      <c r="F267" s="68" t="s">
        <v>205</v>
      </c>
      <c r="G267" s="70" t="e">
        <f t="shared" si="171"/>
        <v>#NAME?</v>
      </c>
      <c r="H267" s="177" t="e">
        <f>[3]!EntStkUserField5($P$1,A267)</f>
        <v>#NAME?</v>
      </c>
      <c r="I267" s="24"/>
      <c r="J267" s="85" t="e">
        <f>IF('Price List'!$F$2="N/A",N267,IF('Price List'!$S$4="#(515): Invalid Customer",K267,(K267-(K267*O267))))</f>
        <v>#NAME?</v>
      </c>
      <c r="K267" s="85" t="e">
        <f t="shared" si="172"/>
        <v>#NAME?</v>
      </c>
      <c r="L267" s="85" t="e">
        <f t="shared" si="173"/>
        <v>#NAME?</v>
      </c>
      <c r="M267" s="77" t="e">
        <f>IF(VLOOKUP(C267,product_group_discount,3,FALSE)="",'New Quote Discount'!$C$6,VLOOKUP(C267,product_group_discount,3,FALSE))</f>
        <v>#NAME?</v>
      </c>
      <c r="N267" s="85" t="e">
        <f t="shared" si="174"/>
        <v>#NAME?</v>
      </c>
      <c r="O267" s="77" t="e">
        <f t="shared" si="175"/>
        <v>#NAME?</v>
      </c>
      <c r="P267" s="85"/>
      <c r="Q267" s="167" t="e">
        <f>IF(P267="",[3]!EntStkSalesPrice($P$1,A267,'Price List'!$S$5),P267*(IF('Price List'!$S$5="A",1,IF('Price List'!$S$5="B",1.262,1.553))))</f>
        <v>#NAME?</v>
      </c>
      <c r="R267" s="167" t="e">
        <f t="shared" si="176"/>
        <v>#NAME?</v>
      </c>
    </row>
    <row r="268" spans="1:18" x14ac:dyDescent="0.2">
      <c r="A268" s="71" t="s">
        <v>937</v>
      </c>
      <c r="B268" s="66" t="e">
        <f>[3]!EntStkParent($P$1,A268)</f>
        <v>#NAME?</v>
      </c>
      <c r="C268" s="66" t="e">
        <f t="shared" si="170"/>
        <v>#NAME?</v>
      </c>
      <c r="D268" s="66" t="e">
        <f>[3]!EntStkDescr($P$1,A268,1)</f>
        <v>#NAME?</v>
      </c>
      <c r="E268" s="66"/>
      <c r="F268" s="68" t="s">
        <v>205</v>
      </c>
      <c r="G268" s="70" t="e">
        <f t="shared" si="171"/>
        <v>#NAME?</v>
      </c>
      <c r="H268" s="177" t="e">
        <f>[3]!EntStkUserField5($P$1,A268)</f>
        <v>#NAME?</v>
      </c>
      <c r="I268" s="24"/>
      <c r="J268" s="85" t="e">
        <f>IF('Price List'!$F$2="N/A",N268,IF('Price List'!$S$4="#(515): Invalid Customer",K268,(K268-(K268*O268))))</f>
        <v>#NAME?</v>
      </c>
      <c r="K268" s="85" t="e">
        <f t="shared" si="172"/>
        <v>#NAME?</v>
      </c>
      <c r="L268" s="85" t="e">
        <f t="shared" si="173"/>
        <v>#NAME?</v>
      </c>
      <c r="M268" s="77" t="e">
        <f>IF(VLOOKUP(C268,product_group_discount,3,FALSE)="",'New Quote Discount'!$C$6,VLOOKUP(C268,product_group_discount,3,FALSE))</f>
        <v>#NAME?</v>
      </c>
      <c r="N268" s="85" t="e">
        <f t="shared" si="174"/>
        <v>#NAME?</v>
      </c>
      <c r="O268" s="77" t="e">
        <f t="shared" si="175"/>
        <v>#NAME?</v>
      </c>
      <c r="P268" s="85"/>
      <c r="Q268" s="167" t="e">
        <f>IF(P268="",[3]!EntStkSalesPrice($P$1,A268,'Price List'!$S$5),P268*(IF('Price List'!$S$5="A",1,IF('Price List'!$S$5="B",1.262,1.553))))</f>
        <v>#NAME?</v>
      </c>
      <c r="R268" s="167" t="e">
        <f t="shared" si="176"/>
        <v>#NAME?</v>
      </c>
    </row>
    <row r="269" spans="1:18" x14ac:dyDescent="0.2">
      <c r="A269" s="182" t="s">
        <v>938</v>
      </c>
      <c r="B269" s="183" t="s">
        <v>166</v>
      </c>
      <c r="C269" s="183" t="str">
        <f t="shared" si="170"/>
        <v>COR</v>
      </c>
      <c r="D269" s="183" t="e">
        <f>[3]!EntStkDescr($P$1,A269,1)</f>
        <v>#NAME?</v>
      </c>
      <c r="E269" s="183"/>
      <c r="F269" s="184" t="s">
        <v>205</v>
      </c>
      <c r="G269" s="184" t="str">
        <f t="shared" si="171"/>
        <v>15M-Rig Max</v>
      </c>
      <c r="H269" s="185">
        <v>15</v>
      </c>
      <c r="I269" s="186"/>
      <c r="J269" s="187" t="e">
        <f>IF('Price List'!$F$2="N/A",N269,IF('Price List'!$S$4="#(515): Invalid Customer",K269,(K269-(K269*O269))))</f>
        <v>#NAME?</v>
      </c>
      <c r="K269" s="187">
        <f t="shared" si="172"/>
        <v>32.092373526000003</v>
      </c>
      <c r="L269" s="187">
        <f t="shared" si="173"/>
        <v>19.2554241156</v>
      </c>
      <c r="M269" s="188">
        <f>IF(VLOOKUP(C269,product_group_discount,3,FALSE)="",'New Quote Discount'!$C$6,VLOOKUP(C269,product_group_discount,3,FALSE))</f>
        <v>0.4</v>
      </c>
      <c r="N269" s="187">
        <f t="shared" si="174"/>
        <v>19.2554241156</v>
      </c>
      <c r="O269" s="188" t="e">
        <f t="shared" si="175"/>
        <v>#NAME?</v>
      </c>
      <c r="P269" s="187">
        <v>25.429773000000001</v>
      </c>
      <c r="Q269" s="167">
        <f>IF(P269="",[3]!EntStkSalesPrice($P$1,A269,'Price List'!$S$5),P269*(IF('Price List'!$S$5="A",1,IF('Price List'!$S$5="B",1.262,1.553))))</f>
        <v>32.092373526000003</v>
      </c>
      <c r="R269" s="167">
        <f t="shared" si="176"/>
        <v>48.138560289000004</v>
      </c>
    </row>
    <row r="270" spans="1:18" ht="13.6" thickBot="1" x14ac:dyDescent="0.25">
      <c r="A270" s="189" t="s">
        <v>939</v>
      </c>
      <c r="B270" s="190" t="s">
        <v>166</v>
      </c>
      <c r="C270" s="190" t="str">
        <f t="shared" si="170"/>
        <v>COR</v>
      </c>
      <c r="D270" s="190" t="e">
        <f>[3]!EntStkDescr($P$1,A270,1)</f>
        <v>#NAME?</v>
      </c>
      <c r="E270" s="190"/>
      <c r="F270" s="191" t="s">
        <v>205</v>
      </c>
      <c r="G270" s="191" t="str">
        <f t="shared" si="171"/>
        <v>17M-Rig Max</v>
      </c>
      <c r="H270" s="192">
        <v>17</v>
      </c>
      <c r="I270" s="193"/>
      <c r="J270" s="194" t="e">
        <f>IF('Price List'!$F$2="N/A",N270,IF('Price List'!$S$4="#(515): Invalid Customer",K270,(K270-(K270*O270))))</f>
        <v>#NAME?</v>
      </c>
      <c r="K270" s="194">
        <f t="shared" si="172"/>
        <v>43.606533406000004</v>
      </c>
      <c r="L270" s="194">
        <f t="shared" si="173"/>
        <v>26.163920043600001</v>
      </c>
      <c r="M270" s="195">
        <f>IF(VLOOKUP(C270,product_group_discount,3,FALSE)="",'New Quote Discount'!$C$6,VLOOKUP(C270,product_group_discount,3,FALSE))</f>
        <v>0.4</v>
      </c>
      <c r="N270" s="194">
        <f t="shared" si="174"/>
        <v>26.163920043600001</v>
      </c>
      <c r="O270" s="195" t="e">
        <f t="shared" si="175"/>
        <v>#NAME?</v>
      </c>
      <c r="P270" s="194">
        <v>34.553513000000002</v>
      </c>
      <c r="Q270" s="167">
        <f>IF(P270="",[3]!EntStkSalesPrice($P$1,A270,'Price List'!$S$5),P270*(IF('Price List'!$S$5="A",1,IF('Price List'!$S$5="B",1.262,1.553))))</f>
        <v>43.606533406000004</v>
      </c>
      <c r="R270" s="167">
        <f t="shared" si="176"/>
        <v>65.409800109000003</v>
      </c>
    </row>
    <row r="271" spans="1:18" x14ac:dyDescent="0.2">
      <c r="A271" s="71" t="s">
        <v>456</v>
      </c>
      <c r="B271" s="66" t="e">
        <f>[3]!EntStkParent($P$1,A271)</f>
        <v>#NAME?</v>
      </c>
      <c r="C271" s="66" t="e">
        <f t="shared" ref="C271:C317" si="177">LEFT(B271,3)</f>
        <v>#NAME?</v>
      </c>
      <c r="D271" s="66" t="e">
        <f>[3]!EntStkDescr($P$1,A271,1)</f>
        <v>#NAME?</v>
      </c>
      <c r="E271" s="66"/>
      <c r="F271" s="68" t="s">
        <v>13</v>
      </c>
      <c r="G271" s="70" t="e">
        <f t="shared" ref="G271:G317" si="178">CONCATENATE(H271,F271)</f>
        <v>#NAME?</v>
      </c>
      <c r="H271" s="177" t="e">
        <f>[3]!EntStkUserField5($P$1,A271)</f>
        <v>#NAME?</v>
      </c>
      <c r="I271" s="24"/>
      <c r="J271" s="85" t="e">
        <f>IF('Price List'!$F$2="N/A",N271,IF('Price List'!$S$4="#(515): Invalid Customer",K271,(K271-(K271*O271))))</f>
        <v>#NAME?</v>
      </c>
      <c r="K271" s="85" t="e">
        <f t="shared" ref="K271:K333" si="179">Q271</f>
        <v>#NAME?</v>
      </c>
      <c r="L271" s="85" t="e">
        <f t="shared" ref="L271:L317" si="180">K271-(K271*M271)</f>
        <v>#NAME?</v>
      </c>
      <c r="M271" s="77" t="e">
        <f>IF(VLOOKUP(C271,product_group_discount,3,FALSE)="",'New Quote Discount'!$C$6,VLOOKUP(C271,product_group_discount,3,FALSE))</f>
        <v>#NAME?</v>
      </c>
      <c r="N271" s="85" t="e">
        <f t="shared" ref="N271:N317" si="181">K271-(K271*M271)</f>
        <v>#NAME?</v>
      </c>
      <c r="O271" s="77" t="e">
        <f t="shared" ref="O271:O317" si="182">VLOOKUP(C271,customerdiscount,5,FALSE)</f>
        <v>#NAME?</v>
      </c>
      <c r="P271" s="85"/>
      <c r="Q271" s="167" t="e">
        <f>IF(P271="",[3]!EntStkSalesPrice($P$1,A271,'Price List'!$S$5),P271*(IF('Price List'!$S$5="A",1,IF('Price List'!$S$5="B",1.262,1.553))))</f>
        <v>#NAME?</v>
      </c>
      <c r="R271" s="167" t="e">
        <f t="shared" si="176"/>
        <v>#NAME?</v>
      </c>
    </row>
    <row r="272" spans="1:18" x14ac:dyDescent="0.2">
      <c r="A272" s="51" t="s">
        <v>457</v>
      </c>
      <c r="B272" s="52" t="e">
        <f>[3]!EntStkParent($P$1,A272)</f>
        <v>#NAME?</v>
      </c>
      <c r="C272" s="52" t="e">
        <f t="shared" si="177"/>
        <v>#NAME?</v>
      </c>
      <c r="D272" s="22" t="e">
        <f>[3]!EntStkDescr($P$1,A272,1)</f>
        <v>#NAME?</v>
      </c>
      <c r="E272" s="52"/>
      <c r="F272" s="53" t="s">
        <v>13</v>
      </c>
      <c r="G272" s="54" t="e">
        <f t="shared" si="178"/>
        <v>#NAME?</v>
      </c>
      <c r="H272" s="53" t="e">
        <f>[3]!EntStkUserField5($P$1,A272)</f>
        <v>#NAME?</v>
      </c>
      <c r="I272" s="24"/>
      <c r="J272" s="80" t="e">
        <f>IF('Price List'!$F$2="N/A",N272,IF('Price List'!$S$4="#(515): Invalid Customer",K272,(K272-(K272*O272))))</f>
        <v>#NAME?</v>
      </c>
      <c r="K272" s="80" t="e">
        <f t="shared" si="179"/>
        <v>#NAME?</v>
      </c>
      <c r="L272" s="23" t="e">
        <f t="shared" si="180"/>
        <v>#NAME?</v>
      </c>
      <c r="M272" s="77" t="e">
        <f>IF(VLOOKUP(C272,product_group_discount,3,FALSE)="",'New Quote Discount'!$C$6,VLOOKUP(C272,product_group_discount,3,FALSE))</f>
        <v>#NAME?</v>
      </c>
      <c r="N272" s="23" t="e">
        <f t="shared" si="181"/>
        <v>#NAME?</v>
      </c>
      <c r="O272" s="121" t="e">
        <f t="shared" si="182"/>
        <v>#NAME?</v>
      </c>
      <c r="P272" s="117"/>
      <c r="Q272" s="167" t="e">
        <f>IF(P272="",[3]!EntStkSalesPrice($P$1,A272,'Price List'!$S$5),P272*(IF('Price List'!$S$5="A",1,IF('Price List'!$S$5="B",1.262,1.553))))</f>
        <v>#NAME?</v>
      </c>
      <c r="R272" s="167" t="e">
        <f t="shared" si="176"/>
        <v>#NAME?</v>
      </c>
    </row>
    <row r="273" spans="1:18" x14ac:dyDescent="0.2">
      <c r="A273" s="51" t="s">
        <v>458</v>
      </c>
      <c r="B273" s="52" t="e">
        <f>[3]!EntStkParent($P$1,A273)</f>
        <v>#NAME?</v>
      </c>
      <c r="C273" s="52" t="e">
        <f t="shared" si="177"/>
        <v>#NAME?</v>
      </c>
      <c r="D273" s="22" t="e">
        <f>[3]!EntStkDescr($P$1,A273,1)</f>
        <v>#NAME?</v>
      </c>
      <c r="E273" s="52"/>
      <c r="F273" s="53" t="s">
        <v>13</v>
      </c>
      <c r="G273" s="54" t="e">
        <f t="shared" si="178"/>
        <v>#NAME?</v>
      </c>
      <c r="H273" s="53" t="e">
        <f>[3]!EntStkUserField5($P$1,A273)</f>
        <v>#NAME?</v>
      </c>
      <c r="I273" s="24"/>
      <c r="J273" s="80" t="e">
        <f>IF('Price List'!$F$2="N/A",N273,IF('Price List'!$S$4="#(515): Invalid Customer",K273,(K273-(K273*O273))))</f>
        <v>#NAME?</v>
      </c>
      <c r="K273" s="80" t="e">
        <f t="shared" si="179"/>
        <v>#NAME?</v>
      </c>
      <c r="L273" s="23" t="e">
        <f t="shared" si="180"/>
        <v>#NAME?</v>
      </c>
      <c r="M273" s="77" t="e">
        <f>IF(VLOOKUP(C273,product_group_discount,3,FALSE)="",'New Quote Discount'!$C$6,VLOOKUP(C273,product_group_discount,3,FALSE))</f>
        <v>#NAME?</v>
      </c>
      <c r="N273" s="23" t="e">
        <f t="shared" si="181"/>
        <v>#NAME?</v>
      </c>
      <c r="O273" s="121" t="e">
        <f t="shared" si="182"/>
        <v>#NAME?</v>
      </c>
      <c r="P273" s="117"/>
      <c r="Q273" s="167" t="e">
        <f>IF(P273="",[3]!EntStkSalesPrice($P$1,A273,'Price List'!$S$5),P273*(IF('Price List'!$S$5="A",1,IF('Price List'!$S$5="B",1.262,1.553))))</f>
        <v>#NAME?</v>
      </c>
      <c r="R273" s="167" t="e">
        <f t="shared" si="176"/>
        <v>#NAME?</v>
      </c>
    </row>
    <row r="274" spans="1:18" x14ac:dyDescent="0.2">
      <c r="A274" s="51" t="s">
        <v>459</v>
      </c>
      <c r="B274" s="52" t="e">
        <f>[3]!EntStkParent($P$1,A274)</f>
        <v>#NAME?</v>
      </c>
      <c r="C274" s="52" t="e">
        <f t="shared" si="177"/>
        <v>#NAME?</v>
      </c>
      <c r="D274" s="22" t="e">
        <f>[3]!EntStkDescr($P$1,A274,1)</f>
        <v>#NAME?</v>
      </c>
      <c r="E274" s="52"/>
      <c r="F274" s="53" t="s">
        <v>13</v>
      </c>
      <c r="G274" s="54" t="e">
        <f t="shared" si="178"/>
        <v>#NAME?</v>
      </c>
      <c r="H274" s="53" t="e">
        <f>[3]!EntStkUserField5($P$1,A274)</f>
        <v>#NAME?</v>
      </c>
      <c r="I274" s="24"/>
      <c r="J274" s="80" t="e">
        <f>IF('Price List'!$F$2="N/A",N274,IF('Price List'!$S$4="#(515): Invalid Customer",K274,(K274-(K274*O274))))</f>
        <v>#NAME?</v>
      </c>
      <c r="K274" s="80" t="e">
        <f t="shared" si="179"/>
        <v>#NAME?</v>
      </c>
      <c r="L274" s="23" t="e">
        <f t="shared" si="180"/>
        <v>#NAME?</v>
      </c>
      <c r="M274" s="77" t="e">
        <f>IF(VLOOKUP(C274,product_group_discount,3,FALSE)="",'New Quote Discount'!$C$6,VLOOKUP(C274,product_group_discount,3,FALSE))</f>
        <v>#NAME?</v>
      </c>
      <c r="N274" s="23" t="e">
        <f t="shared" si="181"/>
        <v>#NAME?</v>
      </c>
      <c r="O274" s="121" t="e">
        <f t="shared" si="182"/>
        <v>#NAME?</v>
      </c>
      <c r="P274" s="117"/>
      <c r="Q274" s="167" t="e">
        <f>IF(P274="",[3]!EntStkSalesPrice($P$1,A274,'Price List'!$S$5),P274*(IF('Price List'!$S$5="A",1,IF('Price List'!$S$5="B",1.262,1.553))))</f>
        <v>#NAME?</v>
      </c>
      <c r="R274" s="167" t="e">
        <f t="shared" si="176"/>
        <v>#NAME?</v>
      </c>
    </row>
    <row r="275" spans="1:18" x14ac:dyDescent="0.2">
      <c r="A275" s="51" t="s">
        <v>460</v>
      </c>
      <c r="B275" s="52" t="e">
        <f>[3]!EntStkParent($P$1,A275)</f>
        <v>#NAME?</v>
      </c>
      <c r="C275" s="52" t="e">
        <f t="shared" si="177"/>
        <v>#NAME?</v>
      </c>
      <c r="D275" s="22" t="e">
        <f>[3]!EntStkDescr($P$1,A275,1)</f>
        <v>#NAME?</v>
      </c>
      <c r="E275" s="52"/>
      <c r="F275" s="53" t="s">
        <v>13</v>
      </c>
      <c r="G275" s="54" t="e">
        <f t="shared" si="178"/>
        <v>#NAME?</v>
      </c>
      <c r="H275" s="53" t="e">
        <f>[3]!EntStkUserField5($P$1,A275)</f>
        <v>#NAME?</v>
      </c>
      <c r="I275" s="24"/>
      <c r="J275" s="80" t="e">
        <f>IF('Price List'!$F$2="N/A",N275,IF('Price List'!$S$4="#(515): Invalid Customer",K275,(K275-(K275*O275))))</f>
        <v>#NAME?</v>
      </c>
      <c r="K275" s="80" t="e">
        <f t="shared" si="179"/>
        <v>#NAME?</v>
      </c>
      <c r="L275" s="23" t="e">
        <f t="shared" si="180"/>
        <v>#NAME?</v>
      </c>
      <c r="M275" s="77" t="e">
        <f>IF(VLOOKUP(C275,product_group_discount,3,FALSE)="",'New Quote Discount'!$C$6,VLOOKUP(C275,product_group_discount,3,FALSE))</f>
        <v>#NAME?</v>
      </c>
      <c r="N275" s="23" t="e">
        <f t="shared" si="181"/>
        <v>#NAME?</v>
      </c>
      <c r="O275" s="121" t="e">
        <f t="shared" si="182"/>
        <v>#NAME?</v>
      </c>
      <c r="P275" s="117"/>
      <c r="Q275" s="167" t="e">
        <f>IF(P275="",[3]!EntStkSalesPrice($P$1,A275,'Price List'!$S$5),P275*(IF('Price List'!$S$5="A",1,IF('Price List'!$S$5="B",1.262,1.553))))</f>
        <v>#NAME?</v>
      </c>
      <c r="R275" s="167" t="e">
        <f t="shared" si="176"/>
        <v>#NAME?</v>
      </c>
    </row>
    <row r="276" spans="1:18" x14ac:dyDescent="0.2">
      <c r="A276" s="51" t="s">
        <v>461</v>
      </c>
      <c r="B276" s="52" t="e">
        <f>[3]!EntStkParent($P$1,A276)</f>
        <v>#NAME?</v>
      </c>
      <c r="C276" s="52" t="e">
        <f t="shared" si="177"/>
        <v>#NAME?</v>
      </c>
      <c r="D276" s="22" t="e">
        <f>[3]!EntStkDescr($P$1,A276,1)</f>
        <v>#NAME?</v>
      </c>
      <c r="E276" s="52"/>
      <c r="F276" s="53" t="s">
        <v>13</v>
      </c>
      <c r="G276" s="54" t="e">
        <f t="shared" si="178"/>
        <v>#NAME?</v>
      </c>
      <c r="H276" s="53" t="e">
        <f>[3]!EntStkUserField5($P$1,A276)</f>
        <v>#NAME?</v>
      </c>
      <c r="I276" s="24"/>
      <c r="J276" s="80" t="e">
        <f>IF('Price List'!$F$2="N/A",N276,IF('Price List'!$S$4="#(515): Invalid Customer",K276,(K276-(K276*O276))))</f>
        <v>#NAME?</v>
      </c>
      <c r="K276" s="80" t="e">
        <f t="shared" si="179"/>
        <v>#NAME?</v>
      </c>
      <c r="L276" s="23" t="e">
        <f t="shared" si="180"/>
        <v>#NAME?</v>
      </c>
      <c r="M276" s="77" t="e">
        <f>IF(VLOOKUP(C276,product_group_discount,3,FALSE)="",'New Quote Discount'!$C$6,VLOOKUP(C276,product_group_discount,3,FALSE))</f>
        <v>#NAME?</v>
      </c>
      <c r="N276" s="23" t="e">
        <f t="shared" si="181"/>
        <v>#NAME?</v>
      </c>
      <c r="O276" s="121" t="e">
        <f t="shared" si="182"/>
        <v>#NAME?</v>
      </c>
      <c r="P276" s="117"/>
      <c r="Q276" s="167" t="e">
        <f>IF(P276="",[3]!EntStkSalesPrice($P$1,A276,'Price List'!$S$5),P276*(IF('Price List'!$S$5="A",1,IF('Price List'!$S$5="B",1.262,1.553))))</f>
        <v>#NAME?</v>
      </c>
      <c r="R276" s="167" t="e">
        <f t="shared" si="176"/>
        <v>#NAME?</v>
      </c>
    </row>
    <row r="277" spans="1:18" x14ac:dyDescent="0.2">
      <c r="A277" s="51" t="s">
        <v>462</v>
      </c>
      <c r="B277" s="52" t="e">
        <f>[3]!EntStkParent($P$1,A277)</f>
        <v>#NAME?</v>
      </c>
      <c r="C277" s="52" t="e">
        <f t="shared" si="177"/>
        <v>#NAME?</v>
      </c>
      <c r="D277" s="22" t="e">
        <f>[3]!EntStkDescr($P$1,A277,1)</f>
        <v>#NAME?</v>
      </c>
      <c r="E277" s="52"/>
      <c r="F277" s="53" t="s">
        <v>13</v>
      </c>
      <c r="G277" s="54" t="e">
        <f t="shared" si="178"/>
        <v>#NAME?</v>
      </c>
      <c r="H277" s="53" t="e">
        <f>[3]!EntStkUserField5($P$1,A277)</f>
        <v>#NAME?</v>
      </c>
      <c r="I277" s="24"/>
      <c r="J277" s="80" t="e">
        <f>IF('Price List'!$F$2="N/A",N277,IF('Price List'!$S$4="#(515): Invalid Customer",K277,(K277-(K277*O277))))</f>
        <v>#NAME?</v>
      </c>
      <c r="K277" s="80" t="e">
        <f t="shared" si="179"/>
        <v>#NAME?</v>
      </c>
      <c r="L277" s="23" t="e">
        <f t="shared" si="180"/>
        <v>#NAME?</v>
      </c>
      <c r="M277" s="77" t="e">
        <f>IF(VLOOKUP(C277,product_group_discount,3,FALSE)="",'New Quote Discount'!$C$6,VLOOKUP(C277,product_group_discount,3,FALSE))</f>
        <v>#NAME?</v>
      </c>
      <c r="N277" s="23" t="e">
        <f t="shared" si="181"/>
        <v>#NAME?</v>
      </c>
      <c r="O277" s="121" t="e">
        <f t="shared" si="182"/>
        <v>#NAME?</v>
      </c>
      <c r="P277" s="117"/>
      <c r="Q277" s="167" t="e">
        <f>IF(P277="",[3]!EntStkSalesPrice($P$1,A277,'Price List'!$S$5),P277*(IF('Price List'!$S$5="A",1,IF('Price List'!$S$5="B",1.262,1.553))))</f>
        <v>#NAME?</v>
      </c>
      <c r="R277" s="167" t="e">
        <f t="shared" si="176"/>
        <v>#NAME?</v>
      </c>
    </row>
    <row r="278" spans="1:18" x14ac:dyDescent="0.2">
      <c r="A278" s="51" t="s">
        <v>463</v>
      </c>
      <c r="B278" s="52" t="e">
        <f>[3]!EntStkParent($P$1,A278)</f>
        <v>#NAME?</v>
      </c>
      <c r="C278" s="52" t="e">
        <f t="shared" si="177"/>
        <v>#NAME?</v>
      </c>
      <c r="D278" s="22" t="e">
        <f>[3]!EntStkDescr($P$1,A278,1)</f>
        <v>#NAME?</v>
      </c>
      <c r="E278" s="52"/>
      <c r="F278" s="53" t="s">
        <v>13</v>
      </c>
      <c r="G278" s="54" t="e">
        <f t="shared" si="178"/>
        <v>#NAME?</v>
      </c>
      <c r="H278" s="53" t="e">
        <f>[3]!EntStkUserField5($P$1,A278)</f>
        <v>#NAME?</v>
      </c>
      <c r="I278" s="24"/>
      <c r="J278" s="80" t="e">
        <f>IF('Price List'!$F$2="N/A",N278,IF('Price List'!$S$4="#(515): Invalid Customer",K278,(K278-(K278*O278))))</f>
        <v>#NAME?</v>
      </c>
      <c r="K278" s="80" t="e">
        <f t="shared" si="179"/>
        <v>#NAME?</v>
      </c>
      <c r="L278" s="23" t="e">
        <f t="shared" si="180"/>
        <v>#NAME?</v>
      </c>
      <c r="M278" s="77" t="e">
        <f>IF(VLOOKUP(C278,product_group_discount,3,FALSE)="",'New Quote Discount'!$C$6,VLOOKUP(C278,product_group_discount,3,FALSE))</f>
        <v>#NAME?</v>
      </c>
      <c r="N278" s="23" t="e">
        <f t="shared" si="181"/>
        <v>#NAME?</v>
      </c>
      <c r="O278" s="121" t="e">
        <f t="shared" si="182"/>
        <v>#NAME?</v>
      </c>
      <c r="P278" s="117"/>
      <c r="Q278" s="167" t="e">
        <f>IF(P278="",[3]!EntStkSalesPrice($P$1,A278,'Price List'!$S$5),P278*(IF('Price List'!$S$5="A",1,IF('Price List'!$S$5="B",1.262,1.553))))</f>
        <v>#NAME?</v>
      </c>
      <c r="R278" s="167" t="e">
        <f t="shared" si="176"/>
        <v>#NAME?</v>
      </c>
    </row>
    <row r="279" spans="1:18" x14ac:dyDescent="0.2">
      <c r="A279" s="51" t="s">
        <v>464</v>
      </c>
      <c r="B279" s="52" t="e">
        <f>[3]!EntStkParent($P$1,A279)</f>
        <v>#NAME?</v>
      </c>
      <c r="C279" s="52" t="e">
        <f t="shared" si="177"/>
        <v>#NAME?</v>
      </c>
      <c r="D279" s="22" t="e">
        <f>[3]!EntStkDescr($P$1,A279,1)</f>
        <v>#NAME?</v>
      </c>
      <c r="E279" s="52"/>
      <c r="F279" s="53" t="s">
        <v>13</v>
      </c>
      <c r="G279" s="54" t="e">
        <f t="shared" si="178"/>
        <v>#NAME?</v>
      </c>
      <c r="H279" s="53" t="e">
        <f>[3]!EntStkUserField5($P$1,A279)</f>
        <v>#NAME?</v>
      </c>
      <c r="I279" s="24"/>
      <c r="J279" s="80" t="e">
        <f>IF('Price List'!$F$2="N/A",N279,IF('Price List'!$S$4="#(515): Invalid Customer",K279,(K279-(K279*O279))))</f>
        <v>#NAME?</v>
      </c>
      <c r="K279" s="80" t="e">
        <f t="shared" si="179"/>
        <v>#NAME?</v>
      </c>
      <c r="L279" s="23" t="e">
        <f t="shared" si="180"/>
        <v>#NAME?</v>
      </c>
      <c r="M279" s="77" t="e">
        <f>IF(VLOOKUP(C279,product_group_discount,3,FALSE)="",'New Quote Discount'!$C$6,VLOOKUP(C279,product_group_discount,3,FALSE))</f>
        <v>#NAME?</v>
      </c>
      <c r="N279" s="23" t="e">
        <f t="shared" si="181"/>
        <v>#NAME?</v>
      </c>
      <c r="O279" s="121" t="e">
        <f t="shared" si="182"/>
        <v>#NAME?</v>
      </c>
      <c r="P279" s="117"/>
      <c r="Q279" s="167" t="e">
        <f>IF(P279="",[3]!EntStkSalesPrice($P$1,A279,'Price List'!$S$5),P279*(IF('Price List'!$S$5="A",1,IF('Price List'!$S$5="B",1.262,1.553))))</f>
        <v>#NAME?</v>
      </c>
      <c r="R279" s="167" t="e">
        <f t="shared" si="176"/>
        <v>#NAME?</v>
      </c>
    </row>
    <row r="280" spans="1:18" x14ac:dyDescent="0.2">
      <c r="A280" s="51" t="s">
        <v>465</v>
      </c>
      <c r="B280" s="52" t="e">
        <f>[3]!EntStkParent($P$1,A280)</f>
        <v>#NAME?</v>
      </c>
      <c r="C280" s="52" t="e">
        <f t="shared" si="177"/>
        <v>#NAME?</v>
      </c>
      <c r="D280" s="22" t="e">
        <f>[3]!EntStkDescr($P$1,A280,1)</f>
        <v>#NAME?</v>
      </c>
      <c r="E280" s="52"/>
      <c r="F280" s="53" t="s">
        <v>13</v>
      </c>
      <c r="G280" s="54" t="e">
        <f t="shared" si="178"/>
        <v>#NAME?</v>
      </c>
      <c r="H280" s="53" t="e">
        <f>[3]!EntStkUserField5($P$1,A280)</f>
        <v>#NAME?</v>
      </c>
      <c r="I280" s="24"/>
      <c r="J280" s="80" t="e">
        <f>IF('Price List'!$F$2="N/A",N280,IF('Price List'!$S$4="#(515): Invalid Customer",K280,(K280-(K280*O280))))</f>
        <v>#NAME?</v>
      </c>
      <c r="K280" s="80" t="e">
        <f t="shared" si="179"/>
        <v>#NAME?</v>
      </c>
      <c r="L280" s="23" t="e">
        <f t="shared" si="180"/>
        <v>#NAME?</v>
      </c>
      <c r="M280" s="77" t="e">
        <f>IF(VLOOKUP(C280,product_group_discount,3,FALSE)="",'New Quote Discount'!$C$6,VLOOKUP(C280,product_group_discount,3,FALSE))</f>
        <v>#NAME?</v>
      </c>
      <c r="N280" s="23" t="e">
        <f t="shared" si="181"/>
        <v>#NAME?</v>
      </c>
      <c r="O280" s="121" t="e">
        <f t="shared" si="182"/>
        <v>#NAME?</v>
      </c>
      <c r="P280" s="117"/>
      <c r="Q280" s="167" t="e">
        <f>IF(P280="",[3]!EntStkSalesPrice($P$1,A280,'Price List'!$S$5),P280*(IF('Price List'!$S$5="A",1,IF('Price List'!$S$5="B",1.262,1.553))))</f>
        <v>#NAME?</v>
      </c>
      <c r="R280" s="167" t="e">
        <f t="shared" si="176"/>
        <v>#NAME?</v>
      </c>
    </row>
    <row r="281" spans="1:18" x14ac:dyDescent="0.2">
      <c r="A281" s="51" t="s">
        <v>466</v>
      </c>
      <c r="B281" s="52" t="e">
        <f>[3]!EntStkParent($P$1,A281)</f>
        <v>#NAME?</v>
      </c>
      <c r="C281" s="52" t="e">
        <f t="shared" si="177"/>
        <v>#NAME?</v>
      </c>
      <c r="D281" s="22" t="e">
        <f>[3]!EntStkDescr($P$1,A281,1)</f>
        <v>#NAME?</v>
      </c>
      <c r="E281" s="52"/>
      <c r="F281" s="53" t="s">
        <v>13</v>
      </c>
      <c r="G281" s="54" t="e">
        <f t="shared" si="178"/>
        <v>#NAME?</v>
      </c>
      <c r="H281" s="53" t="e">
        <f>[3]!EntStkUserField5($P$1,A281)</f>
        <v>#NAME?</v>
      </c>
      <c r="I281" s="24"/>
      <c r="J281" s="80" t="e">
        <f>IF('Price List'!$F$2="N/A",N281,IF('Price List'!$S$4="#(515): Invalid Customer",K281,(K281-(K281*O281))))</f>
        <v>#NAME?</v>
      </c>
      <c r="K281" s="80" t="e">
        <f t="shared" si="179"/>
        <v>#NAME?</v>
      </c>
      <c r="L281" s="23" t="e">
        <f t="shared" si="180"/>
        <v>#NAME?</v>
      </c>
      <c r="M281" s="77" t="e">
        <f>IF(VLOOKUP(C281,product_group_discount,3,FALSE)="",'New Quote Discount'!$C$6,VLOOKUP(C281,product_group_discount,3,FALSE))</f>
        <v>#NAME?</v>
      </c>
      <c r="N281" s="23" t="e">
        <f t="shared" si="181"/>
        <v>#NAME?</v>
      </c>
      <c r="O281" s="121" t="e">
        <f t="shared" si="182"/>
        <v>#NAME?</v>
      </c>
      <c r="P281" s="117"/>
      <c r="Q281" s="167" t="e">
        <f>IF(P281="",[3]!EntStkSalesPrice($P$1,A281,'Price List'!$S$5),P281*(IF('Price List'!$S$5="A",1,IF('Price List'!$S$5="B",1.262,1.553))))</f>
        <v>#NAME?</v>
      </c>
      <c r="R281" s="167" t="e">
        <f t="shared" si="176"/>
        <v>#NAME?</v>
      </c>
    </row>
    <row r="282" spans="1:18" x14ac:dyDescent="0.2">
      <c r="A282" s="51" t="s">
        <v>467</v>
      </c>
      <c r="B282" s="52" t="e">
        <f>[3]!EntStkParent($P$1,A282)</f>
        <v>#NAME?</v>
      </c>
      <c r="C282" s="52" t="e">
        <f t="shared" si="177"/>
        <v>#NAME?</v>
      </c>
      <c r="D282" s="22" t="e">
        <f>[3]!EntStkDescr($P$1,A282,1)</f>
        <v>#NAME?</v>
      </c>
      <c r="E282" s="52"/>
      <c r="F282" s="53" t="s">
        <v>13</v>
      </c>
      <c r="G282" s="54" t="e">
        <f t="shared" si="178"/>
        <v>#NAME?</v>
      </c>
      <c r="H282" s="53" t="e">
        <f>[3]!EntStkUserField5($P$1,A282)</f>
        <v>#NAME?</v>
      </c>
      <c r="I282" s="24"/>
      <c r="J282" s="80" t="e">
        <f>IF('Price List'!$F$2="N/A",N282,IF('Price List'!$S$4="#(515): Invalid Customer",K282,(K282-(K282*O282))))</f>
        <v>#NAME?</v>
      </c>
      <c r="K282" s="80" t="e">
        <f t="shared" si="179"/>
        <v>#NAME?</v>
      </c>
      <c r="L282" s="23" t="e">
        <f t="shared" si="180"/>
        <v>#NAME?</v>
      </c>
      <c r="M282" s="77" t="e">
        <f>IF(VLOOKUP(C282,product_group_discount,3,FALSE)="",'New Quote Discount'!$C$6,VLOOKUP(C282,product_group_discount,3,FALSE))</f>
        <v>#NAME?</v>
      </c>
      <c r="N282" s="23" t="e">
        <f t="shared" si="181"/>
        <v>#NAME?</v>
      </c>
      <c r="O282" s="121" t="e">
        <f t="shared" si="182"/>
        <v>#NAME?</v>
      </c>
      <c r="P282" s="117"/>
      <c r="Q282" s="167" t="e">
        <f>IF(P282="",[3]!EntStkSalesPrice($P$1,A282,'Price List'!$S$5),P282*(IF('Price List'!$S$5="A",1,IF('Price List'!$S$5="B",1.262,1.553))))</f>
        <v>#NAME?</v>
      </c>
      <c r="R282" s="167" t="e">
        <f t="shared" si="176"/>
        <v>#NAME?</v>
      </c>
    </row>
    <row r="283" spans="1:18" x14ac:dyDescent="0.2">
      <c r="A283" s="51" t="s">
        <v>468</v>
      </c>
      <c r="B283" s="52" t="e">
        <f>[3]!EntStkParent($P$1,A283)</f>
        <v>#NAME?</v>
      </c>
      <c r="C283" s="52" t="e">
        <f t="shared" si="177"/>
        <v>#NAME?</v>
      </c>
      <c r="D283" s="22" t="e">
        <f>[3]!EntStkDescr($P$1,A283,1)</f>
        <v>#NAME?</v>
      </c>
      <c r="E283" s="52"/>
      <c r="F283" s="53" t="s">
        <v>13</v>
      </c>
      <c r="G283" s="54" t="e">
        <f t="shared" si="178"/>
        <v>#NAME?</v>
      </c>
      <c r="H283" s="53" t="e">
        <f>[3]!EntStkUserField5($P$1,A283)</f>
        <v>#NAME?</v>
      </c>
      <c r="I283" s="24"/>
      <c r="J283" s="80" t="e">
        <f>IF('Price List'!$F$2="N/A",N283,IF('Price List'!$S$4="#(515): Invalid Customer",K283,(K283-(K283*O283))))</f>
        <v>#NAME?</v>
      </c>
      <c r="K283" s="80" t="e">
        <f t="shared" si="179"/>
        <v>#NAME?</v>
      </c>
      <c r="L283" s="23" t="e">
        <f t="shared" si="180"/>
        <v>#NAME?</v>
      </c>
      <c r="M283" s="77" t="e">
        <f>IF(VLOOKUP(C283,product_group_discount,3,FALSE)="",'New Quote Discount'!$C$6,VLOOKUP(C283,product_group_discount,3,FALSE))</f>
        <v>#NAME?</v>
      </c>
      <c r="N283" s="23" t="e">
        <f t="shared" si="181"/>
        <v>#NAME?</v>
      </c>
      <c r="O283" s="121" t="e">
        <f t="shared" si="182"/>
        <v>#NAME?</v>
      </c>
      <c r="P283" s="117"/>
      <c r="Q283" s="167" t="e">
        <f>IF(P283="",[3]!EntStkSalesPrice($P$1,A283,'Price List'!$S$5),P283*(IF('Price List'!$S$5="A",1,IF('Price List'!$S$5="B",1.262,1.553))))</f>
        <v>#NAME?</v>
      </c>
      <c r="R283" s="167" t="e">
        <f t="shared" si="176"/>
        <v>#NAME?</v>
      </c>
    </row>
    <row r="284" spans="1:18" x14ac:dyDescent="0.2">
      <c r="A284" s="51" t="s">
        <v>469</v>
      </c>
      <c r="B284" s="52" t="e">
        <f>[3]!EntStkParent($P$1,A284)</f>
        <v>#NAME?</v>
      </c>
      <c r="C284" s="52" t="e">
        <f t="shared" si="177"/>
        <v>#NAME?</v>
      </c>
      <c r="D284" s="22" t="e">
        <f>[3]!EntStkDescr($P$1,A284,1)</f>
        <v>#NAME?</v>
      </c>
      <c r="E284" s="52"/>
      <c r="F284" s="53" t="s">
        <v>13</v>
      </c>
      <c r="G284" s="54" t="e">
        <f t="shared" si="178"/>
        <v>#NAME?</v>
      </c>
      <c r="H284" s="53" t="e">
        <f>[3]!EntStkUserField5($P$1,A284)</f>
        <v>#NAME?</v>
      </c>
      <c r="I284" s="24"/>
      <c r="J284" s="80" t="e">
        <f>IF('Price List'!$F$2="N/A",N284,IF('Price List'!$S$4="#(515): Invalid Customer",K284,(K284-(K284*O284))))</f>
        <v>#NAME?</v>
      </c>
      <c r="K284" s="80" t="e">
        <f t="shared" si="179"/>
        <v>#NAME?</v>
      </c>
      <c r="L284" s="23" t="e">
        <f t="shared" si="180"/>
        <v>#NAME?</v>
      </c>
      <c r="M284" s="77" t="e">
        <f>IF(VLOOKUP(C284,product_group_discount,3,FALSE)="",'New Quote Discount'!$C$6,VLOOKUP(C284,product_group_discount,3,FALSE))</f>
        <v>#NAME?</v>
      </c>
      <c r="N284" s="23" t="e">
        <f t="shared" si="181"/>
        <v>#NAME?</v>
      </c>
      <c r="O284" s="121" t="e">
        <f t="shared" si="182"/>
        <v>#NAME?</v>
      </c>
      <c r="P284" s="117"/>
      <c r="Q284" s="167" t="e">
        <f>IF(P284="",[3]!EntStkSalesPrice($P$1,A284,'Price List'!$S$5),P284*(IF('Price List'!$S$5="A",1,IF('Price List'!$S$5="B",1.262,1.553))))</f>
        <v>#NAME?</v>
      </c>
      <c r="R284" s="167" t="e">
        <f t="shared" si="176"/>
        <v>#NAME?</v>
      </c>
    </row>
    <row r="285" spans="1:18" x14ac:dyDescent="0.2">
      <c r="A285" s="51" t="s">
        <v>470</v>
      </c>
      <c r="B285" s="52" t="e">
        <f>[3]!EntStkParent($P$1,A285)</f>
        <v>#NAME?</v>
      </c>
      <c r="C285" s="52" t="e">
        <f t="shared" si="177"/>
        <v>#NAME?</v>
      </c>
      <c r="D285" s="22" t="e">
        <f>[3]!EntStkDescr($P$1,A285,1)</f>
        <v>#NAME?</v>
      </c>
      <c r="E285" s="52"/>
      <c r="F285" s="53" t="s">
        <v>13</v>
      </c>
      <c r="G285" s="54" t="e">
        <f t="shared" si="178"/>
        <v>#NAME?</v>
      </c>
      <c r="H285" s="53" t="e">
        <f>[3]!EntStkUserField5($P$1,A285)</f>
        <v>#NAME?</v>
      </c>
      <c r="I285" s="24"/>
      <c r="J285" s="80" t="e">
        <f>IF('Price List'!$F$2="N/A",N285,IF('Price List'!$S$4="#(515): Invalid Customer",K285,(K285-(K285*O285))))</f>
        <v>#NAME?</v>
      </c>
      <c r="K285" s="80" t="e">
        <f t="shared" si="179"/>
        <v>#NAME?</v>
      </c>
      <c r="L285" s="23" t="e">
        <f t="shared" si="180"/>
        <v>#NAME?</v>
      </c>
      <c r="M285" s="77" t="e">
        <f>IF(VLOOKUP(C285,product_group_discount,3,FALSE)="",'New Quote Discount'!$C$6,VLOOKUP(C285,product_group_discount,3,FALSE))</f>
        <v>#NAME?</v>
      </c>
      <c r="N285" s="23" t="e">
        <f t="shared" si="181"/>
        <v>#NAME?</v>
      </c>
      <c r="O285" s="121" t="e">
        <f t="shared" si="182"/>
        <v>#NAME?</v>
      </c>
      <c r="P285" s="117"/>
      <c r="Q285" s="167" t="e">
        <f>IF(P285="",[3]!EntStkSalesPrice($P$1,A285,'Price List'!$S$5),P285*(IF('Price List'!$S$5="A",1,IF('Price List'!$S$5="B",1.262,1.553))))</f>
        <v>#NAME?</v>
      </c>
      <c r="R285" s="167" t="e">
        <f t="shared" si="176"/>
        <v>#NAME?</v>
      </c>
    </row>
    <row r="286" spans="1:18" x14ac:dyDescent="0.2">
      <c r="A286" s="51" t="s">
        <v>471</v>
      </c>
      <c r="B286" s="52" t="e">
        <f>[3]!EntStkParent($P$1,A286)</f>
        <v>#NAME?</v>
      </c>
      <c r="C286" s="52" t="e">
        <f t="shared" si="177"/>
        <v>#NAME?</v>
      </c>
      <c r="D286" s="22" t="e">
        <f>[3]!EntStkDescr($P$1,A286,1)</f>
        <v>#NAME?</v>
      </c>
      <c r="E286" s="52"/>
      <c r="F286" s="53" t="s">
        <v>13</v>
      </c>
      <c r="G286" s="54" t="e">
        <f t="shared" si="178"/>
        <v>#NAME?</v>
      </c>
      <c r="H286" s="53" t="e">
        <f>[3]!EntStkUserField5($P$1,A286)</f>
        <v>#NAME?</v>
      </c>
      <c r="I286" s="24"/>
      <c r="J286" s="80" t="e">
        <f>IF('Price List'!$F$2="N/A",N286,IF('Price List'!$S$4="#(515): Invalid Customer",K286,(K286-(K286*O286))))</f>
        <v>#NAME?</v>
      </c>
      <c r="K286" s="80" t="e">
        <f t="shared" si="179"/>
        <v>#NAME?</v>
      </c>
      <c r="L286" s="23" t="e">
        <f t="shared" si="180"/>
        <v>#NAME?</v>
      </c>
      <c r="M286" s="77" t="e">
        <f>IF(VLOOKUP(C286,product_group_discount,3,FALSE)="",'New Quote Discount'!$C$6,VLOOKUP(C286,product_group_discount,3,FALSE))</f>
        <v>#NAME?</v>
      </c>
      <c r="N286" s="23" t="e">
        <f t="shared" si="181"/>
        <v>#NAME?</v>
      </c>
      <c r="O286" s="121" t="e">
        <f t="shared" si="182"/>
        <v>#NAME?</v>
      </c>
      <c r="P286" s="117"/>
      <c r="Q286" s="167" t="e">
        <f>IF(P286="",[3]!EntStkSalesPrice($P$1,A286,'Price List'!$S$5),P286*(IF('Price List'!$S$5="A",1,IF('Price List'!$S$5="B",1.262,1.553))))</f>
        <v>#NAME?</v>
      </c>
      <c r="R286" s="167" t="e">
        <f t="shared" si="176"/>
        <v>#NAME?</v>
      </c>
    </row>
    <row r="287" spans="1:18" x14ac:dyDescent="0.2">
      <c r="A287" s="51" t="s">
        <v>472</v>
      </c>
      <c r="B287" s="52" t="e">
        <f>[3]!EntStkParent($P$1,A287)</f>
        <v>#NAME?</v>
      </c>
      <c r="C287" s="52" t="e">
        <f t="shared" si="177"/>
        <v>#NAME?</v>
      </c>
      <c r="D287" s="22" t="e">
        <f>[3]!EntStkDescr($P$1,A287,1)</f>
        <v>#NAME?</v>
      </c>
      <c r="E287" s="52"/>
      <c r="F287" s="53" t="s">
        <v>13</v>
      </c>
      <c r="G287" s="54" t="e">
        <f t="shared" si="178"/>
        <v>#NAME?</v>
      </c>
      <c r="H287" s="53" t="e">
        <f>[3]!EntStkUserField5($P$1,A287)</f>
        <v>#NAME?</v>
      </c>
      <c r="I287" s="24"/>
      <c r="J287" s="80" t="e">
        <f>IF('Price List'!$F$2="N/A",N287,IF('Price List'!$S$4="#(515): Invalid Customer",K287,(K287-(K287*O287))))</f>
        <v>#NAME?</v>
      </c>
      <c r="K287" s="80" t="e">
        <f t="shared" si="179"/>
        <v>#NAME?</v>
      </c>
      <c r="L287" s="23" t="e">
        <f t="shared" si="180"/>
        <v>#NAME?</v>
      </c>
      <c r="M287" s="77" t="e">
        <f>IF(VLOOKUP(C287,product_group_discount,3,FALSE)="",'New Quote Discount'!$C$6,VLOOKUP(C287,product_group_discount,3,FALSE))</f>
        <v>#NAME?</v>
      </c>
      <c r="N287" s="23" t="e">
        <f t="shared" si="181"/>
        <v>#NAME?</v>
      </c>
      <c r="O287" s="121" t="e">
        <f t="shared" si="182"/>
        <v>#NAME?</v>
      </c>
      <c r="P287" s="117"/>
      <c r="Q287" s="167" t="e">
        <f>IF(P287="",[3]!EntStkSalesPrice($P$1,A287,'Price List'!$S$5),P287*(IF('Price List'!$S$5="A",1,IF('Price List'!$S$5="B",1.262,1.553))))</f>
        <v>#NAME?</v>
      </c>
      <c r="R287" s="167" t="e">
        <f t="shared" si="176"/>
        <v>#NAME?</v>
      </c>
    </row>
    <row r="288" spans="1:18" x14ac:dyDescent="0.2">
      <c r="A288" s="51" t="s">
        <v>473</v>
      </c>
      <c r="B288" s="52" t="e">
        <f>[3]!EntStkParent($P$1,A288)</f>
        <v>#NAME?</v>
      </c>
      <c r="C288" s="52" t="e">
        <f t="shared" si="177"/>
        <v>#NAME?</v>
      </c>
      <c r="D288" s="22" t="e">
        <f>[3]!EntStkDescr($P$1,A288,1)</f>
        <v>#NAME?</v>
      </c>
      <c r="E288" s="52"/>
      <c r="F288" s="53" t="s">
        <v>13</v>
      </c>
      <c r="G288" s="54" t="e">
        <f t="shared" si="178"/>
        <v>#NAME?</v>
      </c>
      <c r="H288" s="53" t="e">
        <f>[3]!EntStkUserField5($P$1,A288)</f>
        <v>#NAME?</v>
      </c>
      <c r="I288" s="24"/>
      <c r="J288" s="80" t="e">
        <f>IF('Price List'!$F$2="N/A",N288,IF('Price List'!$S$4="#(515): Invalid Customer",K288,(K288-(K288*O288))))</f>
        <v>#NAME?</v>
      </c>
      <c r="K288" s="80" t="e">
        <f t="shared" si="179"/>
        <v>#NAME?</v>
      </c>
      <c r="L288" s="23" t="e">
        <f t="shared" si="180"/>
        <v>#NAME?</v>
      </c>
      <c r="M288" s="77" t="e">
        <f>IF(VLOOKUP(C288,product_group_discount,3,FALSE)="",'New Quote Discount'!$C$6,VLOOKUP(C288,product_group_discount,3,FALSE))</f>
        <v>#NAME?</v>
      </c>
      <c r="N288" s="23" t="e">
        <f t="shared" si="181"/>
        <v>#NAME?</v>
      </c>
      <c r="O288" s="121" t="e">
        <f t="shared" si="182"/>
        <v>#NAME?</v>
      </c>
      <c r="P288" s="117"/>
      <c r="Q288" s="167" t="e">
        <f>IF(P288="",[3]!EntStkSalesPrice($P$1,A288,'Price List'!$S$5),P288*(IF('Price List'!$S$5="A",1,IF('Price List'!$S$5="B",1.262,1.553))))</f>
        <v>#NAME?</v>
      </c>
      <c r="R288" s="167" t="e">
        <f t="shared" si="176"/>
        <v>#NAME?</v>
      </c>
    </row>
    <row r="289" spans="1:18" x14ac:dyDescent="0.2">
      <c r="A289" s="51" t="s">
        <v>474</v>
      </c>
      <c r="B289" s="52" t="e">
        <f>[3]!EntStkParent($P$1,A289)</f>
        <v>#NAME?</v>
      </c>
      <c r="C289" s="52" t="e">
        <f t="shared" si="177"/>
        <v>#NAME?</v>
      </c>
      <c r="D289" s="22" t="e">
        <f>[3]!EntStkDescr($P$1,A289,1)</f>
        <v>#NAME?</v>
      </c>
      <c r="E289" s="52"/>
      <c r="F289" s="53" t="s">
        <v>13</v>
      </c>
      <c r="G289" s="54" t="e">
        <f t="shared" si="178"/>
        <v>#NAME?</v>
      </c>
      <c r="H289" s="53" t="e">
        <f>[3]!EntStkUserField5($P$1,A289)</f>
        <v>#NAME?</v>
      </c>
      <c r="I289" s="24"/>
      <c r="J289" s="80" t="e">
        <f>IF('Price List'!$F$2="N/A",N289,IF('Price List'!$S$4="#(515): Invalid Customer",K289,(K289-(K289*O289))))</f>
        <v>#NAME?</v>
      </c>
      <c r="K289" s="80" t="e">
        <f t="shared" si="179"/>
        <v>#NAME?</v>
      </c>
      <c r="L289" s="23" t="e">
        <f t="shared" si="180"/>
        <v>#NAME?</v>
      </c>
      <c r="M289" s="77" t="e">
        <f>IF(VLOOKUP(C289,product_group_discount,3,FALSE)="",'New Quote Discount'!$C$6,VLOOKUP(C289,product_group_discount,3,FALSE))</f>
        <v>#NAME?</v>
      </c>
      <c r="N289" s="23" t="e">
        <f t="shared" si="181"/>
        <v>#NAME?</v>
      </c>
      <c r="O289" s="121" t="e">
        <f t="shared" si="182"/>
        <v>#NAME?</v>
      </c>
      <c r="P289" s="117"/>
      <c r="Q289" s="167" t="e">
        <f>IF(P289="",[3]!EntStkSalesPrice($P$1,A289,'Price List'!$S$5),P289*(IF('Price List'!$S$5="A",1,IF('Price List'!$S$5="B",1.262,1.553))))</f>
        <v>#NAME?</v>
      </c>
      <c r="R289" s="167" t="e">
        <f t="shared" si="176"/>
        <v>#NAME?</v>
      </c>
    </row>
    <row r="290" spans="1:18" x14ac:dyDescent="0.2">
      <c r="A290" s="51" t="s">
        <v>475</v>
      </c>
      <c r="B290" s="52" t="e">
        <f>[3]!EntStkParent($P$1,A290)</f>
        <v>#NAME?</v>
      </c>
      <c r="C290" s="52" t="e">
        <f t="shared" si="177"/>
        <v>#NAME?</v>
      </c>
      <c r="D290" s="22" t="e">
        <f>[3]!EntStkDescr($P$1,A290,1)</f>
        <v>#NAME?</v>
      </c>
      <c r="E290" s="52"/>
      <c r="F290" s="53" t="s">
        <v>13</v>
      </c>
      <c r="G290" s="54" t="e">
        <f t="shared" si="178"/>
        <v>#NAME?</v>
      </c>
      <c r="H290" s="53" t="e">
        <f>[3]!EntStkUserField5($P$1,A290)</f>
        <v>#NAME?</v>
      </c>
      <c r="I290" s="24"/>
      <c r="J290" s="80" t="e">
        <f>IF('Price List'!$F$2="N/A",N290,IF('Price List'!$S$4="#(515): Invalid Customer",K290,(K290-(K290*O290))))</f>
        <v>#NAME?</v>
      </c>
      <c r="K290" s="80" t="e">
        <f t="shared" si="179"/>
        <v>#NAME?</v>
      </c>
      <c r="L290" s="23" t="e">
        <f t="shared" si="180"/>
        <v>#NAME?</v>
      </c>
      <c r="M290" s="77" t="e">
        <f>IF(VLOOKUP(C290,product_group_discount,3,FALSE)="",'New Quote Discount'!$C$6,VLOOKUP(C290,product_group_discount,3,FALSE))</f>
        <v>#NAME?</v>
      </c>
      <c r="N290" s="23" t="e">
        <f t="shared" si="181"/>
        <v>#NAME?</v>
      </c>
      <c r="O290" s="121" t="e">
        <f t="shared" si="182"/>
        <v>#NAME?</v>
      </c>
      <c r="P290" s="117"/>
      <c r="Q290" s="167" t="e">
        <f>IF(P290="",[3]!EntStkSalesPrice($P$1,A290,'Price List'!$S$5),P290*(IF('Price List'!$S$5="A",1,IF('Price List'!$S$5="B",1.262,1.553))))</f>
        <v>#NAME?</v>
      </c>
      <c r="R290" s="167" t="e">
        <f t="shared" si="176"/>
        <v>#NAME?</v>
      </c>
    </row>
    <row r="291" spans="1:18" x14ac:dyDescent="0.2">
      <c r="A291" s="51" t="s">
        <v>476</v>
      </c>
      <c r="B291" s="52" t="e">
        <f>[3]!EntStkParent($P$1,A291)</f>
        <v>#NAME?</v>
      </c>
      <c r="C291" s="52" t="e">
        <f t="shared" si="177"/>
        <v>#NAME?</v>
      </c>
      <c r="D291" s="22" t="e">
        <f>[3]!EntStkDescr($P$1,A291,1)</f>
        <v>#NAME?</v>
      </c>
      <c r="E291" s="52"/>
      <c r="F291" s="53" t="s">
        <v>13</v>
      </c>
      <c r="G291" s="54" t="e">
        <f t="shared" si="178"/>
        <v>#NAME?</v>
      </c>
      <c r="H291" s="53" t="e">
        <f>[3]!EntStkUserField5($P$1,A291)</f>
        <v>#NAME?</v>
      </c>
      <c r="I291" s="24"/>
      <c r="J291" s="80" t="e">
        <f>IF('Price List'!$F$2="N/A",N291,IF('Price List'!$S$4="#(515): Invalid Customer",K291,(K291-(K291*O291))))</f>
        <v>#NAME?</v>
      </c>
      <c r="K291" s="80" t="e">
        <f t="shared" si="179"/>
        <v>#NAME?</v>
      </c>
      <c r="L291" s="23" t="e">
        <f t="shared" si="180"/>
        <v>#NAME?</v>
      </c>
      <c r="M291" s="77" t="e">
        <f>IF(VLOOKUP(C291,product_group_discount,3,FALSE)="",'New Quote Discount'!$C$6,VLOOKUP(C291,product_group_discount,3,FALSE))</f>
        <v>#NAME?</v>
      </c>
      <c r="N291" s="23" t="e">
        <f t="shared" si="181"/>
        <v>#NAME?</v>
      </c>
      <c r="O291" s="121" t="e">
        <f t="shared" si="182"/>
        <v>#NAME?</v>
      </c>
      <c r="P291" s="117"/>
      <c r="Q291" s="167" t="e">
        <f>IF(P291="",[3]!EntStkSalesPrice($P$1,A291,'Price List'!$S$5),P291*(IF('Price List'!$S$5="A",1,IF('Price List'!$S$5="B",1.262,1.553))))</f>
        <v>#NAME?</v>
      </c>
      <c r="R291" s="167" t="e">
        <f t="shared" si="176"/>
        <v>#NAME?</v>
      </c>
    </row>
    <row r="292" spans="1:18" x14ac:dyDescent="0.2">
      <c r="A292" s="51" t="s">
        <v>477</v>
      </c>
      <c r="B292" s="52" t="e">
        <f>[3]!EntStkParent($P$1,A292)</f>
        <v>#NAME?</v>
      </c>
      <c r="C292" s="52" t="e">
        <f t="shared" si="177"/>
        <v>#NAME?</v>
      </c>
      <c r="D292" s="22" t="e">
        <f>[3]!EntStkDescr($P$1,A292,1)</f>
        <v>#NAME?</v>
      </c>
      <c r="E292" s="52"/>
      <c r="F292" s="53" t="s">
        <v>13</v>
      </c>
      <c r="G292" s="54" t="e">
        <f t="shared" si="178"/>
        <v>#NAME?</v>
      </c>
      <c r="H292" s="53" t="e">
        <f>[3]!EntStkUserField5($P$1,A292)</f>
        <v>#NAME?</v>
      </c>
      <c r="I292" s="24"/>
      <c r="J292" s="80" t="e">
        <f>IF('Price List'!$F$2="N/A",N292,IF('Price List'!$S$4="#(515): Invalid Customer",K292,(K292-(K292*O292))))</f>
        <v>#NAME?</v>
      </c>
      <c r="K292" s="80" t="e">
        <f t="shared" si="179"/>
        <v>#NAME?</v>
      </c>
      <c r="L292" s="23" t="e">
        <f t="shared" si="180"/>
        <v>#NAME?</v>
      </c>
      <c r="M292" s="77" t="e">
        <f>IF(VLOOKUP(C292,product_group_discount,3,FALSE)="",'New Quote Discount'!$C$6,VLOOKUP(C292,product_group_discount,3,FALSE))</f>
        <v>#NAME?</v>
      </c>
      <c r="N292" s="23" t="e">
        <f t="shared" si="181"/>
        <v>#NAME?</v>
      </c>
      <c r="O292" s="121" t="e">
        <f t="shared" si="182"/>
        <v>#NAME?</v>
      </c>
      <c r="P292" s="117"/>
      <c r="Q292" s="167" t="e">
        <f>IF(P292="",[3]!EntStkSalesPrice($P$1,A292,'Price List'!$S$5),P292*(IF('Price List'!$S$5="A",1,IF('Price List'!$S$5="B",1.262,1.553))))</f>
        <v>#NAME?</v>
      </c>
      <c r="R292" s="167" t="e">
        <f t="shared" si="176"/>
        <v>#NAME?</v>
      </c>
    </row>
    <row r="293" spans="1:18" x14ac:dyDescent="0.2">
      <c r="A293" s="51" t="s">
        <v>478</v>
      </c>
      <c r="B293" s="52" t="e">
        <f>[3]!EntStkParent($P$1,A293)</f>
        <v>#NAME?</v>
      </c>
      <c r="C293" s="52" t="e">
        <f t="shared" si="177"/>
        <v>#NAME?</v>
      </c>
      <c r="D293" s="22" t="e">
        <f>[3]!EntStkDescr($P$1,A293,1)</f>
        <v>#NAME?</v>
      </c>
      <c r="E293" s="52"/>
      <c r="F293" s="53" t="s">
        <v>13</v>
      </c>
      <c r="G293" s="54" t="e">
        <f t="shared" si="178"/>
        <v>#NAME?</v>
      </c>
      <c r="H293" s="53" t="e">
        <f>[3]!EntStkUserField5($P$1,A293)</f>
        <v>#NAME?</v>
      </c>
      <c r="I293" s="24"/>
      <c r="J293" s="80" t="e">
        <f>IF('Price List'!$F$2="N/A",N293,IF('Price List'!$S$4="#(515): Invalid Customer",K293,(K293-(K293*O293))))</f>
        <v>#NAME?</v>
      </c>
      <c r="K293" s="80" t="e">
        <f t="shared" si="179"/>
        <v>#NAME?</v>
      </c>
      <c r="L293" s="23" t="e">
        <f t="shared" si="180"/>
        <v>#NAME?</v>
      </c>
      <c r="M293" s="77" t="e">
        <f>IF(VLOOKUP(C293,product_group_discount,3,FALSE)="",'New Quote Discount'!$C$6,VLOOKUP(C293,product_group_discount,3,FALSE))</f>
        <v>#NAME?</v>
      </c>
      <c r="N293" s="23" t="e">
        <f t="shared" si="181"/>
        <v>#NAME?</v>
      </c>
      <c r="O293" s="121" t="e">
        <f t="shared" si="182"/>
        <v>#NAME?</v>
      </c>
      <c r="P293" s="117"/>
      <c r="Q293" s="167" t="e">
        <f>IF(P293="",[3]!EntStkSalesPrice($P$1,A293,'Price List'!$S$5),P293*(IF('Price List'!$S$5="A",1,IF('Price List'!$S$5="B",1.262,1.553))))</f>
        <v>#NAME?</v>
      </c>
      <c r="R293" s="167" t="e">
        <f t="shared" si="176"/>
        <v>#NAME?</v>
      </c>
    </row>
    <row r="294" spans="1:18" x14ac:dyDescent="0.2">
      <c r="A294" s="51" t="s">
        <v>479</v>
      </c>
      <c r="B294" s="52" t="e">
        <f>[3]!EntStkParent($P$1,A294)</f>
        <v>#NAME?</v>
      </c>
      <c r="C294" s="52" t="e">
        <f t="shared" si="177"/>
        <v>#NAME?</v>
      </c>
      <c r="D294" s="22" t="e">
        <f>[3]!EntStkDescr($P$1,A294,1)</f>
        <v>#NAME?</v>
      </c>
      <c r="E294" s="52"/>
      <c r="F294" s="53" t="s">
        <v>13</v>
      </c>
      <c r="G294" s="54" t="e">
        <f t="shared" si="178"/>
        <v>#NAME?</v>
      </c>
      <c r="H294" s="53" t="e">
        <f>[3]!EntStkUserField5($P$1,A294)</f>
        <v>#NAME?</v>
      </c>
      <c r="I294" s="24"/>
      <c r="J294" s="80" t="e">
        <f>IF('Price List'!$F$2="N/A",N294,IF('Price List'!$S$4="#(515): Invalid Customer",K294,(K294-(K294*O294))))</f>
        <v>#NAME?</v>
      </c>
      <c r="K294" s="80" t="e">
        <f t="shared" si="179"/>
        <v>#NAME?</v>
      </c>
      <c r="L294" s="23" t="e">
        <f t="shared" si="180"/>
        <v>#NAME?</v>
      </c>
      <c r="M294" s="77" t="e">
        <f>IF(VLOOKUP(C294,product_group_discount,3,FALSE)="",'New Quote Discount'!$C$6,VLOOKUP(C294,product_group_discount,3,FALSE))</f>
        <v>#NAME?</v>
      </c>
      <c r="N294" s="23" t="e">
        <f t="shared" si="181"/>
        <v>#NAME?</v>
      </c>
      <c r="O294" s="121" t="e">
        <f t="shared" si="182"/>
        <v>#NAME?</v>
      </c>
      <c r="P294" s="117"/>
      <c r="Q294" s="167" t="e">
        <f>IF(P294="",[3]!EntStkSalesPrice($P$1,A294,'Price List'!$S$5),P294*(IF('Price List'!$S$5="A",1,IF('Price List'!$S$5="B",1.262,1.553))))</f>
        <v>#NAME?</v>
      </c>
      <c r="R294" s="167" t="e">
        <f t="shared" si="176"/>
        <v>#NAME?</v>
      </c>
    </row>
    <row r="295" spans="1:18" x14ac:dyDescent="0.2">
      <c r="A295" s="51" t="s">
        <v>480</v>
      </c>
      <c r="B295" s="52" t="e">
        <f>[3]!EntStkParent($P$1,A295)</f>
        <v>#NAME?</v>
      </c>
      <c r="C295" s="52" t="e">
        <f t="shared" si="177"/>
        <v>#NAME?</v>
      </c>
      <c r="D295" s="22" t="e">
        <f>[3]!EntStkDescr($P$1,A295,1)</f>
        <v>#NAME?</v>
      </c>
      <c r="E295" s="52"/>
      <c r="F295" s="53" t="s">
        <v>13</v>
      </c>
      <c r="G295" s="54" t="e">
        <f t="shared" si="178"/>
        <v>#NAME?</v>
      </c>
      <c r="H295" s="53" t="e">
        <f>[3]!EntStkUserField5($P$1,A295)</f>
        <v>#NAME?</v>
      </c>
      <c r="I295" s="24"/>
      <c r="J295" s="80" t="e">
        <f>IF('Price List'!$F$2="N/A",N295,IF('Price List'!$S$4="#(515): Invalid Customer",K295,(K295-(K295*O295))))</f>
        <v>#NAME?</v>
      </c>
      <c r="K295" s="80" t="e">
        <f t="shared" si="179"/>
        <v>#NAME?</v>
      </c>
      <c r="L295" s="23" t="e">
        <f t="shared" si="180"/>
        <v>#NAME?</v>
      </c>
      <c r="M295" s="77" t="e">
        <f>IF(VLOOKUP(C295,product_group_discount,3,FALSE)="",'New Quote Discount'!$C$6,VLOOKUP(C295,product_group_discount,3,FALSE))</f>
        <v>#NAME?</v>
      </c>
      <c r="N295" s="23" t="e">
        <f t="shared" si="181"/>
        <v>#NAME?</v>
      </c>
      <c r="O295" s="121" t="e">
        <f t="shared" si="182"/>
        <v>#NAME?</v>
      </c>
      <c r="P295" s="117"/>
      <c r="Q295" s="167" t="e">
        <f>IF(P295="",[3]!EntStkSalesPrice($P$1,A295,'Price List'!$S$5),P295*(IF('Price List'!$S$5="A",1,IF('Price List'!$S$5="B",1.262,1.553))))</f>
        <v>#NAME?</v>
      </c>
      <c r="R295" s="167" t="e">
        <f t="shared" si="176"/>
        <v>#NAME?</v>
      </c>
    </row>
    <row r="296" spans="1:18" x14ac:dyDescent="0.2">
      <c r="A296" s="51" t="s">
        <v>481</v>
      </c>
      <c r="B296" s="52" t="e">
        <f>[3]!EntStkParent($P$1,A296)</f>
        <v>#NAME?</v>
      </c>
      <c r="C296" s="52" t="e">
        <f t="shared" si="177"/>
        <v>#NAME?</v>
      </c>
      <c r="D296" s="22" t="e">
        <f>[3]!EntStkDescr($P$1,A296,1)</f>
        <v>#NAME?</v>
      </c>
      <c r="E296" s="52"/>
      <c r="F296" s="53" t="s">
        <v>13</v>
      </c>
      <c r="G296" s="54" t="e">
        <f t="shared" si="178"/>
        <v>#NAME?</v>
      </c>
      <c r="H296" s="53" t="e">
        <f>[3]!EntStkUserField5($P$1,A296)</f>
        <v>#NAME?</v>
      </c>
      <c r="I296" s="24"/>
      <c r="J296" s="80" t="e">
        <f>IF('Price List'!$F$2="N/A",N296,IF('Price List'!$S$4="#(515): Invalid Customer",K296,(K296-(K296*O296))))</f>
        <v>#NAME?</v>
      </c>
      <c r="K296" s="80" t="e">
        <f t="shared" si="179"/>
        <v>#NAME?</v>
      </c>
      <c r="L296" s="23" t="e">
        <f t="shared" si="180"/>
        <v>#NAME?</v>
      </c>
      <c r="M296" s="77" t="e">
        <f>IF(VLOOKUP(C296,product_group_discount,3,FALSE)="",'New Quote Discount'!$C$6,VLOOKUP(C296,product_group_discount,3,FALSE))</f>
        <v>#NAME?</v>
      </c>
      <c r="N296" s="23" t="e">
        <f t="shared" si="181"/>
        <v>#NAME?</v>
      </c>
      <c r="O296" s="121" t="e">
        <f t="shared" si="182"/>
        <v>#NAME?</v>
      </c>
      <c r="P296" s="117"/>
      <c r="Q296" s="167" t="e">
        <f>IF(P296="",[3]!EntStkSalesPrice($P$1,A296,'Price List'!$S$5),P296*(IF('Price List'!$S$5="A",1,IF('Price List'!$S$5="B",1.262,1.553))))</f>
        <v>#NAME?</v>
      </c>
      <c r="R296" s="167" t="e">
        <f t="shared" si="176"/>
        <v>#NAME?</v>
      </c>
    </row>
    <row r="297" spans="1:18" x14ac:dyDescent="0.2">
      <c r="A297" s="51" t="s">
        <v>482</v>
      </c>
      <c r="B297" s="52" t="e">
        <f>[3]!EntStkParent($P$1,A297)</f>
        <v>#NAME?</v>
      </c>
      <c r="C297" s="52" t="e">
        <f t="shared" si="177"/>
        <v>#NAME?</v>
      </c>
      <c r="D297" s="22" t="e">
        <f>[3]!EntStkDescr($P$1,A297,1)</f>
        <v>#NAME?</v>
      </c>
      <c r="E297" s="52"/>
      <c r="F297" s="53" t="s">
        <v>13</v>
      </c>
      <c r="G297" s="54" t="e">
        <f t="shared" si="178"/>
        <v>#NAME?</v>
      </c>
      <c r="H297" s="53" t="e">
        <f>[3]!EntStkUserField5($P$1,A297)</f>
        <v>#NAME?</v>
      </c>
      <c r="I297" s="24"/>
      <c r="J297" s="80" t="e">
        <f>IF('Price List'!$F$2="N/A",N297,IF('Price List'!$S$4="#(515): Invalid Customer",K297,(K297-(K297*O297))))</f>
        <v>#NAME?</v>
      </c>
      <c r="K297" s="80" t="e">
        <f t="shared" si="179"/>
        <v>#NAME?</v>
      </c>
      <c r="L297" s="23" t="e">
        <f t="shared" si="180"/>
        <v>#NAME?</v>
      </c>
      <c r="M297" s="77" t="e">
        <f>IF(VLOOKUP(C297,product_group_discount,3,FALSE)="",'New Quote Discount'!$C$6,VLOOKUP(C297,product_group_discount,3,FALSE))</f>
        <v>#NAME?</v>
      </c>
      <c r="N297" s="23" t="e">
        <f t="shared" si="181"/>
        <v>#NAME?</v>
      </c>
      <c r="O297" s="121" t="e">
        <f t="shared" si="182"/>
        <v>#NAME?</v>
      </c>
      <c r="P297" s="117"/>
      <c r="Q297" s="167" t="e">
        <f>IF(P297="",[3]!EntStkSalesPrice($P$1,A297,'Price List'!$S$5),P297*(IF('Price List'!$S$5="A",1,IF('Price List'!$S$5="B",1.262,1.553))))</f>
        <v>#NAME?</v>
      </c>
      <c r="R297" s="167" t="e">
        <f t="shared" si="176"/>
        <v>#NAME?</v>
      </c>
    </row>
    <row r="298" spans="1:18" x14ac:dyDescent="0.2">
      <c r="A298" s="51" t="s">
        <v>483</v>
      </c>
      <c r="B298" s="52" t="e">
        <f>[3]!EntStkParent($P$1,A298)</f>
        <v>#NAME?</v>
      </c>
      <c r="C298" s="52" t="e">
        <f t="shared" si="177"/>
        <v>#NAME?</v>
      </c>
      <c r="D298" s="22" t="e">
        <f>[3]!EntStkDescr($P$1,A298,1)</f>
        <v>#NAME?</v>
      </c>
      <c r="E298" s="52"/>
      <c r="F298" s="53" t="s">
        <v>13</v>
      </c>
      <c r="G298" s="54" t="e">
        <f t="shared" si="178"/>
        <v>#NAME?</v>
      </c>
      <c r="H298" s="53" t="e">
        <f>[3]!EntStkUserField5($P$1,A298)</f>
        <v>#NAME?</v>
      </c>
      <c r="I298" s="24"/>
      <c r="J298" s="80" t="e">
        <f>IF('Price List'!$F$2="N/A",N298,IF('Price List'!$S$4="#(515): Invalid Customer",K298,(K298-(K298*O298))))</f>
        <v>#NAME?</v>
      </c>
      <c r="K298" s="80" t="e">
        <f t="shared" si="179"/>
        <v>#NAME?</v>
      </c>
      <c r="L298" s="23" t="e">
        <f t="shared" si="180"/>
        <v>#NAME?</v>
      </c>
      <c r="M298" s="77" t="e">
        <f>IF(VLOOKUP(C298,product_group_discount,3,FALSE)="",'New Quote Discount'!$C$6,VLOOKUP(C298,product_group_discount,3,FALSE))</f>
        <v>#NAME?</v>
      </c>
      <c r="N298" s="23" t="e">
        <f t="shared" si="181"/>
        <v>#NAME?</v>
      </c>
      <c r="O298" s="121" t="e">
        <f t="shared" si="182"/>
        <v>#NAME?</v>
      </c>
      <c r="P298" s="117"/>
      <c r="Q298" s="167" t="e">
        <f>IF(P298="",[3]!EntStkSalesPrice($P$1,A298,'Price List'!$S$5),P298*(IF('Price List'!$S$5="A",1,IF('Price List'!$S$5="B",1.262,1.553))))</f>
        <v>#NAME?</v>
      </c>
      <c r="R298" s="167" t="e">
        <f t="shared" si="176"/>
        <v>#NAME?</v>
      </c>
    </row>
    <row r="299" spans="1:18" x14ac:dyDescent="0.2">
      <c r="A299" s="51" t="s">
        <v>484</v>
      </c>
      <c r="B299" s="52" t="e">
        <f>[3]!EntStkParent($P$1,A299)</f>
        <v>#NAME?</v>
      </c>
      <c r="C299" s="52" t="e">
        <f t="shared" si="177"/>
        <v>#NAME?</v>
      </c>
      <c r="D299" s="22" t="e">
        <f>[3]!EntStkDescr($P$1,A299,1)</f>
        <v>#NAME?</v>
      </c>
      <c r="E299" s="52"/>
      <c r="F299" s="53" t="s">
        <v>13</v>
      </c>
      <c r="G299" s="54" t="e">
        <f t="shared" si="178"/>
        <v>#NAME?</v>
      </c>
      <c r="H299" s="53" t="e">
        <f>[3]!EntStkUserField5($P$1,A299)</f>
        <v>#NAME?</v>
      </c>
      <c r="I299" s="24"/>
      <c r="J299" s="80" t="e">
        <f>IF('Price List'!$F$2="N/A",N299,IF('Price List'!$S$4="#(515): Invalid Customer",K299,(K299-(K299*O299))))</f>
        <v>#NAME?</v>
      </c>
      <c r="K299" s="80" t="e">
        <f t="shared" si="179"/>
        <v>#NAME?</v>
      </c>
      <c r="L299" s="23" t="e">
        <f t="shared" si="180"/>
        <v>#NAME?</v>
      </c>
      <c r="M299" s="77" t="e">
        <f>IF(VLOOKUP(C299,product_group_discount,3,FALSE)="",'New Quote Discount'!$C$6,VLOOKUP(C299,product_group_discount,3,FALSE))</f>
        <v>#NAME?</v>
      </c>
      <c r="N299" s="23" t="e">
        <f t="shared" si="181"/>
        <v>#NAME?</v>
      </c>
      <c r="O299" s="121" t="e">
        <f t="shared" si="182"/>
        <v>#NAME?</v>
      </c>
      <c r="P299" s="117"/>
      <c r="Q299" s="167" t="e">
        <f>IF(P299="",[3]!EntStkSalesPrice($P$1,A299,'Price List'!$S$5),P299*(IF('Price List'!$S$5="A",1,IF('Price List'!$S$5="B",1.262,1.553))))</f>
        <v>#NAME?</v>
      </c>
      <c r="R299" s="167" t="e">
        <f t="shared" si="176"/>
        <v>#NAME?</v>
      </c>
    </row>
    <row r="300" spans="1:18" x14ac:dyDescent="0.2">
      <c r="A300" s="51" t="s">
        <v>485</v>
      </c>
      <c r="B300" s="52" t="e">
        <f>[3]!EntStkParent($P$1,A300)</f>
        <v>#NAME?</v>
      </c>
      <c r="C300" s="52" t="e">
        <f t="shared" si="177"/>
        <v>#NAME?</v>
      </c>
      <c r="D300" s="22" t="e">
        <f>[3]!EntStkDescr($P$1,A300,1)</f>
        <v>#NAME?</v>
      </c>
      <c r="E300" s="52"/>
      <c r="F300" s="53" t="s">
        <v>13</v>
      </c>
      <c r="G300" s="54" t="e">
        <f t="shared" si="178"/>
        <v>#NAME?</v>
      </c>
      <c r="H300" s="53" t="e">
        <f>[3]!EntStkUserField5($P$1,A300)</f>
        <v>#NAME?</v>
      </c>
      <c r="I300" s="24"/>
      <c r="J300" s="80" t="e">
        <f>IF('Price List'!$F$2="N/A",N300,IF('Price List'!$S$4="#(515): Invalid Customer",K300,(K300-(K300*O300))))</f>
        <v>#NAME?</v>
      </c>
      <c r="K300" s="80" t="e">
        <f t="shared" si="179"/>
        <v>#NAME?</v>
      </c>
      <c r="L300" s="23" t="e">
        <f t="shared" si="180"/>
        <v>#NAME?</v>
      </c>
      <c r="M300" s="77" t="e">
        <f>IF(VLOOKUP(C300,product_group_discount,3,FALSE)="",'New Quote Discount'!$C$6,VLOOKUP(C300,product_group_discount,3,FALSE))</f>
        <v>#NAME?</v>
      </c>
      <c r="N300" s="23" t="e">
        <f t="shared" si="181"/>
        <v>#NAME?</v>
      </c>
      <c r="O300" s="121" t="e">
        <f t="shared" si="182"/>
        <v>#NAME?</v>
      </c>
      <c r="P300" s="117"/>
      <c r="Q300" s="167" t="e">
        <f>IF(P300="",[3]!EntStkSalesPrice($P$1,A300,'Price List'!$S$5),P300*(IF('Price List'!$S$5="A",1,IF('Price List'!$S$5="B",1.262,1.553))))</f>
        <v>#NAME?</v>
      </c>
      <c r="R300" s="167" t="e">
        <f t="shared" si="176"/>
        <v>#NAME?</v>
      </c>
    </row>
    <row r="301" spans="1:18" x14ac:dyDescent="0.2">
      <c r="A301" s="51" t="s">
        <v>486</v>
      </c>
      <c r="B301" s="52" t="e">
        <f>[3]!EntStkParent($P$1,A301)</f>
        <v>#NAME?</v>
      </c>
      <c r="C301" s="52" t="e">
        <f t="shared" si="177"/>
        <v>#NAME?</v>
      </c>
      <c r="D301" s="22" t="e">
        <f>[3]!EntStkDescr($P$1,A301,1)</f>
        <v>#NAME?</v>
      </c>
      <c r="E301" s="52"/>
      <c r="F301" s="53" t="s">
        <v>13</v>
      </c>
      <c r="G301" s="54" t="e">
        <f t="shared" si="178"/>
        <v>#NAME?</v>
      </c>
      <c r="H301" s="53" t="e">
        <f>[3]!EntStkUserField5($P$1,A301)</f>
        <v>#NAME?</v>
      </c>
      <c r="I301" s="24"/>
      <c r="J301" s="80" t="e">
        <f>IF('Price List'!$F$2="N/A",N301,IF('Price List'!$S$4="#(515): Invalid Customer",K301,(K301-(K301*O301))))</f>
        <v>#NAME?</v>
      </c>
      <c r="K301" s="80" t="e">
        <f t="shared" si="179"/>
        <v>#NAME?</v>
      </c>
      <c r="L301" s="23" t="e">
        <f t="shared" si="180"/>
        <v>#NAME?</v>
      </c>
      <c r="M301" s="77" t="e">
        <f>IF(VLOOKUP(C301,product_group_discount,3,FALSE)="",'New Quote Discount'!$C$6,VLOOKUP(C301,product_group_discount,3,FALSE))</f>
        <v>#NAME?</v>
      </c>
      <c r="N301" s="23" t="e">
        <f t="shared" si="181"/>
        <v>#NAME?</v>
      </c>
      <c r="O301" s="121" t="e">
        <f t="shared" si="182"/>
        <v>#NAME?</v>
      </c>
      <c r="P301" s="117"/>
      <c r="Q301" s="167" t="e">
        <f>IF(P301="",[3]!EntStkSalesPrice($P$1,A301,'Price List'!$S$5),P301*(IF('Price List'!$S$5="A",1,IF('Price List'!$S$5="B",1.262,1.553))))</f>
        <v>#NAME?</v>
      </c>
      <c r="R301" s="167" t="e">
        <f t="shared" si="176"/>
        <v>#NAME?</v>
      </c>
    </row>
    <row r="302" spans="1:18" x14ac:dyDescent="0.2">
      <c r="A302" s="51" t="s">
        <v>487</v>
      </c>
      <c r="B302" s="52" t="e">
        <f>[3]!EntStkParent($P$1,A302)</f>
        <v>#NAME?</v>
      </c>
      <c r="C302" s="52" t="e">
        <f t="shared" si="177"/>
        <v>#NAME?</v>
      </c>
      <c r="D302" s="22" t="e">
        <f>[3]!EntStkDescr($P$1,A302,1)</f>
        <v>#NAME?</v>
      </c>
      <c r="E302" s="52"/>
      <c r="F302" s="53" t="s">
        <v>13</v>
      </c>
      <c r="G302" s="54" t="e">
        <f t="shared" si="178"/>
        <v>#NAME?</v>
      </c>
      <c r="H302" s="53" t="e">
        <f>[3]!EntStkUserField5($P$1,A302)</f>
        <v>#NAME?</v>
      </c>
      <c r="I302" s="24"/>
      <c r="J302" s="80" t="e">
        <f>IF('Price List'!$F$2="N/A",N302,IF('Price List'!$S$4="#(515): Invalid Customer",K302,(K302-(K302*O302))))</f>
        <v>#NAME?</v>
      </c>
      <c r="K302" s="80" t="e">
        <f t="shared" si="179"/>
        <v>#NAME?</v>
      </c>
      <c r="L302" s="23" t="e">
        <f t="shared" si="180"/>
        <v>#NAME?</v>
      </c>
      <c r="M302" s="77" t="e">
        <f>IF(VLOOKUP(C302,product_group_discount,3,FALSE)="",'New Quote Discount'!$C$6,VLOOKUP(C302,product_group_discount,3,FALSE))</f>
        <v>#NAME?</v>
      </c>
      <c r="N302" s="23" t="e">
        <f t="shared" si="181"/>
        <v>#NAME?</v>
      </c>
      <c r="O302" s="121" t="e">
        <f t="shared" si="182"/>
        <v>#NAME?</v>
      </c>
      <c r="P302" s="117"/>
      <c r="Q302" s="167" t="e">
        <f>IF(P302="",[3]!EntStkSalesPrice($P$1,A302,'Price List'!$S$5),P302*(IF('Price List'!$S$5="A",1,IF('Price List'!$S$5="B",1.262,1.553))))</f>
        <v>#NAME?</v>
      </c>
      <c r="R302" s="167" t="e">
        <f t="shared" si="176"/>
        <v>#NAME?</v>
      </c>
    </row>
    <row r="303" spans="1:18" x14ac:dyDescent="0.2">
      <c r="A303" s="51" t="s">
        <v>488</v>
      </c>
      <c r="B303" s="52" t="e">
        <f>[3]!EntStkParent($P$1,A303)</f>
        <v>#NAME?</v>
      </c>
      <c r="C303" s="52" t="e">
        <f t="shared" si="177"/>
        <v>#NAME?</v>
      </c>
      <c r="D303" s="22" t="e">
        <f>[3]!EntStkDescr($P$1,A303,1)</f>
        <v>#NAME?</v>
      </c>
      <c r="E303" s="52"/>
      <c r="F303" s="53" t="s">
        <v>13</v>
      </c>
      <c r="G303" s="54" t="e">
        <f t="shared" si="178"/>
        <v>#NAME?</v>
      </c>
      <c r="H303" s="53" t="e">
        <f>[3]!EntStkUserField5($P$1,A303)</f>
        <v>#NAME?</v>
      </c>
      <c r="I303" s="24"/>
      <c r="J303" s="80" t="e">
        <f>IF('Price List'!$F$2="N/A",N303,IF('Price List'!$S$4="#(515): Invalid Customer",K303,(K303-(K303*O303))))</f>
        <v>#NAME?</v>
      </c>
      <c r="K303" s="80" t="e">
        <f t="shared" si="179"/>
        <v>#NAME?</v>
      </c>
      <c r="L303" s="23" t="e">
        <f t="shared" si="180"/>
        <v>#NAME?</v>
      </c>
      <c r="M303" s="77" t="e">
        <f>IF(VLOOKUP(C303,product_group_discount,3,FALSE)="",'New Quote Discount'!$C$6,VLOOKUP(C303,product_group_discount,3,FALSE))</f>
        <v>#NAME?</v>
      </c>
      <c r="N303" s="23" t="e">
        <f t="shared" si="181"/>
        <v>#NAME?</v>
      </c>
      <c r="O303" s="121" t="e">
        <f t="shared" si="182"/>
        <v>#NAME?</v>
      </c>
      <c r="P303" s="117"/>
      <c r="Q303" s="167" t="e">
        <f>IF(P303="",[3]!EntStkSalesPrice($P$1,A303,'Price List'!$S$5),P303*(IF('Price List'!$S$5="A",1,IF('Price List'!$S$5="B",1.262,1.553))))</f>
        <v>#NAME?</v>
      </c>
      <c r="R303" s="167" t="e">
        <f t="shared" si="176"/>
        <v>#NAME?</v>
      </c>
    </row>
    <row r="304" spans="1:18" x14ac:dyDescent="0.2">
      <c r="A304" s="51" t="s">
        <v>489</v>
      </c>
      <c r="B304" s="52" t="e">
        <f>[3]!EntStkParent($P$1,A304)</f>
        <v>#NAME?</v>
      </c>
      <c r="C304" s="52" t="e">
        <f t="shared" si="177"/>
        <v>#NAME?</v>
      </c>
      <c r="D304" s="22" t="e">
        <f>[3]!EntStkDescr($P$1,A304,1)</f>
        <v>#NAME?</v>
      </c>
      <c r="E304" s="52"/>
      <c r="F304" s="53" t="s">
        <v>13</v>
      </c>
      <c r="G304" s="54" t="e">
        <f t="shared" si="178"/>
        <v>#NAME?</v>
      </c>
      <c r="H304" s="53" t="e">
        <f>[3]!EntStkUserField5($P$1,A304)</f>
        <v>#NAME?</v>
      </c>
      <c r="I304" s="24"/>
      <c r="J304" s="80" t="e">
        <f>IF('Price List'!$F$2="N/A",N304,IF('Price List'!$S$4="#(515): Invalid Customer",K304,(K304-(K304*O304))))</f>
        <v>#NAME?</v>
      </c>
      <c r="K304" s="80" t="e">
        <f t="shared" si="179"/>
        <v>#NAME?</v>
      </c>
      <c r="L304" s="23" t="e">
        <f t="shared" si="180"/>
        <v>#NAME?</v>
      </c>
      <c r="M304" s="77" t="e">
        <f>IF(VLOOKUP(C304,product_group_discount,3,FALSE)="",'New Quote Discount'!$C$6,VLOOKUP(C304,product_group_discount,3,FALSE))</f>
        <v>#NAME?</v>
      </c>
      <c r="N304" s="23" t="e">
        <f t="shared" si="181"/>
        <v>#NAME?</v>
      </c>
      <c r="O304" s="121" t="e">
        <f t="shared" si="182"/>
        <v>#NAME?</v>
      </c>
      <c r="P304" s="117"/>
      <c r="Q304" s="167" t="e">
        <f>IF(P304="",[3]!EntStkSalesPrice($P$1,A304,'Price List'!$S$5),P304*(IF('Price List'!$S$5="A",1,IF('Price List'!$S$5="B",1.262,1.553))))</f>
        <v>#NAME?</v>
      </c>
      <c r="R304" s="167" t="e">
        <f t="shared" si="176"/>
        <v>#NAME?</v>
      </c>
    </row>
    <row r="305" spans="1:18" x14ac:dyDescent="0.2">
      <c r="A305" s="51" t="s">
        <v>490</v>
      </c>
      <c r="B305" s="52" t="e">
        <f>[3]!EntStkParent($P$1,A305)</f>
        <v>#NAME?</v>
      </c>
      <c r="C305" s="52" t="e">
        <f t="shared" si="177"/>
        <v>#NAME?</v>
      </c>
      <c r="D305" s="22" t="e">
        <f>[3]!EntStkDescr($P$1,A305,1)</f>
        <v>#NAME?</v>
      </c>
      <c r="E305" s="52"/>
      <c r="F305" s="53" t="s">
        <v>13</v>
      </c>
      <c r="G305" s="54" t="e">
        <f t="shared" si="178"/>
        <v>#NAME?</v>
      </c>
      <c r="H305" s="53" t="e">
        <f>[3]!EntStkUserField5($P$1,A305)</f>
        <v>#NAME?</v>
      </c>
      <c r="I305" s="24"/>
      <c r="J305" s="80" t="e">
        <f>IF('Price List'!$F$2="N/A",N305,IF('Price List'!$S$4="#(515): Invalid Customer",K305,(K305-(K305*O305))))</f>
        <v>#NAME?</v>
      </c>
      <c r="K305" s="80" t="e">
        <f t="shared" si="179"/>
        <v>#NAME?</v>
      </c>
      <c r="L305" s="23" t="e">
        <f t="shared" si="180"/>
        <v>#NAME?</v>
      </c>
      <c r="M305" s="77" t="e">
        <f>IF(VLOOKUP(C305,product_group_discount,3,FALSE)="",'New Quote Discount'!$C$6,VLOOKUP(C305,product_group_discount,3,FALSE))</f>
        <v>#NAME?</v>
      </c>
      <c r="N305" s="23" t="e">
        <f t="shared" si="181"/>
        <v>#NAME?</v>
      </c>
      <c r="O305" s="121" t="e">
        <f t="shared" si="182"/>
        <v>#NAME?</v>
      </c>
      <c r="P305" s="117"/>
      <c r="Q305" s="167" t="e">
        <f>IF(P305="",[3]!EntStkSalesPrice($P$1,A305,'Price List'!$S$5),P305*(IF('Price List'!$S$5="A",1,IF('Price List'!$S$5="B",1.262,1.553))))</f>
        <v>#NAME?</v>
      </c>
      <c r="R305" s="167" t="e">
        <f t="shared" si="176"/>
        <v>#NAME?</v>
      </c>
    </row>
    <row r="306" spans="1:18" x14ac:dyDescent="0.2">
      <c r="A306" s="51" t="s">
        <v>491</v>
      </c>
      <c r="B306" s="52" t="e">
        <f>[3]!EntStkParent($P$1,A306)</f>
        <v>#NAME?</v>
      </c>
      <c r="C306" s="52" t="e">
        <f t="shared" si="177"/>
        <v>#NAME?</v>
      </c>
      <c r="D306" s="22" t="e">
        <f>[3]!EntStkDescr($P$1,A306,1)</f>
        <v>#NAME?</v>
      </c>
      <c r="E306" s="52"/>
      <c r="F306" s="53" t="s">
        <v>13</v>
      </c>
      <c r="G306" s="54" t="e">
        <f t="shared" si="178"/>
        <v>#NAME?</v>
      </c>
      <c r="H306" s="53" t="e">
        <f>[3]!EntStkUserField5($P$1,A306)</f>
        <v>#NAME?</v>
      </c>
      <c r="I306" s="24"/>
      <c r="J306" s="80" t="e">
        <f>IF('Price List'!$F$2="N/A",N306,IF('Price List'!$S$4="#(515): Invalid Customer",K306,(K306-(K306*O306))))</f>
        <v>#NAME?</v>
      </c>
      <c r="K306" s="80" t="e">
        <f t="shared" si="179"/>
        <v>#NAME?</v>
      </c>
      <c r="L306" s="23" t="e">
        <f t="shared" si="180"/>
        <v>#NAME?</v>
      </c>
      <c r="M306" s="77" t="e">
        <f>IF(VLOOKUP(C306,product_group_discount,3,FALSE)="",'New Quote Discount'!$C$6,VLOOKUP(C306,product_group_discount,3,FALSE))</f>
        <v>#NAME?</v>
      </c>
      <c r="N306" s="23" t="e">
        <f t="shared" si="181"/>
        <v>#NAME?</v>
      </c>
      <c r="O306" s="121" t="e">
        <f t="shared" si="182"/>
        <v>#NAME?</v>
      </c>
      <c r="P306" s="117"/>
      <c r="Q306" s="167" t="e">
        <f>IF(P306="",[3]!EntStkSalesPrice($P$1,A306,'Price List'!$S$5),P306*(IF('Price List'!$S$5="A",1,IF('Price List'!$S$5="B",1.262,1.553))))</f>
        <v>#NAME?</v>
      </c>
      <c r="R306" s="167" t="e">
        <f t="shared" si="176"/>
        <v>#NAME?</v>
      </c>
    </row>
    <row r="307" spans="1:18" x14ac:dyDescent="0.2">
      <c r="A307" s="51" t="s">
        <v>492</v>
      </c>
      <c r="B307" s="52" t="e">
        <f>[3]!EntStkParent($P$1,A307)</f>
        <v>#NAME?</v>
      </c>
      <c r="C307" s="52" t="e">
        <f t="shared" si="177"/>
        <v>#NAME?</v>
      </c>
      <c r="D307" s="22" t="e">
        <f>[3]!EntStkDescr($P$1,A307,1)</f>
        <v>#NAME?</v>
      </c>
      <c r="E307" s="52"/>
      <c r="F307" s="53" t="s">
        <v>13</v>
      </c>
      <c r="G307" s="54" t="e">
        <f t="shared" si="178"/>
        <v>#NAME?</v>
      </c>
      <c r="H307" s="53" t="e">
        <f>[3]!EntStkUserField5($P$1,A307)</f>
        <v>#NAME?</v>
      </c>
      <c r="I307" s="24"/>
      <c r="J307" s="80" t="e">
        <f>IF('Price List'!$F$2="N/A",N307,IF('Price List'!$S$4="#(515): Invalid Customer",K307,(K307-(K307*O307))))</f>
        <v>#NAME?</v>
      </c>
      <c r="K307" s="80" t="e">
        <f t="shared" si="179"/>
        <v>#NAME?</v>
      </c>
      <c r="L307" s="23" t="e">
        <f t="shared" si="180"/>
        <v>#NAME?</v>
      </c>
      <c r="M307" s="77" t="e">
        <f>IF(VLOOKUP(C307,product_group_discount,3,FALSE)="",'New Quote Discount'!$C$6,VLOOKUP(C307,product_group_discount,3,FALSE))</f>
        <v>#NAME?</v>
      </c>
      <c r="N307" s="23" t="e">
        <f t="shared" si="181"/>
        <v>#NAME?</v>
      </c>
      <c r="O307" s="121" t="e">
        <f t="shared" si="182"/>
        <v>#NAME?</v>
      </c>
      <c r="P307" s="117"/>
      <c r="Q307" s="167" t="e">
        <f>IF(P307="",[3]!EntStkSalesPrice($P$1,A307,'Price List'!$S$5),P307*(IF('Price List'!$S$5="A",1,IF('Price List'!$S$5="B",1.262,1.553))))</f>
        <v>#NAME?</v>
      </c>
      <c r="R307" s="167" t="e">
        <f t="shared" si="176"/>
        <v>#NAME?</v>
      </c>
    </row>
    <row r="308" spans="1:18" x14ac:dyDescent="0.2">
      <c r="A308" s="51" t="s">
        <v>493</v>
      </c>
      <c r="B308" s="52" t="e">
        <f>[3]!EntStkParent($P$1,A308)</f>
        <v>#NAME?</v>
      </c>
      <c r="C308" s="52" t="e">
        <f t="shared" si="177"/>
        <v>#NAME?</v>
      </c>
      <c r="D308" s="22" t="e">
        <f>[3]!EntStkDescr($P$1,A308,1)</f>
        <v>#NAME?</v>
      </c>
      <c r="E308" s="52"/>
      <c r="F308" s="53" t="s">
        <v>13</v>
      </c>
      <c r="G308" s="54" t="e">
        <f t="shared" si="178"/>
        <v>#NAME?</v>
      </c>
      <c r="H308" s="53" t="e">
        <f>[3]!EntStkUserField5($P$1,A308)</f>
        <v>#NAME?</v>
      </c>
      <c r="I308" s="24"/>
      <c r="J308" s="80" t="e">
        <f>IF('Price List'!$F$2="N/A",N308,IF('Price List'!$S$4="#(515): Invalid Customer",K308,(K308-(K308*O308))))</f>
        <v>#NAME?</v>
      </c>
      <c r="K308" s="80" t="e">
        <f t="shared" si="179"/>
        <v>#NAME?</v>
      </c>
      <c r="L308" s="23" t="e">
        <f t="shared" si="180"/>
        <v>#NAME?</v>
      </c>
      <c r="M308" s="77" t="e">
        <f>IF(VLOOKUP(C308,product_group_discount,3,FALSE)="",'New Quote Discount'!$C$6,VLOOKUP(C308,product_group_discount,3,FALSE))</f>
        <v>#NAME?</v>
      </c>
      <c r="N308" s="23" t="e">
        <f t="shared" si="181"/>
        <v>#NAME?</v>
      </c>
      <c r="O308" s="121" t="e">
        <f t="shared" si="182"/>
        <v>#NAME?</v>
      </c>
      <c r="P308" s="117"/>
      <c r="Q308" s="167" t="e">
        <f>IF(P308="",[3]!EntStkSalesPrice($P$1,A308,'Price List'!$S$5),P308*(IF('Price List'!$S$5="A",1,IF('Price List'!$S$5="B",1.262,1.553))))</f>
        <v>#NAME?</v>
      </c>
      <c r="R308" s="167" t="e">
        <f t="shared" si="176"/>
        <v>#NAME?</v>
      </c>
    </row>
    <row r="309" spans="1:18" x14ac:dyDescent="0.2">
      <c r="A309" s="51" t="s">
        <v>494</v>
      </c>
      <c r="B309" s="52" t="e">
        <f>[3]!EntStkParent($P$1,A309)</f>
        <v>#NAME?</v>
      </c>
      <c r="C309" s="52" t="e">
        <f t="shared" si="177"/>
        <v>#NAME?</v>
      </c>
      <c r="D309" s="22" t="e">
        <f>[3]!EntStkDescr($P$1,A309,1)</f>
        <v>#NAME?</v>
      </c>
      <c r="E309" s="52"/>
      <c r="F309" s="53" t="s">
        <v>13</v>
      </c>
      <c r="G309" s="54" t="e">
        <f t="shared" si="178"/>
        <v>#NAME?</v>
      </c>
      <c r="H309" s="53" t="e">
        <f>[3]!EntStkUserField5($P$1,A309)</f>
        <v>#NAME?</v>
      </c>
      <c r="I309" s="24"/>
      <c r="J309" s="80" t="e">
        <f>IF('Price List'!$F$2="N/A",N309,IF('Price List'!$S$4="#(515): Invalid Customer",K309,(K309-(K309*O309))))</f>
        <v>#NAME?</v>
      </c>
      <c r="K309" s="80" t="e">
        <f t="shared" si="179"/>
        <v>#NAME?</v>
      </c>
      <c r="L309" s="23" t="e">
        <f t="shared" si="180"/>
        <v>#NAME?</v>
      </c>
      <c r="M309" s="77" t="e">
        <f>IF(VLOOKUP(C309,product_group_discount,3,FALSE)="",'New Quote Discount'!$C$6,VLOOKUP(C309,product_group_discount,3,FALSE))</f>
        <v>#NAME?</v>
      </c>
      <c r="N309" s="23" t="e">
        <f t="shared" si="181"/>
        <v>#NAME?</v>
      </c>
      <c r="O309" s="121" t="e">
        <f t="shared" si="182"/>
        <v>#NAME?</v>
      </c>
      <c r="P309" s="117"/>
      <c r="Q309" s="167" t="e">
        <f>IF(P309="",[3]!EntStkSalesPrice($P$1,A309,'Price List'!$S$5),P309*(IF('Price List'!$S$5="A",1,IF('Price List'!$S$5="B",1.262,1.553))))</f>
        <v>#NAME?</v>
      </c>
      <c r="R309" s="167" t="e">
        <f t="shared" si="176"/>
        <v>#NAME?</v>
      </c>
    </row>
    <row r="310" spans="1:18" x14ac:dyDescent="0.2">
      <c r="A310" s="51" t="s">
        <v>495</v>
      </c>
      <c r="B310" s="52" t="e">
        <f>[3]!EntStkParent($P$1,A310)</f>
        <v>#NAME?</v>
      </c>
      <c r="C310" s="52" t="e">
        <f t="shared" si="177"/>
        <v>#NAME?</v>
      </c>
      <c r="D310" s="22" t="e">
        <f>[3]!EntStkDescr($P$1,A310,1)</f>
        <v>#NAME?</v>
      </c>
      <c r="E310" s="52"/>
      <c r="F310" s="53" t="s">
        <v>13</v>
      </c>
      <c r="G310" s="54" t="e">
        <f t="shared" si="178"/>
        <v>#NAME?</v>
      </c>
      <c r="H310" s="53" t="e">
        <f>[3]!EntStkUserField5($P$1,A310)</f>
        <v>#NAME?</v>
      </c>
      <c r="I310" s="24"/>
      <c r="J310" s="80" t="e">
        <f>IF('Price List'!$F$2="N/A",N310,IF('Price List'!$S$4="#(515): Invalid Customer",K310,(K310-(K310*O310))))</f>
        <v>#NAME?</v>
      </c>
      <c r="K310" s="80" t="e">
        <f t="shared" si="179"/>
        <v>#NAME?</v>
      </c>
      <c r="L310" s="23" t="e">
        <f t="shared" si="180"/>
        <v>#NAME?</v>
      </c>
      <c r="M310" s="77" t="e">
        <f>IF(VLOOKUP(C310,product_group_discount,3,FALSE)="",'New Quote Discount'!$C$6,VLOOKUP(C310,product_group_discount,3,FALSE))</f>
        <v>#NAME?</v>
      </c>
      <c r="N310" s="23" t="e">
        <f t="shared" si="181"/>
        <v>#NAME?</v>
      </c>
      <c r="O310" s="121" t="e">
        <f t="shared" si="182"/>
        <v>#NAME?</v>
      </c>
      <c r="P310" s="117"/>
      <c r="Q310" s="167" t="e">
        <f>IF(P310="",[3]!EntStkSalesPrice($P$1,A310,'Price List'!$S$5),P310*(IF('Price List'!$S$5="A",1,IF('Price List'!$S$5="B",1.262,1.553))))</f>
        <v>#NAME?</v>
      </c>
      <c r="R310" s="167" t="e">
        <f t="shared" si="176"/>
        <v>#NAME?</v>
      </c>
    </row>
    <row r="311" spans="1:18" x14ac:dyDescent="0.2">
      <c r="A311" s="51" t="s">
        <v>496</v>
      </c>
      <c r="B311" s="52" t="e">
        <f>[3]!EntStkParent($P$1,A311)</f>
        <v>#NAME?</v>
      </c>
      <c r="C311" s="52" t="e">
        <f t="shared" si="177"/>
        <v>#NAME?</v>
      </c>
      <c r="D311" s="22" t="e">
        <f>[3]!EntStkDescr($P$1,A311,1)</f>
        <v>#NAME?</v>
      </c>
      <c r="E311" s="52"/>
      <c r="F311" s="53" t="s">
        <v>13</v>
      </c>
      <c r="G311" s="54" t="e">
        <f t="shared" si="178"/>
        <v>#NAME?</v>
      </c>
      <c r="H311" s="53" t="e">
        <f>[3]!EntStkUserField5($P$1,A311)</f>
        <v>#NAME?</v>
      </c>
      <c r="I311" s="24"/>
      <c r="J311" s="80" t="e">
        <f>IF('Price List'!$F$2="N/A",N311,IF('Price List'!$S$4="#(515): Invalid Customer",K311,(K311-(K311*O311))))</f>
        <v>#NAME?</v>
      </c>
      <c r="K311" s="80" t="e">
        <f t="shared" si="179"/>
        <v>#NAME?</v>
      </c>
      <c r="L311" s="23" t="e">
        <f t="shared" si="180"/>
        <v>#NAME?</v>
      </c>
      <c r="M311" s="77" t="e">
        <f>IF(VLOOKUP(C311,product_group_discount,3,FALSE)="",'New Quote Discount'!$C$6,VLOOKUP(C311,product_group_discount,3,FALSE))</f>
        <v>#NAME?</v>
      </c>
      <c r="N311" s="23" t="e">
        <f t="shared" si="181"/>
        <v>#NAME?</v>
      </c>
      <c r="O311" s="121" t="e">
        <f t="shared" si="182"/>
        <v>#NAME?</v>
      </c>
      <c r="P311" s="117"/>
      <c r="Q311" s="167" t="e">
        <f>IF(P311="",[3]!EntStkSalesPrice($P$1,A311,'Price List'!$S$5),P311*(IF('Price List'!$S$5="A",1,IF('Price List'!$S$5="B",1.262,1.553))))</f>
        <v>#NAME?</v>
      </c>
      <c r="R311" s="167" t="e">
        <f t="shared" si="176"/>
        <v>#NAME?</v>
      </c>
    </row>
    <row r="312" spans="1:18" x14ac:dyDescent="0.2">
      <c r="A312" s="51" t="s">
        <v>497</v>
      </c>
      <c r="B312" s="52" t="e">
        <f>[3]!EntStkParent($P$1,A312)</f>
        <v>#NAME?</v>
      </c>
      <c r="C312" s="52" t="e">
        <f t="shared" si="177"/>
        <v>#NAME?</v>
      </c>
      <c r="D312" s="22" t="e">
        <f>[3]!EntStkDescr($P$1,A312,1)</f>
        <v>#NAME?</v>
      </c>
      <c r="E312" s="52"/>
      <c r="F312" s="53" t="s">
        <v>13</v>
      </c>
      <c r="G312" s="54" t="e">
        <f t="shared" si="178"/>
        <v>#NAME?</v>
      </c>
      <c r="H312" s="53" t="e">
        <f>[3]!EntStkUserField5($P$1,A312)</f>
        <v>#NAME?</v>
      </c>
      <c r="I312" s="24"/>
      <c r="J312" s="80" t="e">
        <f>IF('Price List'!$F$2="N/A",N312,IF('Price List'!$S$4="#(515): Invalid Customer",K312,(K312-(K312*O312))))</f>
        <v>#NAME?</v>
      </c>
      <c r="K312" s="80" t="e">
        <f t="shared" si="179"/>
        <v>#NAME?</v>
      </c>
      <c r="L312" s="23" t="e">
        <f t="shared" si="180"/>
        <v>#NAME?</v>
      </c>
      <c r="M312" s="77" t="e">
        <f>IF(VLOOKUP(C312,product_group_discount,3,FALSE)="",'New Quote Discount'!$C$6,VLOOKUP(C312,product_group_discount,3,FALSE))</f>
        <v>#NAME?</v>
      </c>
      <c r="N312" s="23" t="e">
        <f t="shared" si="181"/>
        <v>#NAME?</v>
      </c>
      <c r="O312" s="121" t="e">
        <f t="shared" si="182"/>
        <v>#NAME?</v>
      </c>
      <c r="P312" s="117"/>
      <c r="Q312" s="167" t="e">
        <f>IF(P312="",[3]!EntStkSalesPrice($P$1,A312,'Price List'!$S$5),P312*(IF('Price List'!$S$5="A",1,IF('Price List'!$S$5="B",1.262,1.553))))</f>
        <v>#NAME?</v>
      </c>
      <c r="R312" s="167" t="e">
        <f t="shared" si="176"/>
        <v>#NAME?</v>
      </c>
    </row>
    <row r="313" spans="1:18" x14ac:dyDescent="0.2">
      <c r="A313" s="51" t="s">
        <v>498</v>
      </c>
      <c r="B313" s="52" t="e">
        <f>[3]!EntStkParent($P$1,A313)</f>
        <v>#NAME?</v>
      </c>
      <c r="C313" s="52" t="e">
        <f t="shared" si="177"/>
        <v>#NAME?</v>
      </c>
      <c r="D313" s="22" t="e">
        <f>[3]!EntStkDescr($P$1,A313,1)</f>
        <v>#NAME?</v>
      </c>
      <c r="E313" s="52"/>
      <c r="F313" s="53" t="s">
        <v>13</v>
      </c>
      <c r="G313" s="54" t="e">
        <f t="shared" si="178"/>
        <v>#NAME?</v>
      </c>
      <c r="H313" s="53" t="e">
        <f>[3]!EntStkUserField5($P$1,A313)</f>
        <v>#NAME?</v>
      </c>
      <c r="I313" s="24"/>
      <c r="J313" s="80" t="e">
        <f>IF('Price List'!$F$2="N/A",N313,IF('Price List'!$S$4="#(515): Invalid Customer",K313,(K313-(K313*O313))))</f>
        <v>#NAME?</v>
      </c>
      <c r="K313" s="80" t="e">
        <f t="shared" si="179"/>
        <v>#NAME?</v>
      </c>
      <c r="L313" s="23" t="e">
        <f t="shared" si="180"/>
        <v>#NAME?</v>
      </c>
      <c r="M313" s="77" t="e">
        <f>IF(VLOOKUP(C313,product_group_discount,3,FALSE)="",'New Quote Discount'!$C$6,VLOOKUP(C313,product_group_discount,3,FALSE))</f>
        <v>#NAME?</v>
      </c>
      <c r="N313" s="23" t="e">
        <f t="shared" si="181"/>
        <v>#NAME?</v>
      </c>
      <c r="O313" s="121" t="e">
        <f t="shared" si="182"/>
        <v>#NAME?</v>
      </c>
      <c r="P313" s="117"/>
      <c r="Q313" s="167" t="e">
        <f>IF(P313="",[3]!EntStkSalesPrice($P$1,A313,'Price List'!$S$5),P313*(IF('Price List'!$S$5="A",1,IF('Price List'!$S$5="B",1.262,1.553))))</f>
        <v>#NAME?</v>
      </c>
      <c r="R313" s="167" t="e">
        <f t="shared" si="176"/>
        <v>#NAME?</v>
      </c>
    </row>
    <row r="314" spans="1:18" x14ac:dyDescent="0.2">
      <c r="A314" s="21" t="s">
        <v>499</v>
      </c>
      <c r="B314" s="52" t="e">
        <f>[3]!EntStkParent($P$1,A314)</f>
        <v>#NAME?</v>
      </c>
      <c r="C314" s="52" t="e">
        <f t="shared" si="177"/>
        <v>#NAME?</v>
      </c>
      <c r="D314" s="22" t="e">
        <f>[3]!EntStkDescr($P$1,A314,1)</f>
        <v>#NAME?</v>
      </c>
      <c r="E314" s="22"/>
      <c r="F314" s="53" t="s">
        <v>13</v>
      </c>
      <c r="G314" s="54" t="e">
        <f t="shared" si="178"/>
        <v>#NAME?</v>
      </c>
      <c r="H314" s="23" t="e">
        <f>[3]!EntStkUserField5($P$1,A314)</f>
        <v>#NAME?</v>
      </c>
      <c r="I314" s="24"/>
      <c r="J314" s="80" t="e">
        <f>IF('Price List'!$F$2="N/A",N314,IF('Price List'!$S$4="#(515): Invalid Customer",K314,(K314-(K314*O314))))</f>
        <v>#NAME?</v>
      </c>
      <c r="K314" s="80" t="e">
        <f t="shared" si="179"/>
        <v>#NAME?</v>
      </c>
      <c r="L314" s="23" t="e">
        <f t="shared" si="180"/>
        <v>#NAME?</v>
      </c>
      <c r="M314" s="77" t="e">
        <f>IF(VLOOKUP(C314,product_group_discount,3,FALSE)="",'New Quote Discount'!$C$6,VLOOKUP(C314,product_group_discount,3,FALSE))</f>
        <v>#NAME?</v>
      </c>
      <c r="N314" s="23" t="e">
        <f t="shared" si="181"/>
        <v>#NAME?</v>
      </c>
      <c r="O314" s="121" t="e">
        <f t="shared" si="182"/>
        <v>#NAME?</v>
      </c>
      <c r="P314" s="117"/>
      <c r="Q314" s="167" t="e">
        <f>IF(P314="",[3]!EntStkSalesPrice($P$1,A314,'Price List'!$S$5),P314*(IF('Price List'!$S$5="A",1,IF('Price List'!$S$5="B",1.262,1.553))))</f>
        <v>#NAME?</v>
      </c>
      <c r="R314" s="167" t="e">
        <f t="shared" si="176"/>
        <v>#NAME?</v>
      </c>
    </row>
    <row r="315" spans="1:18" x14ac:dyDescent="0.2">
      <c r="A315" s="21" t="s">
        <v>500</v>
      </c>
      <c r="B315" s="52" t="e">
        <f>[3]!EntStkParent($P$1,A315)</f>
        <v>#NAME?</v>
      </c>
      <c r="C315" s="52" t="e">
        <f t="shared" si="177"/>
        <v>#NAME?</v>
      </c>
      <c r="D315" s="22" t="e">
        <f>[3]!EntStkDescr($P$1,A315,1)</f>
        <v>#NAME?</v>
      </c>
      <c r="E315" s="22"/>
      <c r="F315" s="53" t="s">
        <v>13</v>
      </c>
      <c r="G315" s="54" t="e">
        <f t="shared" si="178"/>
        <v>#NAME?</v>
      </c>
      <c r="H315" s="23" t="e">
        <f>[3]!EntStkUserField5($P$1,A315)</f>
        <v>#NAME?</v>
      </c>
      <c r="I315" s="24"/>
      <c r="J315" s="80" t="e">
        <f>IF('Price List'!$F$2="N/A",N315,IF('Price List'!$S$4="#(515): Invalid Customer",K315,(K315-(K315*O315))))</f>
        <v>#NAME?</v>
      </c>
      <c r="K315" s="80" t="e">
        <f t="shared" si="179"/>
        <v>#NAME?</v>
      </c>
      <c r="L315" s="23" t="e">
        <f t="shared" si="180"/>
        <v>#NAME?</v>
      </c>
      <c r="M315" s="77" t="e">
        <f>IF(VLOOKUP(C315,product_group_discount,3,FALSE)="",'New Quote Discount'!$C$6,VLOOKUP(C315,product_group_discount,3,FALSE))</f>
        <v>#NAME?</v>
      </c>
      <c r="N315" s="23" t="e">
        <f t="shared" si="181"/>
        <v>#NAME?</v>
      </c>
      <c r="O315" s="121" t="e">
        <f t="shared" si="182"/>
        <v>#NAME?</v>
      </c>
      <c r="P315" s="117"/>
      <c r="Q315" s="167" t="e">
        <f>IF(P315="",[3]!EntStkSalesPrice($P$1,A315,'Price List'!$S$5),P315*(IF('Price List'!$S$5="A",1,IF('Price List'!$S$5="B",1.262,1.553))))</f>
        <v>#NAME?</v>
      </c>
      <c r="R315" s="167" t="e">
        <f t="shared" si="176"/>
        <v>#NAME?</v>
      </c>
    </row>
    <row r="316" spans="1:18" x14ac:dyDescent="0.2">
      <c r="A316" s="51" t="s">
        <v>501</v>
      </c>
      <c r="B316" s="52" t="e">
        <f>[3]!EntStkParent($P$1,A316)</f>
        <v>#NAME?</v>
      </c>
      <c r="C316" s="52" t="e">
        <f t="shared" si="177"/>
        <v>#NAME?</v>
      </c>
      <c r="D316" s="22" t="e">
        <f>[3]!EntStkDescr($P$1,A316,1)</f>
        <v>#NAME?</v>
      </c>
      <c r="E316" s="52"/>
      <c r="F316" s="53" t="s">
        <v>13</v>
      </c>
      <c r="G316" s="54" t="e">
        <f t="shared" si="178"/>
        <v>#NAME?</v>
      </c>
      <c r="H316" s="53" t="e">
        <f>[3]!EntStkUserField5($P$1,A316)</f>
        <v>#NAME?</v>
      </c>
      <c r="I316" s="24"/>
      <c r="J316" s="80" t="e">
        <f>IF('Price List'!$F$2="N/A",N316,IF('Price List'!$S$4="#(515): Invalid Customer",K316,(K316-(K316*O316))))</f>
        <v>#NAME?</v>
      </c>
      <c r="K316" s="80" t="e">
        <f t="shared" si="179"/>
        <v>#NAME?</v>
      </c>
      <c r="L316" s="23" t="e">
        <f t="shared" si="180"/>
        <v>#NAME?</v>
      </c>
      <c r="M316" s="77" t="e">
        <f>IF(VLOOKUP(C316,product_group_discount,3,FALSE)="",'New Quote Discount'!$C$6,VLOOKUP(C316,product_group_discount,3,FALSE))</f>
        <v>#NAME?</v>
      </c>
      <c r="N316" s="23" t="e">
        <f t="shared" si="181"/>
        <v>#NAME?</v>
      </c>
      <c r="O316" s="121" t="e">
        <f t="shared" si="182"/>
        <v>#NAME?</v>
      </c>
      <c r="P316" s="117"/>
      <c r="Q316" s="167" t="e">
        <f>IF(P316="",[3]!EntStkSalesPrice($P$1,A316,'Price List'!$S$5),P316*(IF('Price List'!$S$5="A",1,IF('Price List'!$S$5="B",1.262,1.553))))</f>
        <v>#NAME?</v>
      </c>
      <c r="R316" s="167" t="e">
        <f t="shared" si="176"/>
        <v>#NAME?</v>
      </c>
    </row>
    <row r="317" spans="1:18" x14ac:dyDescent="0.2">
      <c r="A317" s="21" t="s">
        <v>501</v>
      </c>
      <c r="B317" s="52" t="e">
        <f>[3]!EntStkParent($P$1,A317)</f>
        <v>#NAME?</v>
      </c>
      <c r="C317" s="52" t="e">
        <f t="shared" si="177"/>
        <v>#NAME?</v>
      </c>
      <c r="D317" s="22" t="e">
        <f>[3]!EntStkDescr($P$1,A317,1)</f>
        <v>#NAME?</v>
      </c>
      <c r="E317" s="22"/>
      <c r="F317" s="53" t="s">
        <v>13</v>
      </c>
      <c r="G317" s="54" t="e">
        <f t="shared" si="178"/>
        <v>#NAME?</v>
      </c>
      <c r="H317" s="23" t="e">
        <f>[3]!EntStkUserField5($P$1,A317)</f>
        <v>#NAME?</v>
      </c>
      <c r="I317" s="24"/>
      <c r="J317" s="80" t="e">
        <f>IF('Price List'!$F$2="N/A",N317,IF('Price List'!$S$4="#(515): Invalid Customer",K317,(K317-(K317*O317))))</f>
        <v>#NAME?</v>
      </c>
      <c r="K317" s="80" t="e">
        <f t="shared" si="179"/>
        <v>#NAME?</v>
      </c>
      <c r="L317" s="23" t="e">
        <f t="shared" si="180"/>
        <v>#NAME?</v>
      </c>
      <c r="M317" s="77" t="e">
        <f>IF(VLOOKUP(C317,product_group_discount,3,FALSE)="",'New Quote Discount'!$C$6,VLOOKUP(C317,product_group_discount,3,FALSE))</f>
        <v>#NAME?</v>
      </c>
      <c r="N317" s="23" t="e">
        <f t="shared" si="181"/>
        <v>#NAME?</v>
      </c>
      <c r="O317" s="121" t="e">
        <f t="shared" si="182"/>
        <v>#NAME?</v>
      </c>
      <c r="P317" s="117"/>
      <c r="Q317" s="167" t="e">
        <f>IF(P317="",[3]!EntStkSalesPrice($P$1,A317,'Price List'!$S$5),P317*(IF('Price List'!$S$5="A",1,IF('Price List'!$S$5="B",1.262,1.553))))</f>
        <v>#NAME?</v>
      </c>
      <c r="R317" s="167" t="e">
        <f t="shared" si="176"/>
        <v>#NAME?</v>
      </c>
    </row>
    <row r="318" spans="1:18" x14ac:dyDescent="0.2">
      <c r="A318" s="21" t="s">
        <v>502</v>
      </c>
      <c r="B318" s="52" t="e">
        <f>[3]!EntStkParent($P$1,A318)</f>
        <v>#NAME?</v>
      </c>
      <c r="C318" s="52" t="e">
        <f t="shared" ref="C318:C320" si="183">LEFT(B318,3)</f>
        <v>#NAME?</v>
      </c>
      <c r="D318" s="22" t="e">
        <f>[3]!EntStkDescr($P$1,A318,1)</f>
        <v>#NAME?</v>
      </c>
      <c r="E318" s="22"/>
      <c r="F318" s="53" t="s">
        <v>13</v>
      </c>
      <c r="G318" s="54" t="e">
        <f t="shared" ref="G318:G352" si="184">CONCATENATE(H318,F318)</f>
        <v>#NAME?</v>
      </c>
      <c r="H318" s="23" t="e">
        <f>[3]!EntStkUserField5($P$1,A318)</f>
        <v>#NAME?</v>
      </c>
      <c r="I318" s="24"/>
      <c r="J318" s="80" t="e">
        <f>IF('Price List'!$F$2="N/A",N318,IF('Price List'!$S$4="#(515): Invalid Customer",K318,(K318-(K318*O318))))</f>
        <v>#NAME?</v>
      </c>
      <c r="K318" s="80" t="e">
        <f t="shared" si="179"/>
        <v>#NAME?</v>
      </c>
      <c r="L318" s="23" t="e">
        <f t="shared" ref="L318:L327" si="185">K318-(K318*M318)</f>
        <v>#NAME?</v>
      </c>
      <c r="M318" s="77" t="e">
        <f>IF(VLOOKUP(C318,product_group_discount,3,FALSE)="",'New Quote Discount'!$C$6,VLOOKUP(C318,product_group_discount,3,FALSE))</f>
        <v>#NAME?</v>
      </c>
      <c r="N318" s="23" t="e">
        <f t="shared" ref="N318:N363" si="186">K318-(K318*M318)</f>
        <v>#NAME?</v>
      </c>
      <c r="O318" s="121" t="e">
        <f t="shared" ref="O318:O361" si="187">VLOOKUP(C318,customerdiscount,5,FALSE)</f>
        <v>#NAME?</v>
      </c>
      <c r="P318" s="117"/>
      <c r="Q318" s="167" t="e">
        <f>IF(P318="",[3]!EntStkSalesPrice($P$1,A318,'Price List'!$S$5),P318*(IF('Price List'!$S$5="A",1,IF('Price List'!$S$5="B",1.262,1.553))))</f>
        <v>#NAME?</v>
      </c>
      <c r="R318" s="167" t="e">
        <f t="shared" si="176"/>
        <v>#NAME?</v>
      </c>
    </row>
    <row r="319" spans="1:18" ht="13.75" customHeight="1" x14ac:dyDescent="0.2">
      <c r="A319" s="21" t="s">
        <v>503</v>
      </c>
      <c r="B319" s="52" t="e">
        <f>[3]!EntStkParent($P$1,A319)</f>
        <v>#NAME?</v>
      </c>
      <c r="C319" s="52" t="e">
        <f t="shared" si="183"/>
        <v>#NAME?</v>
      </c>
      <c r="D319" s="22" t="e">
        <f>[3]!EntStkDescr($P$1,A319,1)</f>
        <v>#NAME?</v>
      </c>
      <c r="E319" s="22"/>
      <c r="F319" s="53" t="s">
        <v>13</v>
      </c>
      <c r="G319" s="54" t="e">
        <f t="shared" si="184"/>
        <v>#NAME?</v>
      </c>
      <c r="H319" s="23" t="e">
        <f>[3]!EntStkUserField5($P$1,A319)</f>
        <v>#NAME?</v>
      </c>
      <c r="I319" s="24"/>
      <c r="J319" s="80" t="e">
        <f>IF('Price List'!$F$2="N/A",N319,IF('Price List'!$S$4="#(515): Invalid Customer",K319,(K319-(K319*O319))))</f>
        <v>#NAME?</v>
      </c>
      <c r="K319" s="80" t="e">
        <f t="shared" si="179"/>
        <v>#NAME?</v>
      </c>
      <c r="L319" s="23" t="e">
        <f t="shared" si="185"/>
        <v>#NAME?</v>
      </c>
      <c r="M319" s="77" t="e">
        <f>IF(VLOOKUP(C319,product_group_discount,3,FALSE)="",'New Quote Discount'!$C$6,VLOOKUP(C319,product_group_discount,3,FALSE))</f>
        <v>#NAME?</v>
      </c>
      <c r="N319" s="23" t="e">
        <f t="shared" si="186"/>
        <v>#NAME?</v>
      </c>
      <c r="O319" s="121" t="e">
        <f t="shared" si="187"/>
        <v>#NAME?</v>
      </c>
      <c r="P319" s="117"/>
      <c r="Q319" s="167" t="e">
        <f>IF(P319="",[3]!EntStkSalesPrice($P$1,A319,'Price List'!$S$5),P319*(IF('Price List'!$S$5="A",1,IF('Price List'!$S$5="B",1.262,1.553))))</f>
        <v>#NAME?</v>
      </c>
      <c r="R319" s="167" t="e">
        <f t="shared" si="176"/>
        <v>#NAME?</v>
      </c>
    </row>
    <row r="320" spans="1:18" ht="13.6" thickBot="1" x14ac:dyDescent="0.25">
      <c r="A320" s="21" t="s">
        <v>504</v>
      </c>
      <c r="B320" s="52" t="e">
        <f>[3]!EntStkParent($P$1,A320)</f>
        <v>#NAME?</v>
      </c>
      <c r="C320" s="52" t="e">
        <f t="shared" si="183"/>
        <v>#NAME?</v>
      </c>
      <c r="D320" s="22" t="e">
        <f>[3]!EntStkDescr($P$1,A320,1)</f>
        <v>#NAME?</v>
      </c>
      <c r="E320" s="55" t="s">
        <v>79</v>
      </c>
      <c r="F320" s="53" t="s">
        <v>13</v>
      </c>
      <c r="G320" s="54" t="e">
        <f t="shared" si="184"/>
        <v>#NAME?</v>
      </c>
      <c r="H320" s="24" t="e">
        <f>[3]!EntStkUserField5($P$1,A320)</f>
        <v>#NAME?</v>
      </c>
      <c r="I320" s="24"/>
      <c r="J320" s="80" t="e">
        <f>IF('Price List'!$F$2="N/A",N320,IF('Price List'!$S$4="#(515): Invalid Customer",K320,(K320-(K320*O320))))</f>
        <v>#NAME?</v>
      </c>
      <c r="K320" s="80" t="e">
        <f t="shared" si="179"/>
        <v>#NAME?</v>
      </c>
      <c r="L320" s="23" t="e">
        <f t="shared" si="185"/>
        <v>#NAME?</v>
      </c>
      <c r="M320" s="77" t="e">
        <f>IF(VLOOKUP(C320,product_group_discount,3,FALSE)="",'New Quote Discount'!$C$6,VLOOKUP(C320,product_group_discount,3,FALSE))</f>
        <v>#NAME?</v>
      </c>
      <c r="N320" s="23" t="e">
        <f t="shared" si="186"/>
        <v>#NAME?</v>
      </c>
      <c r="O320" s="121" t="e">
        <f t="shared" si="187"/>
        <v>#NAME?</v>
      </c>
      <c r="P320" s="117"/>
      <c r="Q320" s="167" t="e">
        <f>IF(P320="",[3]!EntStkSalesPrice($P$1,A320,'Price List'!$S$5),P320*(IF('Price List'!$S$5="A",1,IF('Price List'!$S$5="B",1.262,1.553))))</f>
        <v>#NAME?</v>
      </c>
      <c r="R320" s="167" t="e">
        <f t="shared" si="176"/>
        <v>#NAME?</v>
      </c>
    </row>
    <row r="321" spans="1:19" x14ac:dyDescent="0.2">
      <c r="A321" s="45"/>
      <c r="B321" s="28" t="e">
        <f>[3]!EntStkParent($P$1,A321)</f>
        <v>#NAME?</v>
      </c>
      <c r="C321" s="28" t="s">
        <v>38</v>
      </c>
      <c r="D321" s="57" t="e">
        <f>[3]!EntStkDescr($P$1,A321,1)</f>
        <v>#NAME?</v>
      </c>
      <c r="E321" s="50"/>
      <c r="F321" s="39" t="s">
        <v>22</v>
      </c>
      <c r="G321" s="60" t="str">
        <f t="shared" ref="G321" si="188">CONCATENATE(H321,F321)</f>
        <v>2.5Z12</v>
      </c>
      <c r="H321" s="30">
        <v>2.5</v>
      </c>
      <c r="I321" s="24"/>
      <c r="J321" s="81" t="e">
        <f>IF('Price List'!$F$2="N/A",N321,IF('Price List'!$S$4="#(515): Invalid Customer",K321,(K321-(K321*O321))))</f>
        <v>#NAME?</v>
      </c>
      <c r="K321" s="81">
        <f t="shared" ref="K321" si="189">Q321</f>
        <v>3.8691743999999999</v>
      </c>
      <c r="L321" s="29">
        <f t="shared" ref="L321" si="190">K321-(K321*M321)</f>
        <v>2.3215046399999997</v>
      </c>
      <c r="M321" s="86">
        <f>IF(VLOOKUP(C321,product_group_discount,3,FALSE)="",'New Quote Discount'!$C$6,VLOOKUP(C321,product_group_discount,3,FALSE))</f>
        <v>0.4</v>
      </c>
      <c r="N321" s="29">
        <f t="shared" ref="N321" si="191">K321-(K321*M321)</f>
        <v>2.3215046399999997</v>
      </c>
      <c r="O321" s="120" t="e">
        <f t="shared" ref="O321" si="192">VLOOKUP(C321,customerdiscount,5,FALSE)</f>
        <v>#NAME?</v>
      </c>
      <c r="P321" s="81">
        <v>3.2136</v>
      </c>
      <c r="Q321" s="167">
        <f>IF(P321="",[3]!EntStkSalesPrice($P$1,A321,'Price List'!$S$5),P321*(IF('Price List'!$S$5="A",1,IF('Price List'!$S$5="B",1.204,1.481))))</f>
        <v>3.8691743999999999</v>
      </c>
      <c r="R321" s="167">
        <f t="shared" si="176"/>
        <v>5.8037615999999996</v>
      </c>
    </row>
    <row r="322" spans="1:19" x14ac:dyDescent="0.2">
      <c r="A322" s="27"/>
      <c r="B322" s="28" t="e">
        <f>[3]!EntStkParent($P$1,A322)</f>
        <v>#NAME?</v>
      </c>
      <c r="C322" s="28" t="s">
        <v>38</v>
      </c>
      <c r="D322" s="57" t="e">
        <f>[3]!EntStkDescr($P$1,A322,1)</f>
        <v>#NAME?</v>
      </c>
      <c r="E322" s="57"/>
      <c r="F322" s="29" t="s">
        <v>22</v>
      </c>
      <c r="G322" s="60" t="str">
        <f t="shared" si="184"/>
        <v>3Z12</v>
      </c>
      <c r="H322" s="30">
        <v>3</v>
      </c>
      <c r="I322" s="24"/>
      <c r="J322" s="81" t="e">
        <f>IF('Price List'!$F$2="N/A",N322,IF('Price List'!$S$4="#(515): Invalid Customer",K322,(K322-(K322*O322))))</f>
        <v>#NAME?</v>
      </c>
      <c r="K322" s="81">
        <f t="shared" si="179"/>
        <v>5.2085040000000005</v>
      </c>
      <c r="L322" s="29">
        <f t="shared" si="185"/>
        <v>3.1251024000000003</v>
      </c>
      <c r="M322" s="86">
        <f>IF(VLOOKUP(C322,product_group_discount,3,FALSE)="",'New Quote Discount'!$C$6,VLOOKUP(C322,product_group_discount,3,FALSE))</f>
        <v>0.4</v>
      </c>
      <c r="N322" s="29">
        <f t="shared" si="186"/>
        <v>3.1251024000000003</v>
      </c>
      <c r="O322" s="120" t="e">
        <f t="shared" si="187"/>
        <v>#NAME?</v>
      </c>
      <c r="P322" s="81">
        <v>4.3260000000000005</v>
      </c>
      <c r="Q322" s="167">
        <f>IF(P322="",[3]!EntStkSalesPrice($P$1,A322,'Price List'!$S$5),P322*(IF('Price List'!$S$5="A",1,IF('Price List'!$S$5="B",1.204,1.481))))</f>
        <v>5.2085040000000005</v>
      </c>
      <c r="R322" s="167">
        <f t="shared" si="176"/>
        <v>7.8127560000000003</v>
      </c>
    </row>
    <row r="323" spans="1:19" x14ac:dyDescent="0.2">
      <c r="A323" s="27"/>
      <c r="B323" s="28" t="e">
        <f>[3]!EntStkParent($P$1,A323)</f>
        <v>#NAME?</v>
      </c>
      <c r="C323" s="28" t="s">
        <v>38</v>
      </c>
      <c r="D323" s="57" t="e">
        <f>[3]!EntStkDescr($P$1,A323,1)</f>
        <v>#NAME?</v>
      </c>
      <c r="E323" s="57"/>
      <c r="F323" s="29" t="s">
        <v>22</v>
      </c>
      <c r="G323" s="60" t="str">
        <f t="shared" si="184"/>
        <v>4Z12</v>
      </c>
      <c r="H323" s="30">
        <v>4</v>
      </c>
      <c r="I323" s="24"/>
      <c r="J323" s="81" t="e">
        <f>IF('Price List'!$F$2="N/A",N323,IF('Price List'!$S$4="#(515): Invalid Customer",K323,(K323-(K323*O323))))</f>
        <v>#NAME?</v>
      </c>
      <c r="K323" s="81">
        <f t="shared" si="179"/>
        <v>8.8420556000000001</v>
      </c>
      <c r="L323" s="29">
        <f t="shared" ref="L323:L325" si="193">K323-(K323*M323)</f>
        <v>5.3052333599999999</v>
      </c>
      <c r="M323" s="86">
        <f>IF(VLOOKUP(C323,product_group_discount,3,FALSE)="",'New Quote Discount'!$C$6,VLOOKUP(C323,product_group_discount,3,FALSE))</f>
        <v>0.4</v>
      </c>
      <c r="N323" s="29">
        <f t="shared" ref="N323:N325" si="194">K323-(K323*M323)</f>
        <v>5.3052333599999999</v>
      </c>
      <c r="O323" s="120" t="e">
        <f t="shared" ref="O323:O325" si="195">VLOOKUP(C323,customerdiscount,5,FALSE)</f>
        <v>#NAME?</v>
      </c>
      <c r="P323" s="81">
        <v>7.3438999999999997</v>
      </c>
      <c r="Q323" s="167">
        <f>IF(P323="",[3]!EntStkSalesPrice($P$1,A323,'Price List'!$S$5),P323*(IF('Price List'!$S$5="A",1,IF('Price List'!$S$5="B",1.204,1.481))))</f>
        <v>8.8420556000000001</v>
      </c>
      <c r="R323" s="167">
        <f t="shared" si="176"/>
        <v>13.263083399999999</v>
      </c>
    </row>
    <row r="324" spans="1:19" x14ac:dyDescent="0.2">
      <c r="A324" s="27"/>
      <c r="B324" s="28" t="e">
        <f>[3]!EntStkParent($P$1,A324)</f>
        <v>#NAME?</v>
      </c>
      <c r="C324" s="28" t="s">
        <v>38</v>
      </c>
      <c r="D324" s="57" t="e">
        <f>[3]!EntStkDescr($P$1,A324,1)</f>
        <v>#NAME?</v>
      </c>
      <c r="E324" s="57"/>
      <c r="F324" s="29" t="s">
        <v>22</v>
      </c>
      <c r="G324" s="60" t="str">
        <f t="shared" si="184"/>
        <v>5Z12</v>
      </c>
      <c r="H324" s="30">
        <v>5</v>
      </c>
      <c r="I324" s="24"/>
      <c r="J324" s="81" t="e">
        <f>IF('Price List'!$F$2="N/A",N324,IF('Price List'!$S$4="#(515): Invalid Customer",K324,(K324-(K324*O324))))</f>
        <v>#NAME?</v>
      </c>
      <c r="K324" s="81">
        <f t="shared" si="179"/>
        <v>10.6135321478256</v>
      </c>
      <c r="L324" s="29">
        <f t="shared" si="193"/>
        <v>6.3681192886953601</v>
      </c>
      <c r="M324" s="86">
        <f>IF(VLOOKUP(C324,product_group_discount,3,FALSE)="",'New Quote Discount'!$C$6,VLOOKUP(C324,product_group_discount,3,FALSE))</f>
        <v>0.4</v>
      </c>
      <c r="N324" s="29">
        <f t="shared" si="194"/>
        <v>6.3681192886953601</v>
      </c>
      <c r="O324" s="120" t="e">
        <f t="shared" si="195"/>
        <v>#NAME?</v>
      </c>
      <c r="P324" s="81">
        <v>8.8152260364000004</v>
      </c>
      <c r="Q324" s="167">
        <f>IF(P324="",[3]!EntStkSalesPrice($P$1,A324,'Price List'!$S$5),P324*(IF('Price List'!$S$5="A",1,IF('Price List'!$S$5="B",1.204,1.481))))</f>
        <v>10.6135321478256</v>
      </c>
      <c r="R324" s="167">
        <f t="shared" si="176"/>
        <v>15.920298221738399</v>
      </c>
    </row>
    <row r="325" spans="1:19" x14ac:dyDescent="0.2">
      <c r="A325" s="115" t="s">
        <v>247</v>
      </c>
      <c r="B325" s="22" t="e">
        <f>[3]!EntStkParent($P$1,A325)</f>
        <v>#NAME?</v>
      </c>
      <c r="C325" s="22" t="e">
        <f t="shared" ref="C325" si="196">LEFT(B325,3)</f>
        <v>#NAME?</v>
      </c>
      <c r="D325" s="22" t="e">
        <f>[3]!EntStkDescr($P$1,A325,1)</f>
        <v>#NAME?</v>
      </c>
      <c r="E325" s="22"/>
      <c r="F325" s="23" t="s">
        <v>22</v>
      </c>
      <c r="G325" s="25" t="e">
        <f t="shared" ref="G325" si="197">CONCATENATE(H325,F325)</f>
        <v>#NAME?</v>
      </c>
      <c r="H325" s="53" t="e">
        <f>[3]!EntStkUserField5($P$1,A325)</f>
        <v>#NAME?</v>
      </c>
      <c r="I325" s="24"/>
      <c r="J325" s="80" t="e">
        <f>IF('Price List'!$F$2="N/A",N325,IF('Price List'!$S$4="#(515): Invalid Customer",K325,(K325-(K325*O325))))</f>
        <v>#NAME?</v>
      </c>
      <c r="K325" s="80" t="e">
        <f t="shared" si="179"/>
        <v>#NAME?</v>
      </c>
      <c r="L325" s="23" t="e">
        <f t="shared" si="193"/>
        <v>#NAME?</v>
      </c>
      <c r="M325" s="77" t="e">
        <f>IF(VLOOKUP(C325,product_group_discount,3,FALSE)="",'New Quote Discount'!$C$6,VLOOKUP(C325,product_group_discount,3,FALSE))</f>
        <v>#NAME?</v>
      </c>
      <c r="N325" s="23" t="e">
        <f t="shared" si="194"/>
        <v>#NAME?</v>
      </c>
      <c r="O325" s="77" t="e">
        <f t="shared" si="195"/>
        <v>#NAME?</v>
      </c>
      <c r="P325" s="117"/>
      <c r="Q325" s="167" t="e">
        <f>IF(P325="",[3]!EntStkSalesPrice($P$1,A325,'Price List'!$S$5),P325*(IF('Price List'!$S$5="A",1,IF('Price List'!$S$5="B",1.204,1.481))))</f>
        <v>#NAME?</v>
      </c>
      <c r="R325" s="167" t="e">
        <f t="shared" si="176"/>
        <v>#NAME?</v>
      </c>
    </row>
    <row r="326" spans="1:19" x14ac:dyDescent="0.2">
      <c r="A326" s="115" t="s">
        <v>248</v>
      </c>
      <c r="B326" s="22" t="e">
        <f>[3]!EntStkParent($P$1,A326)</f>
        <v>#NAME?</v>
      </c>
      <c r="C326" s="22" t="e">
        <f t="shared" ref="C326" si="198">LEFT(B326,3)</f>
        <v>#NAME?</v>
      </c>
      <c r="D326" s="22" t="e">
        <f>[3]!EntStkDescr($P$1,A326,1)</f>
        <v>#NAME?</v>
      </c>
      <c r="E326" s="22"/>
      <c r="F326" s="26" t="s">
        <v>22</v>
      </c>
      <c r="G326" s="25" t="e">
        <f t="shared" ref="G326" si="199">CONCATENATE(H326,F326)</f>
        <v>#NAME?</v>
      </c>
      <c r="H326" s="53" t="e">
        <f>[3]!EntStkUserField5($P$1,A326)</f>
        <v>#NAME?</v>
      </c>
      <c r="I326" s="24"/>
      <c r="J326" s="80" t="e">
        <f>IF('Price List'!$F$2="N/A",N326,IF('Price List'!$S$4="#(515): Invalid Customer",K326,(K326-(K326*O326))))</f>
        <v>#NAME?</v>
      </c>
      <c r="K326" s="80" t="e">
        <f t="shared" si="179"/>
        <v>#NAME?</v>
      </c>
      <c r="L326" s="23" t="e">
        <f t="shared" ref="L326" si="200">K326-(K326*M326)</f>
        <v>#NAME?</v>
      </c>
      <c r="M326" s="77" t="e">
        <f>IF(VLOOKUP(C326,product_group_discount,3,FALSE)="",'New Quote Discount'!$C$6,VLOOKUP(C326,product_group_discount,3,FALSE))</f>
        <v>#NAME?</v>
      </c>
      <c r="N326" s="23" t="e">
        <f t="shared" ref="N326" si="201">K326-(K326*M326)</f>
        <v>#NAME?</v>
      </c>
      <c r="O326" s="77" t="e">
        <f t="shared" ref="O326" si="202">VLOOKUP(C326,customerdiscount,5,FALSE)</f>
        <v>#NAME?</v>
      </c>
      <c r="P326" s="117"/>
      <c r="Q326" s="167" t="e">
        <f>IF(P326="",[3]!EntStkSalesPrice($P$1,A326,'Price List'!$S$5),P326*(IF('Price List'!$S$5="A",1,IF('Price List'!$S$5="B",1.204,1.481))))</f>
        <v>#NAME?</v>
      </c>
      <c r="R326" s="167" t="e">
        <f t="shared" si="176"/>
        <v>#NAME?</v>
      </c>
    </row>
    <row r="327" spans="1:19" x14ac:dyDescent="0.2">
      <c r="A327" s="21" t="s">
        <v>505</v>
      </c>
      <c r="B327" s="22" t="e">
        <f>[3]!EntStkParent($P$1,A327)</f>
        <v>#NAME?</v>
      </c>
      <c r="C327" s="22" t="e">
        <f t="shared" ref="C327:C401" si="203">LEFT(B327,3)</f>
        <v>#NAME?</v>
      </c>
      <c r="D327" s="22" t="e">
        <f>[3]!EntStkDescr($P$1,A327,1)</f>
        <v>#NAME?</v>
      </c>
      <c r="E327" s="22"/>
      <c r="F327" s="23" t="s">
        <v>22</v>
      </c>
      <c r="G327" s="25" t="e">
        <f t="shared" si="184"/>
        <v>#NAME?</v>
      </c>
      <c r="H327" s="53" t="e">
        <f>[3]!EntStkUserField5($P$1,A327)</f>
        <v>#NAME?</v>
      </c>
      <c r="I327" s="24"/>
      <c r="J327" s="80" t="e">
        <f>IF('Price List'!$F$2="N/A",N327,IF('Price List'!$S$4="#(515): Invalid Customer",K327,(K327-(K327*O327))))</f>
        <v>#NAME?</v>
      </c>
      <c r="K327" s="80" t="e">
        <f t="shared" si="179"/>
        <v>#NAME?</v>
      </c>
      <c r="L327" s="23" t="e">
        <f t="shared" si="185"/>
        <v>#NAME?</v>
      </c>
      <c r="M327" s="77" t="e">
        <f>IF(VLOOKUP(C327,product_group_discount,3,FALSE)="",'New Quote Discount'!$C$6,VLOOKUP(C327,product_group_discount,3,FALSE))</f>
        <v>#NAME?</v>
      </c>
      <c r="N327" s="23" t="e">
        <f t="shared" si="186"/>
        <v>#NAME?</v>
      </c>
      <c r="O327" s="77" t="e">
        <f t="shared" si="187"/>
        <v>#NAME?</v>
      </c>
      <c r="P327" s="117"/>
      <c r="Q327" s="167" t="e">
        <f>IF(P327="",[3]!EntStkSalesPrice($P$1,A327,'Price List'!$S$5),P327*(IF('Price List'!$S$5="A",1,IF('Price List'!$S$5="B",1.204,1.481))))</f>
        <v>#NAME?</v>
      </c>
      <c r="R327" s="167" t="e">
        <f t="shared" ref="R327:R400" si="204">K327*1.5</f>
        <v>#NAME?</v>
      </c>
    </row>
    <row r="328" spans="1:19" x14ac:dyDescent="0.2">
      <c r="A328" s="21" t="s">
        <v>506</v>
      </c>
      <c r="B328" s="22" t="e">
        <f>[3]!EntStkParent($P$1,A328)</f>
        <v>#NAME?</v>
      </c>
      <c r="C328" s="22" t="e">
        <f t="shared" si="203"/>
        <v>#NAME?</v>
      </c>
      <c r="D328" s="22" t="e">
        <f>[3]!EntStkDescr($P$1,A328,1)</f>
        <v>#NAME?</v>
      </c>
      <c r="E328" s="22"/>
      <c r="F328" s="23" t="s">
        <v>22</v>
      </c>
      <c r="G328" s="25" t="e">
        <f t="shared" si="184"/>
        <v>#NAME?</v>
      </c>
      <c r="H328" s="53" t="e">
        <f>[3]!EntStkUserField5($P$1,A328)</f>
        <v>#NAME?</v>
      </c>
      <c r="I328" s="24"/>
      <c r="J328" s="80" t="e">
        <f>IF('Price List'!$F$2="N/A",N328,IF('Price List'!$S$4="#(515): Invalid Customer",K328,(K328-(K328*O328))))</f>
        <v>#NAME?</v>
      </c>
      <c r="K328" s="80" t="e">
        <f t="shared" si="179"/>
        <v>#NAME?</v>
      </c>
      <c r="L328" s="23" t="e">
        <f t="shared" ref="L328:L365" si="205">K328-(K328*M328)</f>
        <v>#NAME?</v>
      </c>
      <c r="M328" s="77" t="e">
        <f>IF(VLOOKUP(C328,product_group_discount,3,FALSE)="",'New Quote Discount'!$C$6,VLOOKUP(C328,product_group_discount,3,FALSE))</f>
        <v>#NAME?</v>
      </c>
      <c r="N328" s="23" t="e">
        <f t="shared" si="186"/>
        <v>#NAME?</v>
      </c>
      <c r="O328" s="77" t="e">
        <f t="shared" si="187"/>
        <v>#NAME?</v>
      </c>
      <c r="P328" s="117"/>
      <c r="Q328" s="167" t="e">
        <f>IF(P328="",[3]!EntStkSalesPrice($P$1,A328,'Price List'!$S$5),P328*(IF('Price List'!$S$5="A",1,IF('Price List'!$S$5="B",1.204,1.481))))</f>
        <v>#NAME?</v>
      </c>
      <c r="R328" s="167" t="e">
        <f t="shared" si="204"/>
        <v>#NAME?</v>
      </c>
    </row>
    <row r="329" spans="1:19" x14ac:dyDescent="0.2">
      <c r="A329" s="27"/>
      <c r="B329" s="28" t="e">
        <f>[3]!EntStkParent($P$1,A329)</f>
        <v>#NAME?</v>
      </c>
      <c r="C329" s="28" t="s">
        <v>38</v>
      </c>
      <c r="D329" s="57" t="e">
        <f>[3]!EntStkDescr($P$1,A329,1)</f>
        <v>#NAME?</v>
      </c>
      <c r="E329" s="28"/>
      <c r="F329" s="29" t="s">
        <v>22</v>
      </c>
      <c r="G329" s="31" t="str">
        <f t="shared" si="184"/>
        <v>11Z12</v>
      </c>
      <c r="H329" s="58">
        <v>11</v>
      </c>
      <c r="I329" s="24"/>
      <c r="J329" s="81" t="e">
        <f>IF('Price List'!$F$2="N/A",N329,IF('Price List'!$S$4="#(515): Invalid Customer",K329,(K329-(K329*O329))))</f>
        <v>#NAME?</v>
      </c>
      <c r="K329" s="81">
        <f t="shared" si="179"/>
        <v>49.791187754179198</v>
      </c>
      <c r="L329" s="29">
        <f t="shared" si="205"/>
        <v>29.874712652507519</v>
      </c>
      <c r="M329" s="86">
        <f>IF(VLOOKUP(C329,product_group_discount,3,FALSE)="",'New Quote Discount'!$C$6,VLOOKUP(C329,product_group_discount,3,FALSE))</f>
        <v>0.4</v>
      </c>
      <c r="N329" s="29">
        <f t="shared" ref="N329" si="206">K329-(K329*M329)</f>
        <v>29.874712652507519</v>
      </c>
      <c r="O329" s="120" t="e">
        <f t="shared" ref="O329" si="207">VLOOKUP(C329,customerdiscount,5,FALSE)</f>
        <v>#NAME?</v>
      </c>
      <c r="P329" s="81">
        <v>41.354807104800003</v>
      </c>
      <c r="Q329" s="167">
        <f>IF(P329="",[3]!EntStkSalesPrice($P$1,A329,'Price List'!$S$5),P329*(IF('Price List'!$S$5="A",1,IF('Price List'!$S$5="B",1.204,1.481))))</f>
        <v>49.791187754179198</v>
      </c>
      <c r="R329" s="167">
        <f t="shared" si="204"/>
        <v>74.686781631268801</v>
      </c>
    </row>
    <row r="330" spans="1:19" ht="13.6" thickBot="1" x14ac:dyDescent="0.25">
      <c r="A330" s="40"/>
      <c r="B330" s="41" t="e">
        <f>[3]!EntStkParent($P$1,A330)</f>
        <v>#NAME?</v>
      </c>
      <c r="C330" s="41" t="s">
        <v>38</v>
      </c>
      <c r="D330" s="61" t="e">
        <f>[3]!EntStkDescr($P$1,A330,1)</f>
        <v>#NAME?</v>
      </c>
      <c r="E330" s="41"/>
      <c r="F330" s="64" t="s">
        <v>22</v>
      </c>
      <c r="G330" s="44" t="str">
        <f t="shared" si="184"/>
        <v>13Z12</v>
      </c>
      <c r="H330" s="62">
        <v>13</v>
      </c>
      <c r="I330" s="24"/>
      <c r="J330" s="83" t="e">
        <f>IF('Price List'!$F$2="N/A",N330,IF('Price List'!$S$4="#(515): Invalid Customer",K330,(K330-(K330*O330))))</f>
        <v>#NAME?</v>
      </c>
      <c r="K330" s="83">
        <f t="shared" si="179"/>
        <v>65.025386932060798</v>
      </c>
      <c r="L330" s="64">
        <f t="shared" ref="L330" si="208">K330-(K330*M330)</f>
        <v>39.015232159236476</v>
      </c>
      <c r="M330" s="87">
        <f>IF(VLOOKUP(C330,product_group_discount,3,FALSE)="",'New Quote Discount'!$C$6,VLOOKUP(C330,product_group_discount,3,FALSE))</f>
        <v>0.4</v>
      </c>
      <c r="N330" s="64">
        <f t="shared" ref="N330" si="209">K330-(K330*M330)</f>
        <v>39.015232159236476</v>
      </c>
      <c r="O330" s="122" t="e">
        <f t="shared" ref="O330" si="210">VLOOKUP(C330,customerdiscount,5,FALSE)</f>
        <v>#NAME?</v>
      </c>
      <c r="P330" s="83">
        <v>54.007796455200001</v>
      </c>
      <c r="Q330" s="167">
        <f>IF(P330="",[3]!EntStkSalesPrice($P$1,A330,'Price List'!$S$5),P330*(IF('Price List'!$S$5="A",1,IF('Price List'!$S$5="B",1.204,1.481))))</f>
        <v>65.025386932060798</v>
      </c>
      <c r="R330" s="167">
        <f t="shared" si="204"/>
        <v>97.538080398091196</v>
      </c>
    </row>
    <row r="331" spans="1:19" x14ac:dyDescent="0.2">
      <c r="A331" s="27"/>
      <c r="B331" s="28" t="e">
        <f>[3]!EntStkParent($P$1,A331)</f>
        <v>#NAME?</v>
      </c>
      <c r="C331" s="28" t="s">
        <v>38</v>
      </c>
      <c r="D331" s="57" t="e">
        <f>[3]!EntStkDescr($P$1,A331,1)</f>
        <v>#NAME?</v>
      </c>
      <c r="E331" s="28"/>
      <c r="F331" s="29" t="s">
        <v>22</v>
      </c>
      <c r="G331" s="31" t="str">
        <f t="shared" si="184"/>
        <v>15Z12</v>
      </c>
      <c r="H331" s="58">
        <v>15</v>
      </c>
      <c r="I331" s="24"/>
      <c r="J331" s="81" t="e">
        <f>IF('Price List'!$F$2="N/A",N331,IF('Price List'!$S$4="#(515): Invalid Customer",K331,(K331-(K331*O331))))</f>
        <v>#NAME?</v>
      </c>
      <c r="K331" s="81">
        <f t="shared" si="179"/>
        <v>81.089375799599992</v>
      </c>
      <c r="L331" s="29">
        <f t="shared" si="205"/>
        <v>48.653625479759995</v>
      </c>
      <c r="M331" s="86">
        <f>IF(VLOOKUP(C331,product_group_discount,3,FALSE)="",'New Quote Discount'!$C$6,VLOOKUP(C331,product_group_discount,3,FALSE))</f>
        <v>0.4</v>
      </c>
      <c r="N331" s="29">
        <f t="shared" si="186"/>
        <v>48.653625479759995</v>
      </c>
      <c r="O331" s="120" t="e">
        <f t="shared" si="187"/>
        <v>#NAME?</v>
      </c>
      <c r="P331" s="81">
        <v>67.349979899999994</v>
      </c>
      <c r="Q331" s="167">
        <f>IF(P331="",[3]!EntStkSalesPrice($P$1,A331,'Price List'!$S$5),P331*(IF('Price List'!$S$5="A",1,IF('Price List'!$S$5="B",1.204,1.481))))</f>
        <v>81.089375799599992</v>
      </c>
      <c r="R331" s="167">
        <f t="shared" si="204"/>
        <v>121.63406369939999</v>
      </c>
    </row>
    <row r="332" spans="1:19" x14ac:dyDescent="0.2">
      <c r="A332" s="27"/>
      <c r="B332" s="28" t="e">
        <f>[3]!EntStkParent($P$1,A332)</f>
        <v>#NAME?</v>
      </c>
      <c r="C332" s="28" t="s">
        <v>38</v>
      </c>
      <c r="D332" s="57" t="e">
        <f>[3]!EntStkDescr($P$1,A332,1)</f>
        <v>#NAME?</v>
      </c>
      <c r="E332" s="28"/>
      <c r="F332" s="29" t="s">
        <v>22</v>
      </c>
      <c r="G332" s="31" t="str">
        <f t="shared" si="184"/>
        <v>16Z12</v>
      </c>
      <c r="H332" s="58">
        <v>16</v>
      </c>
      <c r="I332" s="24"/>
      <c r="J332" s="81" t="e">
        <f>IF('Price List'!$F$2="N/A",N332,IF('Price List'!$S$4="#(515): Invalid Customer",K332,(K332-(K332*O332))))</f>
        <v>#NAME?</v>
      </c>
      <c r="K332" s="81">
        <f t="shared" si="179"/>
        <v>93.609629799840008</v>
      </c>
      <c r="L332" s="29">
        <f t="shared" si="205"/>
        <v>56.165777879904006</v>
      </c>
      <c r="M332" s="86">
        <f>IF(VLOOKUP(C332,product_group_discount,3,FALSE)="",'New Quote Discount'!$C$6,VLOOKUP(C332,product_group_discount,3,FALSE))</f>
        <v>0.4</v>
      </c>
      <c r="N332" s="29">
        <f t="shared" si="186"/>
        <v>56.165777879904006</v>
      </c>
      <c r="O332" s="120" t="e">
        <f t="shared" si="187"/>
        <v>#NAME?</v>
      </c>
      <c r="P332" s="81">
        <v>77.748861960000013</v>
      </c>
      <c r="Q332" s="167">
        <f>IF(P332="",[3]!EntStkSalesPrice($P$1,A332,'Price List'!$S$5),P332*(IF('Price List'!$S$5="A",1,IF('Price List'!$S$5="B",1.204,1.481))))</f>
        <v>93.609629799840008</v>
      </c>
      <c r="R332" s="167">
        <f t="shared" si="204"/>
        <v>140.41444469976</v>
      </c>
    </row>
    <row r="333" spans="1:19" x14ac:dyDescent="0.2">
      <c r="A333" s="27"/>
      <c r="B333" s="28" t="e">
        <f>[3]!EntStkParent($P$1,A333)</f>
        <v>#NAME?</v>
      </c>
      <c r="C333" s="28" t="s">
        <v>38</v>
      </c>
      <c r="D333" s="57" t="e">
        <f>[3]!EntStkDescr($P$1,A333,1)</f>
        <v>#NAME?</v>
      </c>
      <c r="E333" s="28"/>
      <c r="F333" s="29" t="s">
        <v>22</v>
      </c>
      <c r="G333" s="31" t="str">
        <f t="shared" si="184"/>
        <v>18Z12</v>
      </c>
      <c r="H333" s="58">
        <v>18</v>
      </c>
      <c r="I333" s="24"/>
      <c r="J333" s="81" t="e">
        <f>IF('Price List'!$F$2="N/A",N333,IF('Price List'!$S$4="#(515): Invalid Customer",K333,(K333-(K333*O333))))</f>
        <v>#NAME?</v>
      </c>
      <c r="K333" s="81">
        <f t="shared" si="179"/>
        <v>110.19454823664</v>
      </c>
      <c r="L333" s="29">
        <f t="shared" si="205"/>
        <v>66.116728941984007</v>
      </c>
      <c r="M333" s="86">
        <f>IF(VLOOKUP(C333,product_group_discount,3,FALSE)="",'New Quote Discount'!$C$6,VLOOKUP(C333,product_group_discount,3,FALSE))</f>
        <v>0.4</v>
      </c>
      <c r="N333" s="29">
        <f t="shared" si="186"/>
        <v>66.116728941984007</v>
      </c>
      <c r="O333" s="120" t="e">
        <f t="shared" si="187"/>
        <v>#NAME?</v>
      </c>
      <c r="P333" s="81">
        <v>91.523711160000005</v>
      </c>
      <c r="Q333" s="167">
        <f>IF(P333="",[3]!EntStkSalesPrice($P$1,A333,'Price List'!$S$5),P333*(IF('Price List'!$S$5="A",1,IF('Price List'!$S$5="B",1.204,1.481))))</f>
        <v>110.19454823664</v>
      </c>
      <c r="R333" s="167">
        <f t="shared" si="204"/>
        <v>165.29182235496</v>
      </c>
    </row>
    <row r="334" spans="1:19" x14ac:dyDescent="0.2">
      <c r="A334" s="27"/>
      <c r="B334" s="28" t="e">
        <f>[3]!EntStkParent($P$1,A334)</f>
        <v>#NAME?</v>
      </c>
      <c r="C334" s="28" t="s">
        <v>38</v>
      </c>
      <c r="D334" s="57" t="e">
        <f>[3]!EntStkDescr($P$1,A334,1)</f>
        <v>#NAME?</v>
      </c>
      <c r="E334" s="28"/>
      <c r="F334" s="29" t="s">
        <v>22</v>
      </c>
      <c r="G334" s="31" t="str">
        <f t="shared" si="184"/>
        <v>19Z12</v>
      </c>
      <c r="H334" s="58">
        <v>19</v>
      </c>
      <c r="I334" s="24"/>
      <c r="J334" s="81" t="e">
        <f>IF('Price List'!$F$2="N/A",N334,IF('Price List'!$S$4="#(515): Invalid Customer",K334,(K334-(K334*O334))))</f>
        <v>#NAME?</v>
      </c>
      <c r="K334" s="81">
        <f t="shared" ref="K334:K407" si="211">Q334</f>
        <v>129.87894323376</v>
      </c>
      <c r="L334" s="29">
        <f t="shared" si="205"/>
        <v>77.927365940255996</v>
      </c>
      <c r="M334" s="86">
        <f>IF(VLOOKUP(C334,product_group_discount,3,FALSE)="",'New Quote Discount'!$C$6,VLOOKUP(C334,product_group_discount,3,FALSE))</f>
        <v>0.4</v>
      </c>
      <c r="N334" s="29">
        <f t="shared" si="186"/>
        <v>77.927365940255996</v>
      </c>
      <c r="O334" s="120" t="e">
        <f t="shared" si="187"/>
        <v>#NAME?</v>
      </c>
      <c r="P334" s="81">
        <v>107.87287644000001</v>
      </c>
      <c r="Q334" s="167">
        <f>IF(P334="",[3]!EntStkSalesPrice($P$1,A334,'Price List'!$S$5),P334*(IF('Price List'!$S$5="A",1,IF('Price List'!$S$5="B",1.204,1.481))))</f>
        <v>129.87894323376</v>
      </c>
      <c r="R334" s="167">
        <f t="shared" si="204"/>
        <v>194.81841485064001</v>
      </c>
    </row>
    <row r="335" spans="1:19" ht="13.6" thickBot="1" x14ac:dyDescent="0.25">
      <c r="A335" s="40"/>
      <c r="B335" s="41" t="e">
        <f>[3]!EntStkParent($P$1,A335)</f>
        <v>#NAME?</v>
      </c>
      <c r="C335" s="41" t="s">
        <v>38</v>
      </c>
      <c r="D335" s="61" t="e">
        <f>[3]!EntStkDescr($P$1,A335,1)</f>
        <v>#NAME?</v>
      </c>
      <c r="E335" s="41"/>
      <c r="F335" s="64" t="s">
        <v>22</v>
      </c>
      <c r="G335" s="44" t="str">
        <f t="shared" si="184"/>
        <v>20Z12</v>
      </c>
      <c r="H335" s="62">
        <v>20</v>
      </c>
      <c r="I335" s="24"/>
      <c r="J335" s="83" t="e">
        <f>IF('Price List'!$F$2="N/A",N335,IF('Price List'!$S$4="#(515): Invalid Customer",K335,(K335-(K335*O335))))</f>
        <v>#NAME?</v>
      </c>
      <c r="K335" s="83">
        <f t="shared" si="211"/>
        <v>149.54974403544</v>
      </c>
      <c r="L335" s="64">
        <f t="shared" si="205"/>
        <v>89.729846421264</v>
      </c>
      <c r="M335" s="87">
        <f>IF(VLOOKUP(C335,product_group_discount,3,FALSE)="",'New Quote Discount'!$C$6,VLOOKUP(C335,product_group_discount,3,FALSE))</f>
        <v>0.4</v>
      </c>
      <c r="N335" s="64">
        <f t="shared" si="186"/>
        <v>89.729846421264</v>
      </c>
      <c r="O335" s="122" t="e">
        <f t="shared" si="187"/>
        <v>#NAME?</v>
      </c>
      <c r="P335" s="83">
        <v>124.21075086</v>
      </c>
      <c r="Q335" s="167">
        <f>IF(P335="",[3]!EntStkSalesPrice($P$1,A335,'Price List'!$S$5),P335*(IF('Price List'!$S$5="A",1,IF('Price List'!$S$5="B",1.204,1.481))))</f>
        <v>149.54974403544</v>
      </c>
      <c r="R335" s="167">
        <f t="shared" si="204"/>
        <v>224.32461605316001</v>
      </c>
    </row>
    <row r="336" spans="1:19" x14ac:dyDescent="0.2">
      <c r="A336" s="135" t="s">
        <v>2462</v>
      </c>
      <c r="B336" s="28" t="e">
        <f>[3]!EntStkParent($P$1,A336)</f>
        <v>#NAME?</v>
      </c>
      <c r="C336" s="28" t="s">
        <v>38</v>
      </c>
      <c r="D336" s="57" t="e">
        <f>[3]!EntStkDescr($P$1,A336,1)</f>
        <v>#NAME?</v>
      </c>
      <c r="E336" s="28"/>
      <c r="F336" s="39" t="s">
        <v>2461</v>
      </c>
      <c r="G336" s="31" t="e">
        <f t="shared" ref="G336:G343" si="212">CONCATENATE(H336,F336)</f>
        <v>#NAME?</v>
      </c>
      <c r="H336" s="23" t="e">
        <f>[3]!EntStkUserField5($P$1,A336)</f>
        <v>#NAME?</v>
      </c>
      <c r="I336" s="24"/>
      <c r="J336" s="81" t="e">
        <f>IF('Price List'!$F$2="N/A",N336,IF('Price List'!$S$4="#(515): Invalid Customer",K336,(K336-(K336*O336))))</f>
        <v>#NAME?</v>
      </c>
      <c r="K336" s="81" t="e">
        <f t="shared" ref="K336:K343" si="213">Q336</f>
        <v>#NAME?</v>
      </c>
      <c r="L336" s="29" t="e">
        <f t="shared" ref="L336:L343" si="214">K336-(K336*M336)</f>
        <v>#NAME?</v>
      </c>
      <c r="M336" s="86">
        <f>IF(VLOOKUP(C336,product_group_discount,3,FALSE)="",'New Quote Discount'!$C$6,VLOOKUP(C336,product_group_discount,3,FALSE))</f>
        <v>0.4</v>
      </c>
      <c r="N336" s="29" t="e">
        <f t="shared" ref="N336:N343" si="215">K336-(K336*M336)</f>
        <v>#NAME?</v>
      </c>
      <c r="O336" s="120" t="e">
        <f t="shared" ref="O336:O343" si="216">VLOOKUP(C336,customerdiscount,5,FALSE)</f>
        <v>#NAME?</v>
      </c>
      <c r="P336" s="81"/>
      <c r="Q336" s="167" t="e">
        <f>IF(P336="",[3]!EntStkSalesPrice($P$1,A336,'Price List'!$S$5),P336*(IF('Price List'!$S$5="A",1,IF('Price List'!$S$5="B",1.204,1.481))))</f>
        <v>#NAME?</v>
      </c>
      <c r="R336" s="167" t="e">
        <f t="shared" ref="R336:R343" si="217">K336*1.5</f>
        <v>#NAME?</v>
      </c>
      <c r="S336" s="292"/>
    </row>
    <row r="337" spans="1:19" x14ac:dyDescent="0.2">
      <c r="A337" s="135" t="s">
        <v>2463</v>
      </c>
      <c r="B337" s="28" t="e">
        <f>[3]!EntStkParent($P$1,A337)</f>
        <v>#NAME?</v>
      </c>
      <c r="C337" s="28" t="s">
        <v>38</v>
      </c>
      <c r="D337" s="57" t="e">
        <f>[3]!EntStkDescr($P$1,A337,1)</f>
        <v>#NAME?</v>
      </c>
      <c r="E337" s="28"/>
      <c r="F337" s="39" t="s">
        <v>2461</v>
      </c>
      <c r="G337" s="31" t="e">
        <f t="shared" si="212"/>
        <v>#NAME?</v>
      </c>
      <c r="H337" s="23" t="e">
        <f>[3]!EntStkUserField5($P$1,A337)</f>
        <v>#NAME?</v>
      </c>
      <c r="I337" s="24"/>
      <c r="J337" s="81" t="e">
        <f>IF('Price List'!$F$2="N/A",N337,IF('Price List'!$S$4="#(515): Invalid Customer",K337,(K337-(K337*O337))))</f>
        <v>#NAME?</v>
      </c>
      <c r="K337" s="81" t="e">
        <f t="shared" si="213"/>
        <v>#NAME?</v>
      </c>
      <c r="L337" s="29" t="e">
        <f t="shared" si="214"/>
        <v>#NAME?</v>
      </c>
      <c r="M337" s="86">
        <f>IF(VLOOKUP(C337,product_group_discount,3,FALSE)="",'New Quote Discount'!$C$6,VLOOKUP(C337,product_group_discount,3,FALSE))</f>
        <v>0.4</v>
      </c>
      <c r="N337" s="29" t="e">
        <f t="shared" si="215"/>
        <v>#NAME?</v>
      </c>
      <c r="O337" s="120" t="e">
        <f t="shared" si="216"/>
        <v>#NAME?</v>
      </c>
      <c r="P337" s="81"/>
      <c r="Q337" s="167" t="e">
        <f>IF(P337="",[3]!EntStkSalesPrice($P$1,A337,'Price List'!$S$5),P337*(IF('Price List'!$S$5="A",1,IF('Price List'!$S$5="B",1.204,1.481))))</f>
        <v>#NAME?</v>
      </c>
      <c r="R337" s="167" t="e">
        <f t="shared" si="217"/>
        <v>#NAME?</v>
      </c>
      <c r="S337" s="292"/>
    </row>
    <row r="338" spans="1:19" x14ac:dyDescent="0.2">
      <c r="A338" s="135" t="s">
        <v>2464</v>
      </c>
      <c r="B338" s="28" t="e">
        <f>[3]!EntStkParent($P$1,A338)</f>
        <v>#NAME?</v>
      </c>
      <c r="C338" s="28" t="s">
        <v>38</v>
      </c>
      <c r="D338" s="57" t="e">
        <f>[3]!EntStkDescr($P$1,A338,1)</f>
        <v>#NAME?</v>
      </c>
      <c r="E338" s="28"/>
      <c r="F338" s="39" t="s">
        <v>2461</v>
      </c>
      <c r="G338" s="31" t="e">
        <f t="shared" si="212"/>
        <v>#NAME?</v>
      </c>
      <c r="H338" s="23" t="e">
        <f>[3]!EntStkUserField5($P$1,A338)</f>
        <v>#NAME?</v>
      </c>
      <c r="I338" s="24"/>
      <c r="J338" s="81" t="e">
        <f>IF('Price List'!$F$2="N/A",N338,IF('Price List'!$S$4="#(515): Invalid Customer",K338,(K338-(K338*O338))))</f>
        <v>#NAME?</v>
      </c>
      <c r="K338" s="81" t="e">
        <f t="shared" si="213"/>
        <v>#NAME?</v>
      </c>
      <c r="L338" s="29" t="e">
        <f t="shared" si="214"/>
        <v>#NAME?</v>
      </c>
      <c r="M338" s="86">
        <f>IF(VLOOKUP(C338,product_group_discount,3,FALSE)="",'New Quote Discount'!$C$6,VLOOKUP(C338,product_group_discount,3,FALSE))</f>
        <v>0.4</v>
      </c>
      <c r="N338" s="29" t="e">
        <f t="shared" si="215"/>
        <v>#NAME?</v>
      </c>
      <c r="O338" s="120" t="e">
        <f t="shared" si="216"/>
        <v>#NAME?</v>
      </c>
      <c r="P338" s="81"/>
      <c r="Q338" s="167" t="e">
        <f>IF(P338="",[3]!EntStkSalesPrice($P$1,A338,'Price List'!$S$5),P338*(IF('Price List'!$S$5="A",1,IF('Price List'!$S$5="B",1.204,1.481))))</f>
        <v>#NAME?</v>
      </c>
      <c r="R338" s="167" t="e">
        <f t="shared" si="217"/>
        <v>#NAME?</v>
      </c>
      <c r="S338" s="292"/>
    </row>
    <row r="339" spans="1:19" x14ac:dyDescent="0.2">
      <c r="A339" s="135" t="s">
        <v>2465</v>
      </c>
      <c r="B339" s="28" t="e">
        <f>[3]!EntStkParent($P$1,A339)</f>
        <v>#NAME?</v>
      </c>
      <c r="C339" s="28" t="s">
        <v>38</v>
      </c>
      <c r="D339" s="57" t="e">
        <f>[3]!EntStkDescr($P$1,A339,1)</f>
        <v>#NAME?</v>
      </c>
      <c r="E339" s="28"/>
      <c r="F339" s="39" t="s">
        <v>2461</v>
      </c>
      <c r="G339" s="31" t="e">
        <f t="shared" si="212"/>
        <v>#NAME?</v>
      </c>
      <c r="H339" s="23" t="e">
        <f>[3]!EntStkUserField5($P$1,A339)</f>
        <v>#NAME?</v>
      </c>
      <c r="I339" s="24"/>
      <c r="J339" s="81" t="e">
        <f>IF('Price List'!$F$2="N/A",N339,IF('Price List'!$S$4="#(515): Invalid Customer",K339,(K339-(K339*O339))))</f>
        <v>#NAME?</v>
      </c>
      <c r="K339" s="81" t="e">
        <f t="shared" si="213"/>
        <v>#NAME?</v>
      </c>
      <c r="L339" s="29" t="e">
        <f t="shared" si="214"/>
        <v>#NAME?</v>
      </c>
      <c r="M339" s="86">
        <f>IF(VLOOKUP(C339,product_group_discount,3,FALSE)="",'New Quote Discount'!$C$6,VLOOKUP(C339,product_group_discount,3,FALSE))</f>
        <v>0.4</v>
      </c>
      <c r="N339" s="29" t="e">
        <f t="shared" si="215"/>
        <v>#NAME?</v>
      </c>
      <c r="O339" s="120" t="e">
        <f t="shared" si="216"/>
        <v>#NAME?</v>
      </c>
      <c r="P339" s="81"/>
      <c r="Q339" s="167" t="e">
        <f>IF(P339="",[3]!EntStkSalesPrice($P$1,A339,'Price List'!$S$5),P339*(IF('Price List'!$S$5="A",1,IF('Price List'!$S$5="B",1.204,1.481))))</f>
        <v>#NAME?</v>
      </c>
      <c r="R339" s="167" t="e">
        <f t="shared" si="217"/>
        <v>#NAME?</v>
      </c>
      <c r="S339" s="292"/>
    </row>
    <row r="340" spans="1:19" x14ac:dyDescent="0.2">
      <c r="A340" s="135" t="s">
        <v>2469</v>
      </c>
      <c r="B340" s="28" t="e">
        <f>[3]!EntStkParent($P$1,A340)</f>
        <v>#NAME?</v>
      </c>
      <c r="C340" s="28" t="s">
        <v>38</v>
      </c>
      <c r="D340" s="57" t="e">
        <f>[3]!EntStkDescr($P$1,A340,1)</f>
        <v>#NAME?</v>
      </c>
      <c r="E340" s="28"/>
      <c r="F340" s="39" t="s">
        <v>2461</v>
      </c>
      <c r="G340" s="31" t="e">
        <f t="shared" ref="G340" si="218">CONCATENATE(H340,F340)</f>
        <v>#NAME?</v>
      </c>
      <c r="H340" s="23" t="e">
        <f>[3]!EntStkUserField5($P$1,A340)</f>
        <v>#NAME?</v>
      </c>
      <c r="I340" s="24"/>
      <c r="J340" s="81" t="e">
        <f>IF('Price List'!$F$2="N/A",N340,IF('Price List'!$S$4="#(515): Invalid Customer",K340,(K340-(K340*O340))))</f>
        <v>#NAME?</v>
      </c>
      <c r="K340" s="81" t="e">
        <f t="shared" ref="K340" si="219">Q340</f>
        <v>#NAME?</v>
      </c>
      <c r="L340" s="29" t="e">
        <f t="shared" ref="L340" si="220">K340-(K340*M340)</f>
        <v>#NAME?</v>
      </c>
      <c r="M340" s="86">
        <f>IF(VLOOKUP(C340,product_group_discount,3,FALSE)="",'New Quote Discount'!$C$6,VLOOKUP(C340,product_group_discount,3,FALSE))</f>
        <v>0.4</v>
      </c>
      <c r="N340" s="29" t="e">
        <f>K340-(K340*M340)</f>
        <v>#NAME?</v>
      </c>
      <c r="O340" s="120" t="e">
        <f t="shared" ref="O340" si="221">VLOOKUP(C340,customerdiscount,5,FALSE)</f>
        <v>#NAME?</v>
      </c>
      <c r="P340" s="81"/>
      <c r="Q340" s="167" t="e">
        <f>IF(P340="",[3]!EntStkSalesPrice($P$1,A340,'Price List'!$S$5),P340*(IF('Price List'!$S$5="A",1,IF('Price List'!$S$5="B",1.204,1.481))))</f>
        <v>#NAME?</v>
      </c>
      <c r="R340" s="167" t="e">
        <f t="shared" si="217"/>
        <v>#NAME?</v>
      </c>
      <c r="S340" s="292"/>
    </row>
    <row r="341" spans="1:19" x14ac:dyDescent="0.2">
      <c r="A341" s="135" t="s">
        <v>2466</v>
      </c>
      <c r="B341" s="28" t="e">
        <f>[3]!EntStkParent($P$1,A341)</f>
        <v>#NAME?</v>
      </c>
      <c r="C341" s="28" t="s">
        <v>38</v>
      </c>
      <c r="D341" s="57" t="e">
        <f>[3]!EntStkDescr($P$1,A341,1)</f>
        <v>#NAME?</v>
      </c>
      <c r="E341" s="28"/>
      <c r="F341" s="39" t="s">
        <v>2461</v>
      </c>
      <c r="G341" s="31" t="e">
        <f t="shared" si="212"/>
        <v>#NAME?</v>
      </c>
      <c r="H341" s="23" t="e">
        <f>[3]!EntStkUserField5($P$1,A341)</f>
        <v>#NAME?</v>
      </c>
      <c r="I341" s="24"/>
      <c r="J341" s="81" t="e">
        <f>IF('Price List'!$F$2="N/A",N341,IF('Price List'!$S$4="#(515): Invalid Customer",K341,(K341-(K341*O341))))</f>
        <v>#NAME?</v>
      </c>
      <c r="K341" s="81" t="e">
        <f t="shared" si="213"/>
        <v>#NAME?</v>
      </c>
      <c r="L341" s="29" t="e">
        <f t="shared" si="214"/>
        <v>#NAME?</v>
      </c>
      <c r="M341" s="86">
        <f>IF(VLOOKUP(C341,product_group_discount,3,FALSE)="",'New Quote Discount'!$C$6,VLOOKUP(C341,product_group_discount,3,FALSE))</f>
        <v>0.4</v>
      </c>
      <c r="N341" s="29" t="e">
        <f t="shared" si="215"/>
        <v>#NAME?</v>
      </c>
      <c r="O341" s="120" t="e">
        <f t="shared" si="216"/>
        <v>#NAME?</v>
      </c>
      <c r="P341" s="81"/>
      <c r="Q341" s="167" t="e">
        <f>IF(P341="",[3]!EntStkSalesPrice($P$1,A341,'Price List'!$S$5),P341*(IF('Price List'!$S$5="A",1,IF('Price List'!$S$5="B",1.204,1.481))))</f>
        <v>#NAME?</v>
      </c>
      <c r="R341" s="167" t="e">
        <f t="shared" si="217"/>
        <v>#NAME?</v>
      </c>
      <c r="S341" s="292"/>
    </row>
    <row r="342" spans="1:19" x14ac:dyDescent="0.2">
      <c r="A342" s="135" t="s">
        <v>2467</v>
      </c>
      <c r="B342" s="28" t="e">
        <f>[3]!EntStkParent($P$1,A342)</f>
        <v>#NAME?</v>
      </c>
      <c r="C342" s="28" t="s">
        <v>38</v>
      </c>
      <c r="D342" s="57" t="e">
        <f>[3]!EntStkDescr($P$1,A342,1)</f>
        <v>#NAME?</v>
      </c>
      <c r="E342" s="28"/>
      <c r="F342" s="39" t="s">
        <v>2461</v>
      </c>
      <c r="G342" s="31" t="e">
        <f t="shared" si="212"/>
        <v>#NAME?</v>
      </c>
      <c r="H342" s="23" t="e">
        <f>[3]!EntStkUserField5($P$1,A342)</f>
        <v>#NAME?</v>
      </c>
      <c r="I342" s="24"/>
      <c r="J342" s="81" t="e">
        <f>IF('Price List'!$F$2="N/A",N342,IF('Price List'!$S$4="#(515): Invalid Customer",K342,(K342-(K342*O342))))</f>
        <v>#NAME?</v>
      </c>
      <c r="K342" s="81" t="e">
        <f t="shared" si="213"/>
        <v>#NAME?</v>
      </c>
      <c r="L342" s="29" t="e">
        <f t="shared" si="214"/>
        <v>#NAME?</v>
      </c>
      <c r="M342" s="86">
        <f>IF(VLOOKUP(C342,product_group_discount,3,FALSE)="",'New Quote Discount'!$C$6,VLOOKUP(C342,product_group_discount,3,FALSE))</f>
        <v>0.4</v>
      </c>
      <c r="N342" s="29" t="e">
        <f t="shared" si="215"/>
        <v>#NAME?</v>
      </c>
      <c r="O342" s="120" t="e">
        <f t="shared" si="216"/>
        <v>#NAME?</v>
      </c>
      <c r="P342" s="81"/>
      <c r="Q342" s="167" t="e">
        <f>IF(P342="",[3]!EntStkSalesPrice($P$1,A342,'Price List'!$S$5),P342*(IF('Price List'!$S$5="A",1,IF('Price List'!$S$5="B",1.204,1.481))))</f>
        <v>#NAME?</v>
      </c>
      <c r="R342" s="167" t="e">
        <f t="shared" si="217"/>
        <v>#NAME?</v>
      </c>
      <c r="S342" s="292"/>
    </row>
    <row r="343" spans="1:19" x14ac:dyDescent="0.2">
      <c r="A343" s="135" t="s">
        <v>2468</v>
      </c>
      <c r="B343" s="28" t="e">
        <f>[3]!EntStkParent($P$1,A343)</f>
        <v>#NAME?</v>
      </c>
      <c r="C343" s="28" t="s">
        <v>38</v>
      </c>
      <c r="D343" s="57" t="e">
        <f>[3]!EntStkDescr($P$1,A343,1)</f>
        <v>#NAME?</v>
      </c>
      <c r="E343" s="28"/>
      <c r="F343" s="39" t="s">
        <v>2461</v>
      </c>
      <c r="G343" s="31" t="e">
        <f t="shared" si="212"/>
        <v>#NAME?</v>
      </c>
      <c r="H343" s="23" t="e">
        <f>[3]!EntStkUserField5($P$1,A343)</f>
        <v>#NAME?</v>
      </c>
      <c r="I343" s="24"/>
      <c r="J343" s="81" t="e">
        <f>IF('Price List'!$F$2="N/A",N343,IF('Price List'!$S$4="#(515): Invalid Customer",K343,(K343-(K343*O343))))</f>
        <v>#NAME?</v>
      </c>
      <c r="K343" s="81" t="e">
        <f t="shared" si="213"/>
        <v>#NAME?</v>
      </c>
      <c r="L343" s="29" t="e">
        <f t="shared" si="214"/>
        <v>#NAME?</v>
      </c>
      <c r="M343" s="86">
        <f>IF(VLOOKUP(C343,product_group_discount,3,FALSE)="",'New Quote Discount'!$C$6,VLOOKUP(C343,product_group_discount,3,FALSE))</f>
        <v>0.4</v>
      </c>
      <c r="N343" s="29" t="e">
        <f t="shared" si="215"/>
        <v>#NAME?</v>
      </c>
      <c r="O343" s="120" t="e">
        <f t="shared" si="216"/>
        <v>#NAME?</v>
      </c>
      <c r="P343" s="81"/>
      <c r="Q343" s="167" t="e">
        <f>IF(P343="",[3]!EntStkSalesPrice($P$1,A343,'Price List'!$S$5),P343*(IF('Price List'!$S$5="A",1,IF('Price List'!$S$5="B",1.204,1.481))))</f>
        <v>#NAME?</v>
      </c>
      <c r="R343" s="167" t="e">
        <f t="shared" si="217"/>
        <v>#NAME?</v>
      </c>
      <c r="S343" s="292"/>
    </row>
    <row r="344" spans="1:19" x14ac:dyDescent="0.2">
      <c r="A344" s="135" t="s">
        <v>2470</v>
      </c>
      <c r="B344" s="28" t="e">
        <f>[3]!EntStkParent($P$1,A344)</f>
        <v>#NAME?</v>
      </c>
      <c r="C344" s="28" t="s">
        <v>38</v>
      </c>
      <c r="D344" s="57" t="e">
        <f>[3]!EntStkDescr($P$1,A344,1)</f>
        <v>#NAME?</v>
      </c>
      <c r="E344" s="28"/>
      <c r="F344" s="39" t="s">
        <v>2461</v>
      </c>
      <c r="G344" s="31" t="e">
        <f t="shared" ref="G344:G345" si="222">CONCATENATE(H344,F344)</f>
        <v>#NAME?</v>
      </c>
      <c r="H344" s="23" t="e">
        <f>[3]!EntStkUserField5($P$1,A344)</f>
        <v>#NAME?</v>
      </c>
      <c r="I344" s="24"/>
      <c r="J344" s="81" t="e">
        <f>IF('Price List'!$F$2="N/A",N344,IF('Price List'!$S$4="#(515): Invalid Customer",K344,(K344-(K344*O344))))</f>
        <v>#NAME?</v>
      </c>
      <c r="K344" s="81" t="e">
        <f t="shared" ref="K344:K345" si="223">Q344</f>
        <v>#NAME?</v>
      </c>
      <c r="L344" s="29" t="e">
        <f t="shared" ref="L344:L345" si="224">K344-(K344*M344)</f>
        <v>#NAME?</v>
      </c>
      <c r="M344" s="86">
        <f>IF(VLOOKUP(C344,product_group_discount,3,FALSE)="",'New Quote Discount'!$C$6,VLOOKUP(C344,product_group_discount,3,FALSE))</f>
        <v>0.4</v>
      </c>
      <c r="N344" s="29" t="e">
        <f t="shared" ref="N344:N345" si="225">K344-(K344*M344)</f>
        <v>#NAME?</v>
      </c>
      <c r="O344" s="120" t="e">
        <f t="shared" ref="O344:O345" si="226">VLOOKUP(C344,customerdiscount,5,FALSE)</f>
        <v>#NAME?</v>
      </c>
      <c r="P344" s="81"/>
      <c r="Q344" s="167" t="e">
        <f>IF(P344="",[3]!EntStkSalesPrice($P$1,A344,'Price List'!$S$5),P344*(IF('Price List'!$S$5="A",1,IF('Price List'!$S$5="B",1.204,1.481))))</f>
        <v>#NAME?</v>
      </c>
      <c r="R344" s="167" t="e">
        <f t="shared" ref="R344:R345" si="227">K344*1.5</f>
        <v>#NAME?</v>
      </c>
      <c r="S344" s="292"/>
    </row>
    <row r="345" spans="1:19" ht="13.6" thickBot="1" x14ac:dyDescent="0.25">
      <c r="A345" s="135" t="s">
        <v>2471</v>
      </c>
      <c r="B345" s="28" t="e">
        <f>[3]!EntStkParent($P$1,A345)</f>
        <v>#NAME?</v>
      </c>
      <c r="C345" s="28" t="s">
        <v>38</v>
      </c>
      <c r="D345" s="57" t="e">
        <f>[3]!EntStkDescr($P$1,A345,1)</f>
        <v>#NAME?</v>
      </c>
      <c r="E345" s="28"/>
      <c r="F345" s="39" t="s">
        <v>2461</v>
      </c>
      <c r="G345" s="31" t="e">
        <f t="shared" si="222"/>
        <v>#NAME?</v>
      </c>
      <c r="H345" s="23" t="e">
        <f>[3]!EntStkUserField5($P$1,A345)</f>
        <v>#NAME?</v>
      </c>
      <c r="I345" s="24"/>
      <c r="J345" s="81" t="e">
        <f>IF('Price List'!$F$2="N/A",N345,IF('Price List'!$S$4="#(515): Invalid Customer",K345,(K345-(K345*O345))))</f>
        <v>#NAME?</v>
      </c>
      <c r="K345" s="81" t="e">
        <f t="shared" si="223"/>
        <v>#NAME?</v>
      </c>
      <c r="L345" s="29" t="e">
        <f t="shared" si="224"/>
        <v>#NAME?</v>
      </c>
      <c r="M345" s="86">
        <f>IF(VLOOKUP(C345,product_group_discount,3,FALSE)="",'New Quote Discount'!$C$6,VLOOKUP(C345,product_group_discount,3,FALSE))</f>
        <v>0.4</v>
      </c>
      <c r="N345" s="29" t="e">
        <f t="shared" si="225"/>
        <v>#NAME?</v>
      </c>
      <c r="O345" s="120" t="e">
        <f t="shared" si="226"/>
        <v>#NAME?</v>
      </c>
      <c r="P345" s="81"/>
      <c r="Q345" s="167" t="e">
        <f>IF(P345="",[3]!EntStkSalesPrice($P$1,A345,'Price List'!$S$5),P345*(IF('Price List'!$S$5="A",1,IF('Price List'!$S$5="B",1.204,1.481))))</f>
        <v>#NAME?</v>
      </c>
      <c r="R345" s="167" t="e">
        <f t="shared" si="227"/>
        <v>#NAME?</v>
      </c>
      <c r="S345" s="292"/>
    </row>
    <row r="346" spans="1:19" x14ac:dyDescent="0.2">
      <c r="A346" s="16" t="s">
        <v>507</v>
      </c>
      <c r="B346" s="17" t="e">
        <f>[3]!EntStkParent($P$1,A346)</f>
        <v>#NAME?</v>
      </c>
      <c r="C346" s="17" t="e">
        <f t="shared" si="203"/>
        <v>#NAME?</v>
      </c>
      <c r="D346" s="22" t="e">
        <f>[3]!EntStkDescr($P$1,A346,1)</f>
        <v>#NAME?</v>
      </c>
      <c r="E346" s="65" t="s">
        <v>79</v>
      </c>
      <c r="F346" s="37" t="s">
        <v>71</v>
      </c>
      <c r="G346" s="20" t="e">
        <f t="shared" si="184"/>
        <v>#NAME?</v>
      </c>
      <c r="H346" s="19" t="e">
        <f>[3]!EntStkUserField5($P$1,A346)</f>
        <v>#NAME?</v>
      </c>
      <c r="I346" s="24"/>
      <c r="J346" s="79" t="e">
        <f>IF('Price List'!$F$2="N/A",N346,IF('Price List'!$S$4="#(515): Invalid Customer",K346,(K346-(K346*O346))))</f>
        <v>#NAME?</v>
      </c>
      <c r="K346" s="79" t="e">
        <f t="shared" si="211"/>
        <v>#NAME?</v>
      </c>
      <c r="L346" s="18" t="e">
        <f t="shared" si="205"/>
        <v>#NAME?</v>
      </c>
      <c r="M346" s="77" t="e">
        <f>IF(VLOOKUP(C346,product_group_discount,3,FALSE)="",'New Quote Discount'!$C$6,VLOOKUP(C346,product_group_discount,3,FALSE))</f>
        <v>#NAME?</v>
      </c>
      <c r="N346" s="23" t="e">
        <f t="shared" si="186"/>
        <v>#NAME?</v>
      </c>
      <c r="O346" s="121" t="e">
        <f t="shared" si="187"/>
        <v>#NAME?</v>
      </c>
      <c r="P346" s="126"/>
      <c r="Q346" s="167" t="e">
        <f>IF(P346="",[3]!EntStkSalesPrice($P$1,A346,'Price List'!$S$5),P346*(IF('Price List'!$S$5="A",1,IF('Price List'!$S$5="B",1.262,1.553))))</f>
        <v>#NAME?</v>
      </c>
      <c r="R346" s="167" t="e">
        <f t="shared" si="204"/>
        <v>#NAME?</v>
      </c>
    </row>
    <row r="347" spans="1:19" x14ac:dyDescent="0.2">
      <c r="A347" s="21" t="s">
        <v>508</v>
      </c>
      <c r="B347" s="22" t="e">
        <f>[3]!EntStkParent($P$1,A347)</f>
        <v>#NAME?</v>
      </c>
      <c r="C347" s="22" t="e">
        <f t="shared" si="203"/>
        <v>#NAME?</v>
      </c>
      <c r="D347" s="22" t="e">
        <f>[3]!EntStkDescr($P$1,A347,1)</f>
        <v>#NAME?</v>
      </c>
      <c r="E347" s="55" t="s">
        <v>79</v>
      </c>
      <c r="F347" s="26" t="s">
        <v>71</v>
      </c>
      <c r="G347" s="25" t="e">
        <f t="shared" si="184"/>
        <v>#NAME?</v>
      </c>
      <c r="H347" s="24" t="e">
        <f>[3]!EntStkUserField5($P$1,A347)</f>
        <v>#NAME?</v>
      </c>
      <c r="I347" s="24"/>
      <c r="J347" s="80" t="e">
        <f>IF('Price List'!$F$2="N/A",N347,IF('Price List'!$S$4="#(515): Invalid Customer",K347,(K347-(K347*O347))))</f>
        <v>#NAME?</v>
      </c>
      <c r="K347" s="80" t="e">
        <f t="shared" si="211"/>
        <v>#NAME?</v>
      </c>
      <c r="L347" s="23" t="e">
        <f t="shared" si="205"/>
        <v>#NAME?</v>
      </c>
      <c r="M347" s="77" t="e">
        <f>IF(VLOOKUP(C347,product_group_discount,3,FALSE)="",'New Quote Discount'!$C$6,VLOOKUP(C347,product_group_discount,3,FALSE))</f>
        <v>#NAME?</v>
      </c>
      <c r="N347" s="23" t="e">
        <f t="shared" si="186"/>
        <v>#NAME?</v>
      </c>
      <c r="O347" s="121" t="e">
        <f t="shared" si="187"/>
        <v>#NAME?</v>
      </c>
      <c r="P347" s="126"/>
      <c r="Q347" s="167" t="e">
        <f>IF(P347="",[3]!EntStkSalesPrice($P$1,A347,'Price List'!$S$5),P347*(IF('Price List'!$S$5="A",1,IF('Price List'!$S$5="B",1.262,1.553))))</f>
        <v>#NAME?</v>
      </c>
      <c r="R347" s="167" t="e">
        <f t="shared" si="204"/>
        <v>#NAME?</v>
      </c>
    </row>
    <row r="348" spans="1:19" x14ac:dyDescent="0.2">
      <c r="A348" s="21" t="s">
        <v>509</v>
      </c>
      <c r="B348" s="22" t="e">
        <f>[3]!EntStkParent($P$1,A348)</f>
        <v>#NAME?</v>
      </c>
      <c r="C348" s="22" t="e">
        <f t="shared" si="203"/>
        <v>#NAME?</v>
      </c>
      <c r="D348" s="22" t="e">
        <f>[3]!EntStkDescr($P$1,A348,1)</f>
        <v>#NAME?</v>
      </c>
      <c r="E348" s="55" t="s">
        <v>79</v>
      </c>
      <c r="F348" s="26" t="s">
        <v>71</v>
      </c>
      <c r="G348" s="25" t="e">
        <f t="shared" si="184"/>
        <v>#NAME?</v>
      </c>
      <c r="H348" s="24" t="e">
        <f>[3]!EntStkUserField5($P$1,A348)</f>
        <v>#NAME?</v>
      </c>
      <c r="I348" s="24"/>
      <c r="J348" s="80" t="e">
        <f>IF('Price List'!$F$2="N/A",N348,IF('Price List'!$S$4="#(515): Invalid Customer",K348,(K348-(K348*O348))))</f>
        <v>#NAME?</v>
      </c>
      <c r="K348" s="80" t="e">
        <f t="shared" si="211"/>
        <v>#NAME?</v>
      </c>
      <c r="L348" s="23" t="e">
        <f t="shared" si="205"/>
        <v>#NAME?</v>
      </c>
      <c r="M348" s="77" t="e">
        <f>IF(VLOOKUP(C348,product_group_discount,3,FALSE)="",'New Quote Discount'!$C$6,VLOOKUP(C348,product_group_discount,3,FALSE))</f>
        <v>#NAME?</v>
      </c>
      <c r="N348" s="23" t="e">
        <f t="shared" si="186"/>
        <v>#NAME?</v>
      </c>
      <c r="O348" s="121" t="e">
        <f t="shared" si="187"/>
        <v>#NAME?</v>
      </c>
      <c r="P348" s="126"/>
      <c r="Q348" s="167" t="e">
        <f>IF(P348="",[3]!EntStkSalesPrice($P$1,A348,'Price List'!$S$5),P348*(IF('Price List'!$S$5="A",1,IF('Price List'!$S$5="B",1.262,1.553))))</f>
        <v>#NAME?</v>
      </c>
      <c r="R348" s="167" t="e">
        <f t="shared" si="204"/>
        <v>#NAME?</v>
      </c>
    </row>
    <row r="349" spans="1:19" x14ac:dyDescent="0.2">
      <c r="A349" s="21" t="s">
        <v>510</v>
      </c>
      <c r="B349" s="22" t="e">
        <f>[3]!EntStkParent($P$1,A349)</f>
        <v>#NAME?</v>
      </c>
      <c r="C349" s="22" t="e">
        <f t="shared" si="203"/>
        <v>#NAME?</v>
      </c>
      <c r="D349" s="22" t="e">
        <f>[3]!EntStkDescr($P$1,A349,1)</f>
        <v>#NAME?</v>
      </c>
      <c r="E349" s="55" t="s">
        <v>79</v>
      </c>
      <c r="F349" s="26" t="s">
        <v>71</v>
      </c>
      <c r="G349" s="25" t="e">
        <f t="shared" si="184"/>
        <v>#NAME?</v>
      </c>
      <c r="H349" s="24" t="e">
        <f>[3]!EntStkUserField5($P$1,A349)</f>
        <v>#NAME?</v>
      </c>
      <c r="I349" s="24"/>
      <c r="J349" s="80" t="e">
        <f>IF('Price List'!$F$2="N/A",N349,IF('Price List'!$S$4="#(515): Invalid Customer",K349,(K349-(K349*O349))))</f>
        <v>#NAME?</v>
      </c>
      <c r="K349" s="80" t="e">
        <f t="shared" si="211"/>
        <v>#NAME?</v>
      </c>
      <c r="L349" s="23" t="e">
        <f t="shared" si="205"/>
        <v>#NAME?</v>
      </c>
      <c r="M349" s="77" t="e">
        <f>IF(VLOOKUP(C349,product_group_discount,3,FALSE)="",'New Quote Discount'!$C$6,VLOOKUP(C349,product_group_discount,3,FALSE))</f>
        <v>#NAME?</v>
      </c>
      <c r="N349" s="23" t="e">
        <f t="shared" si="186"/>
        <v>#NAME?</v>
      </c>
      <c r="O349" s="121" t="e">
        <f t="shared" si="187"/>
        <v>#NAME?</v>
      </c>
      <c r="P349" s="126"/>
      <c r="Q349" s="167" t="e">
        <f>IF(P349="",[3]!EntStkSalesPrice($P$1,A349,'Price List'!$S$5),P349*(IF('Price List'!$S$5="A",1,IF('Price List'!$S$5="B",1.262,1.553))))</f>
        <v>#NAME?</v>
      </c>
      <c r="R349" s="167" t="e">
        <f t="shared" si="204"/>
        <v>#NAME?</v>
      </c>
    </row>
    <row r="350" spans="1:19" x14ac:dyDescent="0.2">
      <c r="A350" s="21" t="s">
        <v>511</v>
      </c>
      <c r="B350" s="22" t="e">
        <f>[3]!EntStkParent($P$1,A350)</f>
        <v>#NAME?</v>
      </c>
      <c r="C350" s="22" t="e">
        <f t="shared" si="203"/>
        <v>#NAME?</v>
      </c>
      <c r="D350" s="22" t="e">
        <f>[3]!EntStkDescr($P$1,A350,1)</f>
        <v>#NAME?</v>
      </c>
      <c r="E350" s="55" t="s">
        <v>79</v>
      </c>
      <c r="F350" s="26" t="s">
        <v>71</v>
      </c>
      <c r="G350" s="25" t="e">
        <f t="shared" si="184"/>
        <v>#NAME?</v>
      </c>
      <c r="H350" s="24" t="e">
        <f>[3]!EntStkUserField5($P$1,A350)</f>
        <v>#NAME?</v>
      </c>
      <c r="I350" s="24"/>
      <c r="J350" s="80" t="e">
        <f>IF('Price List'!$F$2="N/A",N350,IF('Price List'!$S$4="#(515): Invalid Customer",K350,(K350-(K350*O350))))</f>
        <v>#NAME?</v>
      </c>
      <c r="K350" s="80" t="e">
        <f t="shared" si="211"/>
        <v>#NAME?</v>
      </c>
      <c r="L350" s="23" t="e">
        <f t="shared" si="205"/>
        <v>#NAME?</v>
      </c>
      <c r="M350" s="77" t="e">
        <f>IF(VLOOKUP(C350,product_group_discount,3,FALSE)="",'New Quote Discount'!$C$6,VLOOKUP(C350,product_group_discount,3,FALSE))</f>
        <v>#NAME?</v>
      </c>
      <c r="N350" s="23" t="e">
        <f t="shared" si="186"/>
        <v>#NAME?</v>
      </c>
      <c r="O350" s="121" t="e">
        <f t="shared" si="187"/>
        <v>#NAME?</v>
      </c>
      <c r="P350" s="126"/>
      <c r="Q350" s="167" t="e">
        <f>IF(P350="",[3]!EntStkSalesPrice($P$1,A350,'Price List'!$S$5),P350*(IF('Price List'!$S$5="A",1,IF('Price List'!$S$5="B",1.262,1.553))))</f>
        <v>#NAME?</v>
      </c>
      <c r="R350" s="167" t="e">
        <f t="shared" si="204"/>
        <v>#NAME?</v>
      </c>
    </row>
    <row r="351" spans="1:19" x14ac:dyDescent="0.2">
      <c r="A351" s="21" t="s">
        <v>512</v>
      </c>
      <c r="B351" s="22" t="e">
        <f>[3]!EntStkParent($P$1,A351)</f>
        <v>#NAME?</v>
      </c>
      <c r="C351" s="22" t="e">
        <f t="shared" si="203"/>
        <v>#NAME?</v>
      </c>
      <c r="D351" s="22" t="e">
        <f>[3]!EntStkDescr($P$1,A351,1)</f>
        <v>#NAME?</v>
      </c>
      <c r="E351" s="55" t="s">
        <v>79</v>
      </c>
      <c r="F351" s="26" t="s">
        <v>71</v>
      </c>
      <c r="G351" s="25" t="e">
        <f t="shared" si="184"/>
        <v>#NAME?</v>
      </c>
      <c r="H351" s="24" t="e">
        <f>[3]!EntStkUserField5($P$1,A351)</f>
        <v>#NAME?</v>
      </c>
      <c r="I351" s="24"/>
      <c r="J351" s="80" t="e">
        <f>IF('Price List'!$F$2="N/A",N351,IF('Price List'!$S$4="#(515): Invalid Customer",K351,(K351-(K351*O351))))</f>
        <v>#NAME?</v>
      </c>
      <c r="K351" s="80" t="e">
        <f t="shared" si="211"/>
        <v>#NAME?</v>
      </c>
      <c r="L351" s="23" t="e">
        <f t="shared" si="205"/>
        <v>#NAME?</v>
      </c>
      <c r="M351" s="77" t="e">
        <f>IF(VLOOKUP(C351,product_group_discount,3,FALSE)="",'New Quote Discount'!$C$6,VLOOKUP(C351,product_group_discount,3,FALSE))</f>
        <v>#NAME?</v>
      </c>
      <c r="N351" s="23" t="e">
        <f t="shared" si="186"/>
        <v>#NAME?</v>
      </c>
      <c r="O351" s="121" t="e">
        <f t="shared" si="187"/>
        <v>#NAME?</v>
      </c>
      <c r="P351" s="126"/>
      <c r="Q351" s="167" t="e">
        <f>IF(P351="",[3]!EntStkSalesPrice($P$1,A351,'Price List'!$S$5),P351*(IF('Price List'!$S$5="A",1,IF('Price List'!$S$5="B",1.262,1.553))))</f>
        <v>#NAME?</v>
      </c>
      <c r="R351" s="167" t="e">
        <f t="shared" si="204"/>
        <v>#NAME?</v>
      </c>
    </row>
    <row r="352" spans="1:19" x14ac:dyDescent="0.2">
      <c r="A352" s="21" t="s">
        <v>513</v>
      </c>
      <c r="B352" s="22" t="e">
        <f>[3]!EntStkParent($P$1,A352)</f>
        <v>#NAME?</v>
      </c>
      <c r="C352" s="22" t="e">
        <f t="shared" si="203"/>
        <v>#NAME?</v>
      </c>
      <c r="D352" s="22" t="e">
        <f>[3]!EntStkDescr($P$1,A352,1)</f>
        <v>#NAME?</v>
      </c>
      <c r="E352" s="55" t="s">
        <v>79</v>
      </c>
      <c r="F352" s="26" t="s">
        <v>71</v>
      </c>
      <c r="G352" s="25" t="e">
        <f t="shared" si="184"/>
        <v>#NAME?</v>
      </c>
      <c r="H352" s="24" t="e">
        <f>[3]!EntStkUserField5($P$1,A352)</f>
        <v>#NAME?</v>
      </c>
      <c r="I352" s="24"/>
      <c r="J352" s="80" t="e">
        <f>IF('Price List'!$F$2="N/A",N352,IF('Price List'!$S$4="#(515): Invalid Customer",K352,(K352-(K352*O352))))</f>
        <v>#NAME?</v>
      </c>
      <c r="K352" s="80" t="e">
        <f t="shared" si="211"/>
        <v>#NAME?</v>
      </c>
      <c r="L352" s="23" t="e">
        <f t="shared" si="205"/>
        <v>#NAME?</v>
      </c>
      <c r="M352" s="77" t="e">
        <f>IF(VLOOKUP(C352,product_group_discount,3,FALSE)="",'New Quote Discount'!$C$6,VLOOKUP(C352,product_group_discount,3,FALSE))</f>
        <v>#NAME?</v>
      </c>
      <c r="N352" s="23" t="e">
        <f t="shared" si="186"/>
        <v>#NAME?</v>
      </c>
      <c r="O352" s="121" t="e">
        <f t="shared" si="187"/>
        <v>#NAME?</v>
      </c>
      <c r="P352" s="126"/>
      <c r="Q352" s="167" t="e">
        <f>IF(P352="",[3]!EntStkSalesPrice($P$1,A352,'Price List'!$S$5),P352*(IF('Price List'!$S$5="A",1,IF('Price List'!$S$5="B",1.262,1.553))))</f>
        <v>#NAME?</v>
      </c>
      <c r="R352" s="167" t="e">
        <f t="shared" si="204"/>
        <v>#NAME?</v>
      </c>
    </row>
    <row r="353" spans="1:18" x14ac:dyDescent="0.2">
      <c r="A353" s="114" t="s">
        <v>249</v>
      </c>
      <c r="B353" s="22" t="e">
        <f>[3]!EntStkParent($P$1,A353)</f>
        <v>#NAME?</v>
      </c>
      <c r="C353" s="22" t="e">
        <f t="shared" si="203"/>
        <v>#NAME?</v>
      </c>
      <c r="D353" s="22" t="e">
        <f>[3]!EntStkDescr($P$1,A353,1)</f>
        <v>#NAME?</v>
      </c>
      <c r="E353" s="55" t="s">
        <v>79</v>
      </c>
      <c r="F353" s="26" t="s">
        <v>71</v>
      </c>
      <c r="G353" s="25" t="e">
        <f t="shared" ref="G353" si="228">CONCATENATE(H353,E353,F353)</f>
        <v>#NAME?</v>
      </c>
      <c r="H353" s="24" t="e">
        <f>[3]!EntStkUserField5($P$1,A353)</f>
        <v>#NAME?</v>
      </c>
      <c r="I353" s="24"/>
      <c r="J353" s="80" t="e">
        <f>IF('Price List'!$F$2="N/A",N353,IF('Price List'!$S$4="#(515): Invalid Customer",K353,(K353-(K353*O353))))</f>
        <v>#NAME?</v>
      </c>
      <c r="K353" s="80" t="e">
        <f t="shared" si="211"/>
        <v>#NAME?</v>
      </c>
      <c r="L353" s="23" t="e">
        <f t="shared" si="205"/>
        <v>#NAME?</v>
      </c>
      <c r="M353" s="77" t="e">
        <f>IF(VLOOKUP(C353,product_group_discount,3,FALSE)="",'New Quote Discount'!$C$6,VLOOKUP(C353,product_group_discount,3,FALSE))</f>
        <v>#NAME?</v>
      </c>
      <c r="N353" s="23" t="e">
        <f t="shared" si="186"/>
        <v>#NAME?</v>
      </c>
      <c r="O353" s="121" t="e">
        <f t="shared" si="187"/>
        <v>#NAME?</v>
      </c>
      <c r="P353" s="126"/>
      <c r="Q353" s="167" t="e">
        <f>IF(P353="",[3]!EntStkSalesPrice($P$1,A353,'Price List'!$S$5),P353*(IF('Price List'!$S$5="A",1,IF('Price List'!$S$5="B",1.262,1.553))))</f>
        <v>#NAME?</v>
      </c>
      <c r="R353" s="167" t="e">
        <f t="shared" si="204"/>
        <v>#NAME?</v>
      </c>
    </row>
    <row r="354" spans="1:18" x14ac:dyDescent="0.2">
      <c r="A354" s="114" t="s">
        <v>507</v>
      </c>
      <c r="B354" s="22" t="e">
        <f>[3]!EntStkParent($P$1,A354)</f>
        <v>#NAME?</v>
      </c>
      <c r="C354" s="22" t="e">
        <f t="shared" ref="C354" si="229">LEFT(B354,3)</f>
        <v>#NAME?</v>
      </c>
      <c r="D354" s="22" t="e">
        <f>[3]!EntStkDescr($P$1,A354,1)</f>
        <v>#NAME?</v>
      </c>
      <c r="E354" s="55" t="s">
        <v>79</v>
      </c>
      <c r="F354" s="26" t="s">
        <v>71</v>
      </c>
      <c r="G354" s="25" t="e">
        <f t="shared" ref="G354" si="230">CONCATENATE(H354,E354,F354)</f>
        <v>#NAME?</v>
      </c>
      <c r="H354" s="24" t="e">
        <f>[3]!EntStkUserField5($P$1,A354)</f>
        <v>#NAME?</v>
      </c>
      <c r="I354" s="24"/>
      <c r="J354" s="80" t="e">
        <f>IF('Price List'!$F$2="N/A",N354,IF('Price List'!$S$4="#(515): Invalid Customer",K354,(K354-(K354*O354))))</f>
        <v>#NAME?</v>
      </c>
      <c r="K354" s="80" t="e">
        <f t="shared" si="211"/>
        <v>#NAME?</v>
      </c>
      <c r="L354" s="23" t="e">
        <f t="shared" ref="L354" si="231">K354-(K354*M354)</f>
        <v>#NAME?</v>
      </c>
      <c r="M354" s="77" t="e">
        <f>IF(VLOOKUP(C354,product_group_discount,3,FALSE)="",'New Quote Discount'!$C$6,VLOOKUP(C354,product_group_discount,3,FALSE))</f>
        <v>#NAME?</v>
      </c>
      <c r="N354" s="23" t="e">
        <f t="shared" ref="N354" si="232">K354-(K354*M354)</f>
        <v>#NAME?</v>
      </c>
      <c r="O354" s="121" t="e">
        <f t="shared" ref="O354" si="233">VLOOKUP(C354,customerdiscount,5,FALSE)</f>
        <v>#NAME?</v>
      </c>
      <c r="P354" s="126"/>
      <c r="Q354" s="167" t="e">
        <f>IF(P354="",[3]!EntStkSalesPrice($P$1,A354,'Price List'!$S$5),P354*(IF('Price List'!$S$5="A",1,IF('Price List'!$S$5="B",1.262,1.553))))</f>
        <v>#NAME?</v>
      </c>
      <c r="R354" s="167" t="e">
        <f t="shared" si="204"/>
        <v>#NAME?</v>
      </c>
    </row>
    <row r="355" spans="1:18" x14ac:dyDescent="0.2">
      <c r="A355" s="21" t="s">
        <v>514</v>
      </c>
      <c r="B355" s="22" t="e">
        <f>[3]!EntStkParent($P$1,A355)</f>
        <v>#NAME?</v>
      </c>
      <c r="C355" s="22" t="e">
        <f t="shared" si="203"/>
        <v>#NAME?</v>
      </c>
      <c r="D355" s="22" t="e">
        <f>[3]!EntStkDescr($P$1,A355,1)</f>
        <v>#NAME?</v>
      </c>
      <c r="E355" s="55" t="s">
        <v>79</v>
      </c>
      <c r="F355" s="26" t="s">
        <v>71</v>
      </c>
      <c r="G355" s="25" t="e">
        <f t="shared" ref="G355:G419" si="234">CONCATENATE(H355,E355,F355)</f>
        <v>#NAME?</v>
      </c>
      <c r="H355" s="24" t="e">
        <f>[3]!EntStkUserField5($P$1,A355)</f>
        <v>#NAME?</v>
      </c>
      <c r="I355" s="24"/>
      <c r="J355" s="80" t="e">
        <f>IF('Price List'!$F$2="N/A",N355,IF('Price List'!$S$4="#(515): Invalid Customer",K355,(K355-(K355*O355))))</f>
        <v>#NAME?</v>
      </c>
      <c r="K355" s="80" t="e">
        <f t="shared" si="211"/>
        <v>#NAME?</v>
      </c>
      <c r="L355" s="23" t="e">
        <f t="shared" si="205"/>
        <v>#NAME?</v>
      </c>
      <c r="M355" s="77" t="e">
        <f>IF(VLOOKUP(C355,product_group_discount,3,FALSE)="",'New Quote Discount'!$C$6,VLOOKUP(C355,product_group_discount,3,FALSE))</f>
        <v>#NAME?</v>
      </c>
      <c r="N355" s="23" t="e">
        <f t="shared" si="186"/>
        <v>#NAME?</v>
      </c>
      <c r="O355" s="121" t="e">
        <f t="shared" si="187"/>
        <v>#NAME?</v>
      </c>
      <c r="P355" s="126"/>
      <c r="Q355" s="167" t="e">
        <f>IF(P355="",[3]!EntStkSalesPrice($P$1,A355,'Price List'!$S$5),P355*(IF('Price List'!$S$5="A",1,IF('Price List'!$S$5="B",1.262,1.553))))</f>
        <v>#NAME?</v>
      </c>
      <c r="R355" s="167" t="e">
        <f t="shared" si="204"/>
        <v>#NAME?</v>
      </c>
    </row>
    <row r="356" spans="1:18" x14ac:dyDescent="0.2">
      <c r="A356" s="21" t="s">
        <v>515</v>
      </c>
      <c r="B356" s="22" t="e">
        <f>[3]!EntStkParent($P$1,A356)</f>
        <v>#NAME?</v>
      </c>
      <c r="C356" s="22" t="e">
        <f t="shared" si="203"/>
        <v>#NAME?</v>
      </c>
      <c r="D356" s="22" t="e">
        <f>[3]!EntStkDescr($P$1,A356,1)</f>
        <v>#NAME?</v>
      </c>
      <c r="E356" s="55" t="s">
        <v>79</v>
      </c>
      <c r="F356" s="26" t="s">
        <v>71</v>
      </c>
      <c r="G356" s="25" t="e">
        <f t="shared" si="234"/>
        <v>#NAME?</v>
      </c>
      <c r="H356" s="24" t="e">
        <f>[3]!EntStkUserField5($P$1,A356)</f>
        <v>#NAME?</v>
      </c>
      <c r="I356" s="24"/>
      <c r="J356" s="80" t="e">
        <f>IF('Price List'!$F$2="N/A",N356,IF('Price List'!$S$4="#(515): Invalid Customer",K356,(K356-(K356*O356))))</f>
        <v>#NAME?</v>
      </c>
      <c r="K356" s="80" t="e">
        <f t="shared" si="211"/>
        <v>#NAME?</v>
      </c>
      <c r="L356" s="23" t="e">
        <f t="shared" si="205"/>
        <v>#NAME?</v>
      </c>
      <c r="M356" s="77" t="e">
        <f>IF(VLOOKUP(C356,product_group_discount,3,FALSE)="",'New Quote Discount'!$C$6,VLOOKUP(C356,product_group_discount,3,FALSE))</f>
        <v>#NAME?</v>
      </c>
      <c r="N356" s="23" t="e">
        <f t="shared" si="186"/>
        <v>#NAME?</v>
      </c>
      <c r="O356" s="121" t="e">
        <f t="shared" si="187"/>
        <v>#NAME?</v>
      </c>
      <c r="P356" s="126"/>
      <c r="Q356" s="167" t="e">
        <f>IF(P356="",[3]!EntStkSalesPrice($P$1,A356,'Price List'!$S$5),P356*(IF('Price List'!$S$5="A",1,IF('Price List'!$S$5="B",1.262,1.553))))</f>
        <v>#NAME?</v>
      </c>
      <c r="R356" s="167" t="e">
        <f t="shared" si="204"/>
        <v>#NAME?</v>
      </c>
    </row>
    <row r="357" spans="1:18" x14ac:dyDescent="0.2">
      <c r="A357" s="21" t="s">
        <v>516</v>
      </c>
      <c r="B357" s="22" t="e">
        <f>[3]!EntStkParent($P$1,A357)</f>
        <v>#NAME?</v>
      </c>
      <c r="C357" s="22" t="e">
        <f t="shared" si="203"/>
        <v>#NAME?</v>
      </c>
      <c r="D357" s="22" t="e">
        <f>[3]!EntStkDescr($P$1,A357,1)</f>
        <v>#NAME?</v>
      </c>
      <c r="E357" s="55" t="s">
        <v>79</v>
      </c>
      <c r="F357" s="26" t="s">
        <v>71</v>
      </c>
      <c r="G357" s="25" t="e">
        <f t="shared" si="234"/>
        <v>#NAME?</v>
      </c>
      <c r="H357" s="24" t="e">
        <f>[3]!EntStkUserField5($P$1,A357)</f>
        <v>#NAME?</v>
      </c>
      <c r="I357" s="24"/>
      <c r="J357" s="80" t="e">
        <f>IF('Price List'!$F$2="N/A",N357,IF('Price List'!$S$4="#(515): Invalid Customer",K357,(K357-(K357*O357))))</f>
        <v>#NAME?</v>
      </c>
      <c r="K357" s="80" t="e">
        <f t="shared" si="211"/>
        <v>#NAME?</v>
      </c>
      <c r="L357" s="23" t="e">
        <f t="shared" si="205"/>
        <v>#NAME?</v>
      </c>
      <c r="M357" s="77" t="e">
        <f>IF(VLOOKUP(C357,product_group_discount,3,FALSE)="",'New Quote Discount'!$C$6,VLOOKUP(C357,product_group_discount,3,FALSE))</f>
        <v>#NAME?</v>
      </c>
      <c r="N357" s="23" t="e">
        <f t="shared" si="186"/>
        <v>#NAME?</v>
      </c>
      <c r="O357" s="121" t="e">
        <f t="shared" si="187"/>
        <v>#NAME?</v>
      </c>
      <c r="P357" s="126"/>
      <c r="Q357" s="167" t="e">
        <f>IF(P357="",[3]!EntStkSalesPrice($P$1,A357,'Price List'!$S$5),P357*(IF('Price List'!$S$5="A",1,IF('Price List'!$S$5="B",1.262,1.553))))</f>
        <v>#NAME?</v>
      </c>
      <c r="R357" s="167" t="e">
        <f t="shared" si="204"/>
        <v>#NAME?</v>
      </c>
    </row>
    <row r="358" spans="1:18" x14ac:dyDescent="0.2">
      <c r="A358" s="21" t="s">
        <v>517</v>
      </c>
      <c r="B358" s="22" t="e">
        <f>[3]!EntStkParent($P$1,A358)</f>
        <v>#NAME?</v>
      </c>
      <c r="C358" s="22" t="e">
        <f t="shared" si="203"/>
        <v>#NAME?</v>
      </c>
      <c r="D358" s="22" t="e">
        <f>[3]!EntStkDescr($P$1,A358,1)</f>
        <v>#NAME?</v>
      </c>
      <c r="E358" s="55" t="s">
        <v>79</v>
      </c>
      <c r="F358" s="26" t="s">
        <v>71</v>
      </c>
      <c r="G358" s="25" t="e">
        <f t="shared" si="234"/>
        <v>#NAME?</v>
      </c>
      <c r="H358" s="24" t="e">
        <f>[3]!EntStkUserField5($P$1,A358)</f>
        <v>#NAME?</v>
      </c>
      <c r="I358" s="24"/>
      <c r="J358" s="80" t="e">
        <f>IF('Price List'!$F$2="N/A",N358,IF('Price List'!$S$4="#(515): Invalid Customer",K358,(K358-(K358*O358))))</f>
        <v>#NAME?</v>
      </c>
      <c r="K358" s="80" t="e">
        <f t="shared" si="211"/>
        <v>#NAME?</v>
      </c>
      <c r="L358" s="23" t="e">
        <f t="shared" si="205"/>
        <v>#NAME?</v>
      </c>
      <c r="M358" s="77" t="e">
        <f>IF(VLOOKUP(C358,product_group_discount,3,FALSE)="",'New Quote Discount'!$C$6,VLOOKUP(C358,product_group_discount,3,FALSE))</f>
        <v>#NAME?</v>
      </c>
      <c r="N358" s="23" t="e">
        <f t="shared" si="186"/>
        <v>#NAME?</v>
      </c>
      <c r="O358" s="121" t="e">
        <f t="shared" si="187"/>
        <v>#NAME?</v>
      </c>
      <c r="P358" s="126"/>
      <c r="Q358" s="167" t="e">
        <f>IF(P358="",[3]!EntStkSalesPrice($P$1,A358,'Price List'!$S$5),P358*(IF('Price List'!$S$5="A",1,IF('Price List'!$S$5="B",1.262,1.553))))</f>
        <v>#NAME?</v>
      </c>
      <c r="R358" s="167" t="e">
        <f t="shared" si="204"/>
        <v>#NAME?</v>
      </c>
    </row>
    <row r="359" spans="1:18" x14ac:dyDescent="0.2">
      <c r="A359" s="21" t="s">
        <v>518</v>
      </c>
      <c r="B359" s="22" t="e">
        <f>[3]!EntStkParent($P$1,A359)</f>
        <v>#NAME?</v>
      </c>
      <c r="C359" s="22" t="e">
        <f t="shared" si="203"/>
        <v>#NAME?</v>
      </c>
      <c r="D359" s="22" t="e">
        <f>[3]!EntStkDescr($P$1,A359,1)</f>
        <v>#NAME?</v>
      </c>
      <c r="E359" s="55" t="s">
        <v>79</v>
      </c>
      <c r="F359" s="26" t="s">
        <v>71</v>
      </c>
      <c r="G359" s="25" t="e">
        <f t="shared" si="234"/>
        <v>#NAME?</v>
      </c>
      <c r="H359" s="24" t="e">
        <f>[3]!EntStkUserField5($P$1,A359)</f>
        <v>#NAME?</v>
      </c>
      <c r="I359" s="24"/>
      <c r="J359" s="80" t="e">
        <f>IF('Price List'!$F$2="N/A",N359,IF('Price List'!$S$4="#(515): Invalid Customer",K359,(K359-(K359*O359))))</f>
        <v>#NAME?</v>
      </c>
      <c r="K359" s="80" t="e">
        <f t="shared" si="211"/>
        <v>#NAME?</v>
      </c>
      <c r="L359" s="23" t="e">
        <f t="shared" si="205"/>
        <v>#NAME?</v>
      </c>
      <c r="M359" s="77" t="e">
        <f>IF(VLOOKUP(C359,product_group_discount,3,FALSE)="",'New Quote Discount'!$C$6,VLOOKUP(C359,product_group_discount,3,FALSE))</f>
        <v>#NAME?</v>
      </c>
      <c r="N359" s="23" t="e">
        <f t="shared" si="186"/>
        <v>#NAME?</v>
      </c>
      <c r="O359" s="121" t="e">
        <f t="shared" si="187"/>
        <v>#NAME?</v>
      </c>
      <c r="P359" s="126"/>
      <c r="Q359" s="167" t="e">
        <f>IF(P359="",[3]!EntStkSalesPrice($P$1,A359,'Price List'!$S$5),P359*(IF('Price List'!$S$5="A",1,IF('Price List'!$S$5="B",1.262,1.553))))</f>
        <v>#NAME?</v>
      </c>
      <c r="R359" s="167" t="e">
        <f t="shared" si="204"/>
        <v>#NAME?</v>
      </c>
    </row>
    <row r="360" spans="1:18" x14ac:dyDescent="0.2">
      <c r="A360" s="21" t="s">
        <v>519</v>
      </c>
      <c r="B360" s="22" t="e">
        <f>[3]!EntStkParent($P$1,A360)</f>
        <v>#NAME?</v>
      </c>
      <c r="C360" s="22" t="e">
        <f t="shared" si="203"/>
        <v>#NAME?</v>
      </c>
      <c r="D360" s="22" t="e">
        <f>[3]!EntStkDescr($P$1,A360,1)</f>
        <v>#NAME?</v>
      </c>
      <c r="E360" s="55" t="s">
        <v>79</v>
      </c>
      <c r="F360" s="26" t="s">
        <v>71</v>
      </c>
      <c r="G360" s="25" t="e">
        <f t="shared" si="234"/>
        <v>#NAME?</v>
      </c>
      <c r="H360" s="24" t="e">
        <f>[3]!EntStkUserField5($P$1,A360)</f>
        <v>#NAME?</v>
      </c>
      <c r="I360" s="24"/>
      <c r="J360" s="80" t="e">
        <f>IF('Price List'!$F$2="N/A",N360,IF('Price List'!$S$4="#(515): Invalid Customer",K360,(K360-(K360*O360))))</f>
        <v>#NAME?</v>
      </c>
      <c r="K360" s="80" t="e">
        <f t="shared" si="211"/>
        <v>#NAME?</v>
      </c>
      <c r="L360" s="23" t="e">
        <f t="shared" si="205"/>
        <v>#NAME?</v>
      </c>
      <c r="M360" s="77" t="e">
        <f>IF(VLOOKUP(C360,product_group_discount,3,FALSE)="",'New Quote Discount'!$C$6,VLOOKUP(C360,product_group_discount,3,FALSE))</f>
        <v>#NAME?</v>
      </c>
      <c r="N360" s="23" t="e">
        <f t="shared" si="186"/>
        <v>#NAME?</v>
      </c>
      <c r="O360" s="121" t="e">
        <f t="shared" si="187"/>
        <v>#NAME?</v>
      </c>
      <c r="P360" s="126"/>
      <c r="Q360" s="167" t="e">
        <f>IF(P360="",[3]!EntStkSalesPrice($P$1,A360,'Price List'!$S$5),P360*(IF('Price List'!$S$5="A",1,IF('Price List'!$S$5="B",1.262,1.553))))</f>
        <v>#NAME?</v>
      </c>
      <c r="R360" s="167" t="e">
        <f t="shared" si="204"/>
        <v>#NAME?</v>
      </c>
    </row>
    <row r="361" spans="1:18" x14ac:dyDescent="0.2">
      <c r="A361" s="21" t="s">
        <v>520</v>
      </c>
      <c r="B361" s="22" t="e">
        <f>[3]!EntStkParent($P$1,A361)</f>
        <v>#NAME?</v>
      </c>
      <c r="C361" s="22" t="e">
        <f t="shared" si="203"/>
        <v>#NAME?</v>
      </c>
      <c r="D361" s="22" t="e">
        <f>[3]!EntStkDescr($P$1,A361,1)</f>
        <v>#NAME?</v>
      </c>
      <c r="E361" s="55" t="s">
        <v>79</v>
      </c>
      <c r="F361" s="26" t="s">
        <v>71</v>
      </c>
      <c r="G361" s="25" t="e">
        <f t="shared" si="234"/>
        <v>#NAME?</v>
      </c>
      <c r="H361" s="24" t="e">
        <f>[3]!EntStkUserField5($P$1,A361)</f>
        <v>#NAME?</v>
      </c>
      <c r="I361" s="24"/>
      <c r="J361" s="80" t="e">
        <f>IF('Price List'!$F$2="N/A",N361,IF('Price List'!$S$4="#(515): Invalid Customer",K361,(K361-(K361*O361))))</f>
        <v>#NAME?</v>
      </c>
      <c r="K361" s="80" t="e">
        <f t="shared" si="211"/>
        <v>#NAME?</v>
      </c>
      <c r="L361" s="23" t="e">
        <f t="shared" si="205"/>
        <v>#NAME?</v>
      </c>
      <c r="M361" s="77" t="e">
        <f>IF(VLOOKUP(C361,product_group_discount,3,FALSE)="",'New Quote Discount'!$C$6,VLOOKUP(C361,product_group_discount,3,FALSE))</f>
        <v>#NAME?</v>
      </c>
      <c r="N361" s="23" t="e">
        <f t="shared" si="186"/>
        <v>#NAME?</v>
      </c>
      <c r="O361" s="121" t="e">
        <f t="shared" si="187"/>
        <v>#NAME?</v>
      </c>
      <c r="P361" s="126"/>
      <c r="Q361" s="167" t="e">
        <f>IF(P361="",[3]!EntStkSalesPrice($P$1,A361,'Price List'!$S$5),P361*(IF('Price List'!$S$5="A",1,IF('Price List'!$S$5="B",1.262,1.553))))</f>
        <v>#NAME?</v>
      </c>
      <c r="R361" s="167" t="e">
        <f t="shared" si="204"/>
        <v>#NAME?</v>
      </c>
    </row>
    <row r="362" spans="1:18" x14ac:dyDescent="0.2">
      <c r="A362" s="21" t="s">
        <v>521</v>
      </c>
      <c r="B362" s="22" t="e">
        <f>[3]!EntStkParent($P$1,A362)</f>
        <v>#NAME?</v>
      </c>
      <c r="C362" s="22" t="e">
        <f t="shared" si="203"/>
        <v>#NAME?</v>
      </c>
      <c r="D362" s="22" t="e">
        <f>[3]!EntStkDescr($P$1,A362,1)</f>
        <v>#NAME?</v>
      </c>
      <c r="E362" s="55" t="s">
        <v>79</v>
      </c>
      <c r="F362" s="26" t="s">
        <v>71</v>
      </c>
      <c r="G362" s="25" t="e">
        <f t="shared" si="234"/>
        <v>#NAME?</v>
      </c>
      <c r="H362" s="24" t="e">
        <f>[3]!EntStkUserField5($P$1,A362)</f>
        <v>#NAME?</v>
      </c>
      <c r="I362" s="24"/>
      <c r="J362" s="80" t="e">
        <f>IF('Price List'!$F$2="N/A",N362,IF('Price List'!$S$4="#(515): Invalid Customer",K362,(K362-(K362*O362))))</f>
        <v>#NAME?</v>
      </c>
      <c r="K362" s="80" t="e">
        <f t="shared" si="211"/>
        <v>#NAME?</v>
      </c>
      <c r="L362" s="23" t="e">
        <f t="shared" si="205"/>
        <v>#NAME?</v>
      </c>
      <c r="M362" s="77" t="e">
        <f>IF(VLOOKUP(C362,product_group_discount,3,FALSE)="",'New Quote Discount'!$C$6,VLOOKUP(C362,product_group_discount,3,FALSE))</f>
        <v>#NAME?</v>
      </c>
      <c r="N362" s="23" t="e">
        <f t="shared" si="186"/>
        <v>#NAME?</v>
      </c>
      <c r="O362" s="121" t="e">
        <f t="shared" ref="O362:O365" si="235">VLOOKUP(C362,customerdiscount,5,FALSE)</f>
        <v>#NAME?</v>
      </c>
      <c r="P362" s="126"/>
      <c r="Q362" s="167" t="e">
        <f>IF(P362="",[3]!EntStkSalesPrice($P$1,A362,'Price List'!$S$5),P362*(IF('Price List'!$S$5="A",1,IF('Price List'!$S$5="B",1.262,1.553))))</f>
        <v>#NAME?</v>
      </c>
      <c r="R362" s="167" t="e">
        <f t="shared" si="204"/>
        <v>#NAME?</v>
      </c>
    </row>
    <row r="363" spans="1:18" x14ac:dyDescent="0.2">
      <c r="A363" s="21" t="s">
        <v>522</v>
      </c>
      <c r="B363" s="22" t="e">
        <f>[3]!EntStkParent($P$1,A363)</f>
        <v>#NAME?</v>
      </c>
      <c r="C363" s="22" t="e">
        <f t="shared" si="203"/>
        <v>#NAME?</v>
      </c>
      <c r="D363" s="22" t="e">
        <f>[3]!EntStkDescr($P$1,A363,1)</f>
        <v>#NAME?</v>
      </c>
      <c r="E363" s="55" t="s">
        <v>79</v>
      </c>
      <c r="F363" s="26" t="s">
        <v>71</v>
      </c>
      <c r="G363" s="25" t="e">
        <f t="shared" si="234"/>
        <v>#NAME?</v>
      </c>
      <c r="H363" s="24" t="e">
        <f>[3]!EntStkUserField5($P$1,A363)</f>
        <v>#NAME?</v>
      </c>
      <c r="I363" s="24"/>
      <c r="J363" s="80" t="e">
        <f>IF('Price List'!$F$2="N/A",N363,IF('Price List'!$S$4="#(515): Invalid Customer",K363,(K363-(K363*O363))))</f>
        <v>#NAME?</v>
      </c>
      <c r="K363" s="80" t="e">
        <f t="shared" si="211"/>
        <v>#NAME?</v>
      </c>
      <c r="L363" s="23" t="e">
        <f t="shared" si="205"/>
        <v>#NAME?</v>
      </c>
      <c r="M363" s="77" t="e">
        <f>IF(VLOOKUP(C363,product_group_discount,3,FALSE)="",'New Quote Discount'!$C$6,VLOOKUP(C363,product_group_discount,3,FALSE))</f>
        <v>#NAME?</v>
      </c>
      <c r="N363" s="23" t="e">
        <f t="shared" si="186"/>
        <v>#NAME?</v>
      </c>
      <c r="O363" s="121" t="e">
        <f t="shared" si="235"/>
        <v>#NAME?</v>
      </c>
      <c r="P363" s="126"/>
      <c r="Q363" s="167" t="e">
        <f>IF(P363="",[3]!EntStkSalesPrice($P$1,A363,'Price List'!$S$5),P363*(IF('Price List'!$S$5="A",1,IF('Price List'!$S$5="B",1.262,1.553))))</f>
        <v>#NAME?</v>
      </c>
      <c r="R363" s="167" t="e">
        <f t="shared" si="204"/>
        <v>#NAME?</v>
      </c>
    </row>
    <row r="364" spans="1:18" x14ac:dyDescent="0.2">
      <c r="A364" s="21" t="s">
        <v>523</v>
      </c>
      <c r="B364" s="22" t="e">
        <f>[3]!EntStkParent($P$1,A364)</f>
        <v>#NAME?</v>
      </c>
      <c r="C364" s="22" t="e">
        <f t="shared" si="203"/>
        <v>#NAME?</v>
      </c>
      <c r="D364" s="22" t="e">
        <f>[3]!EntStkDescr($P$1,A364,1)</f>
        <v>#NAME?</v>
      </c>
      <c r="E364" s="55" t="s">
        <v>79</v>
      </c>
      <c r="F364" s="26" t="s">
        <v>71</v>
      </c>
      <c r="G364" s="25" t="e">
        <f t="shared" si="234"/>
        <v>#NAME?</v>
      </c>
      <c r="H364" s="24" t="e">
        <f>[3]!EntStkUserField5($P$1,A364)</f>
        <v>#NAME?</v>
      </c>
      <c r="I364" s="24"/>
      <c r="J364" s="80" t="e">
        <f>IF('Price List'!$F$2="N/A",N364,IF('Price List'!$S$4="#(515): Invalid Customer",K364,(K364-(K364*O364))))</f>
        <v>#NAME?</v>
      </c>
      <c r="K364" s="80" t="e">
        <f t="shared" si="211"/>
        <v>#NAME?</v>
      </c>
      <c r="L364" s="23" t="e">
        <f t="shared" si="205"/>
        <v>#NAME?</v>
      </c>
      <c r="M364" s="77" t="e">
        <f>IF(VLOOKUP(C364,product_group_discount,3,FALSE)="",'New Quote Discount'!$C$6,VLOOKUP(C364,product_group_discount,3,FALSE))</f>
        <v>#NAME?</v>
      </c>
      <c r="N364" s="23" t="e">
        <f t="shared" ref="N364:N365" si="236">K364-(K364*M364)</f>
        <v>#NAME?</v>
      </c>
      <c r="O364" s="121" t="e">
        <f t="shared" si="235"/>
        <v>#NAME?</v>
      </c>
      <c r="P364" s="126"/>
      <c r="Q364" s="167" t="e">
        <f>IF(P364="",[3]!EntStkSalesPrice($P$1,A364,'Price List'!$S$5),P364*(IF('Price List'!$S$5="A",1,IF('Price List'!$S$5="B",1.262,1.553))))</f>
        <v>#NAME?</v>
      </c>
      <c r="R364" s="167" t="e">
        <f t="shared" si="204"/>
        <v>#NAME?</v>
      </c>
    </row>
    <row r="365" spans="1:18" x14ac:dyDescent="0.2">
      <c r="A365" s="21" t="s">
        <v>524</v>
      </c>
      <c r="B365" s="22" t="e">
        <f>[3]!EntStkParent($P$1,A365)</f>
        <v>#NAME?</v>
      </c>
      <c r="C365" s="22" t="e">
        <f t="shared" si="203"/>
        <v>#NAME?</v>
      </c>
      <c r="D365" s="22" t="e">
        <f>[3]!EntStkDescr($P$1,A365,1)</f>
        <v>#NAME?</v>
      </c>
      <c r="E365" s="55" t="s">
        <v>79</v>
      </c>
      <c r="F365" s="26" t="s">
        <v>71</v>
      </c>
      <c r="G365" s="25" t="e">
        <f t="shared" si="234"/>
        <v>#NAME?</v>
      </c>
      <c r="H365" s="24" t="e">
        <f>[3]!EntStkUserField5($P$1,A365)</f>
        <v>#NAME?</v>
      </c>
      <c r="I365" s="24"/>
      <c r="J365" s="80" t="e">
        <f>IF('Price List'!$F$2="N/A",N365,IF('Price List'!$S$4="#(515): Invalid Customer",K365,(K365-(K365*O365))))</f>
        <v>#NAME?</v>
      </c>
      <c r="K365" s="80" t="e">
        <f t="shared" si="211"/>
        <v>#NAME?</v>
      </c>
      <c r="L365" s="23" t="e">
        <f t="shared" si="205"/>
        <v>#NAME?</v>
      </c>
      <c r="M365" s="77" t="e">
        <f>IF(VLOOKUP(C365,product_group_discount,3,FALSE)="",'New Quote Discount'!$C$6,VLOOKUP(C365,product_group_discount,3,FALSE))</f>
        <v>#NAME?</v>
      </c>
      <c r="N365" s="23" t="e">
        <f t="shared" si="236"/>
        <v>#NAME?</v>
      </c>
      <c r="O365" s="121" t="e">
        <f t="shared" si="235"/>
        <v>#NAME?</v>
      </c>
      <c r="P365" s="126"/>
      <c r="Q365" s="167" t="e">
        <f>IF(P365="",[3]!EntStkSalesPrice($P$1,A365,'Price List'!$S$5),P365*(IF('Price List'!$S$5="A",1,IF('Price List'!$S$5="B",1.262,1.553))))</f>
        <v>#NAME?</v>
      </c>
      <c r="R365" s="167" t="e">
        <f t="shared" si="204"/>
        <v>#NAME?</v>
      </c>
    </row>
    <row r="366" spans="1:18" x14ac:dyDescent="0.2">
      <c r="A366" s="21" t="s">
        <v>525</v>
      </c>
      <c r="B366" s="22" t="e">
        <f>[3]!EntStkParent($P$1,A366)</f>
        <v>#NAME?</v>
      </c>
      <c r="C366" s="22" t="e">
        <f t="shared" si="203"/>
        <v>#NAME?</v>
      </c>
      <c r="D366" s="22" t="e">
        <f>[3]!EntStkDescr($P$1,A366,1)</f>
        <v>#NAME?</v>
      </c>
      <c r="E366" s="55" t="s">
        <v>79</v>
      </c>
      <c r="F366" s="26" t="s">
        <v>71</v>
      </c>
      <c r="G366" s="25" t="e">
        <f t="shared" si="234"/>
        <v>#NAME?</v>
      </c>
      <c r="H366" s="24" t="e">
        <f>[3]!EntStkUserField5($P$1,A366)</f>
        <v>#NAME?</v>
      </c>
      <c r="I366" s="24"/>
      <c r="J366" s="80" t="e">
        <f>IF('Price List'!$F$2="N/A",N366,IF('Price List'!$S$4="#(515): Invalid Customer",K366,(K366-(K366*O366))))</f>
        <v>#NAME?</v>
      </c>
      <c r="K366" s="80" t="e">
        <f t="shared" si="211"/>
        <v>#NAME?</v>
      </c>
      <c r="L366" s="23" t="e">
        <f t="shared" ref="L366:L403" si="237">K366-(K366*M366)</f>
        <v>#NAME?</v>
      </c>
      <c r="M366" s="77" t="e">
        <f>IF(VLOOKUP(C366,product_group_discount,3,FALSE)="",'New Quote Discount'!$C$6,VLOOKUP(C366,product_group_discount,3,FALSE))</f>
        <v>#NAME?</v>
      </c>
      <c r="N366" s="23" t="e">
        <f t="shared" ref="N366:N427" si="238">K366-(K366*M366)</f>
        <v>#NAME?</v>
      </c>
      <c r="O366" s="121" t="e">
        <f t="shared" ref="O366:O425" si="239">VLOOKUP(C366,customerdiscount,5,FALSE)</f>
        <v>#NAME?</v>
      </c>
      <c r="P366" s="126"/>
      <c r="Q366" s="167" t="e">
        <f>IF(P366="",[3]!EntStkSalesPrice($P$1,A366,'Price List'!$S$5),P366*(IF('Price List'!$S$5="A",1,IF('Price List'!$S$5="B",1.262,1.553))))</f>
        <v>#NAME?</v>
      </c>
      <c r="R366" s="167" t="e">
        <f t="shared" si="204"/>
        <v>#NAME?</v>
      </c>
    </row>
    <row r="367" spans="1:18" x14ac:dyDescent="0.2">
      <c r="A367" s="21" t="s">
        <v>526</v>
      </c>
      <c r="B367" s="22" t="e">
        <f>[3]!EntStkParent($P$1,A367)</f>
        <v>#NAME?</v>
      </c>
      <c r="C367" s="22" t="e">
        <f t="shared" si="203"/>
        <v>#NAME?</v>
      </c>
      <c r="D367" s="22" t="e">
        <f>[3]!EntStkDescr($P$1,A367,1)</f>
        <v>#NAME?</v>
      </c>
      <c r="E367" s="55" t="s">
        <v>79</v>
      </c>
      <c r="F367" s="26" t="s">
        <v>71</v>
      </c>
      <c r="G367" s="25" t="e">
        <f t="shared" si="234"/>
        <v>#NAME?</v>
      </c>
      <c r="H367" s="24" t="e">
        <f>[3]!EntStkUserField5($P$1,A367)</f>
        <v>#NAME?</v>
      </c>
      <c r="I367" s="24"/>
      <c r="J367" s="80" t="e">
        <f>IF('Price List'!$F$2="N/A",N367,IF('Price List'!$S$4="#(515): Invalid Customer",K367,(K367-(K367*O367))))</f>
        <v>#NAME?</v>
      </c>
      <c r="K367" s="80" t="e">
        <f t="shared" si="211"/>
        <v>#NAME?</v>
      </c>
      <c r="L367" s="23" t="e">
        <f t="shared" si="237"/>
        <v>#NAME?</v>
      </c>
      <c r="M367" s="77" t="e">
        <f>IF(VLOOKUP(C367,product_group_discount,3,FALSE)="",'New Quote Discount'!$C$6,VLOOKUP(C367,product_group_discount,3,FALSE))</f>
        <v>#NAME?</v>
      </c>
      <c r="N367" s="23" t="e">
        <f t="shared" si="238"/>
        <v>#NAME?</v>
      </c>
      <c r="O367" s="121" t="e">
        <f t="shared" si="239"/>
        <v>#NAME?</v>
      </c>
      <c r="P367" s="126"/>
      <c r="Q367" s="167" t="e">
        <f>IF(P367="",[3]!EntStkSalesPrice($P$1,A367,'Price List'!$S$5),P367*(IF('Price List'!$S$5="A",1,IF('Price List'!$S$5="B",1.262,1.553))))</f>
        <v>#NAME?</v>
      </c>
      <c r="R367" s="167" t="e">
        <f t="shared" si="204"/>
        <v>#NAME?</v>
      </c>
    </row>
    <row r="368" spans="1:18" x14ac:dyDescent="0.2">
      <c r="A368" s="21" t="s">
        <v>527</v>
      </c>
      <c r="B368" s="22" t="e">
        <f>[3]!EntStkParent($P$1,A368)</f>
        <v>#NAME?</v>
      </c>
      <c r="C368" s="22" t="e">
        <f t="shared" si="203"/>
        <v>#NAME?</v>
      </c>
      <c r="D368" s="22" t="e">
        <f>[3]!EntStkDescr($P$1,A368,1)</f>
        <v>#NAME?</v>
      </c>
      <c r="E368" s="55" t="s">
        <v>79</v>
      </c>
      <c r="F368" s="26" t="s">
        <v>71</v>
      </c>
      <c r="G368" s="25" t="e">
        <f t="shared" si="234"/>
        <v>#NAME?</v>
      </c>
      <c r="H368" s="24" t="e">
        <f>[3]!EntStkUserField5($P$1,A368)</f>
        <v>#NAME?</v>
      </c>
      <c r="I368" s="24"/>
      <c r="J368" s="80" t="e">
        <f>IF('Price List'!$F$2="N/A",N368,IF('Price List'!$S$4="#(515): Invalid Customer",K368,(K368-(K368*O368))))</f>
        <v>#NAME?</v>
      </c>
      <c r="K368" s="80" t="e">
        <f t="shared" si="211"/>
        <v>#NAME?</v>
      </c>
      <c r="L368" s="23" t="e">
        <f t="shared" si="237"/>
        <v>#NAME?</v>
      </c>
      <c r="M368" s="77" t="e">
        <f>IF(VLOOKUP(C368,product_group_discount,3,FALSE)="",'New Quote Discount'!$C$6,VLOOKUP(C368,product_group_discount,3,FALSE))</f>
        <v>#NAME?</v>
      </c>
      <c r="N368" s="23" t="e">
        <f t="shared" si="238"/>
        <v>#NAME?</v>
      </c>
      <c r="O368" s="121" t="e">
        <f t="shared" si="239"/>
        <v>#NAME?</v>
      </c>
      <c r="P368" s="126"/>
      <c r="Q368" s="167" t="e">
        <f>IF(P368="",[3]!EntStkSalesPrice($P$1,A368,'Price List'!$S$5),P368*(IF('Price List'!$S$5="A",1,IF('Price List'!$S$5="B",1.262,1.553))))</f>
        <v>#NAME?</v>
      </c>
      <c r="R368" s="167" t="e">
        <f t="shared" si="204"/>
        <v>#NAME?</v>
      </c>
    </row>
    <row r="369" spans="1:18" x14ac:dyDescent="0.2">
      <c r="A369" s="21" t="s">
        <v>528</v>
      </c>
      <c r="B369" s="22" t="e">
        <f>[3]!EntStkParent($P$1,A369)</f>
        <v>#NAME?</v>
      </c>
      <c r="C369" s="22" t="e">
        <f t="shared" si="203"/>
        <v>#NAME?</v>
      </c>
      <c r="D369" s="22" t="e">
        <f>[3]!EntStkDescr($P$1,A369,1)</f>
        <v>#NAME?</v>
      </c>
      <c r="E369" s="55" t="s">
        <v>79</v>
      </c>
      <c r="F369" s="26" t="s">
        <v>71</v>
      </c>
      <c r="G369" s="25" t="e">
        <f t="shared" si="234"/>
        <v>#NAME?</v>
      </c>
      <c r="H369" s="24" t="e">
        <f>[3]!EntStkUserField5($P$1,A369)</f>
        <v>#NAME?</v>
      </c>
      <c r="I369" s="24"/>
      <c r="J369" s="80" t="e">
        <f>IF('Price List'!$F$2="N/A",N369,IF('Price List'!$S$4="#(515): Invalid Customer",K369,(K369-(K369*O369))))</f>
        <v>#NAME?</v>
      </c>
      <c r="K369" s="80" t="e">
        <f t="shared" si="211"/>
        <v>#NAME?</v>
      </c>
      <c r="L369" s="23" t="e">
        <f t="shared" si="237"/>
        <v>#NAME?</v>
      </c>
      <c r="M369" s="77" t="e">
        <f>IF(VLOOKUP(C369,product_group_discount,3,FALSE)="",'New Quote Discount'!$C$6,VLOOKUP(C369,product_group_discount,3,FALSE))</f>
        <v>#NAME?</v>
      </c>
      <c r="N369" s="23" t="e">
        <f t="shared" si="238"/>
        <v>#NAME?</v>
      </c>
      <c r="O369" s="121" t="e">
        <f t="shared" si="239"/>
        <v>#NAME?</v>
      </c>
      <c r="P369" s="126"/>
      <c r="Q369" s="167" t="e">
        <f>IF(P369="",[3]!EntStkSalesPrice($P$1,A369,'Price List'!$S$5),P369*(IF('Price List'!$S$5="A",1,IF('Price List'!$S$5="B",1.262,1.553))))</f>
        <v>#NAME?</v>
      </c>
      <c r="R369" s="167" t="e">
        <f t="shared" si="204"/>
        <v>#NAME?</v>
      </c>
    </row>
    <row r="370" spans="1:18" x14ac:dyDescent="0.2">
      <c r="A370" s="21" t="s">
        <v>529</v>
      </c>
      <c r="B370" s="22" t="e">
        <f>[3]!EntStkParent($P$1,A370)</f>
        <v>#NAME?</v>
      </c>
      <c r="C370" s="22" t="e">
        <f t="shared" si="203"/>
        <v>#NAME?</v>
      </c>
      <c r="D370" s="22" t="e">
        <f>[3]!EntStkDescr($P$1,A370,1)</f>
        <v>#NAME?</v>
      </c>
      <c r="E370" s="55" t="s">
        <v>79</v>
      </c>
      <c r="F370" s="26" t="s">
        <v>71</v>
      </c>
      <c r="G370" s="25" t="e">
        <f t="shared" si="234"/>
        <v>#NAME?</v>
      </c>
      <c r="H370" s="24" t="e">
        <f>[3]!EntStkUserField5($P$1,A370)</f>
        <v>#NAME?</v>
      </c>
      <c r="I370" s="24"/>
      <c r="J370" s="80" t="e">
        <f>IF('Price List'!$F$2="N/A",N370,IF('Price List'!$S$4="#(515): Invalid Customer",K370,(K370-(K370*O370))))</f>
        <v>#NAME?</v>
      </c>
      <c r="K370" s="80" t="e">
        <f t="shared" si="211"/>
        <v>#NAME?</v>
      </c>
      <c r="L370" s="23" t="e">
        <f t="shared" si="237"/>
        <v>#NAME?</v>
      </c>
      <c r="M370" s="77" t="e">
        <f>IF(VLOOKUP(C370,product_group_discount,3,FALSE)="",'New Quote Discount'!$C$6,VLOOKUP(C370,product_group_discount,3,FALSE))</f>
        <v>#NAME?</v>
      </c>
      <c r="N370" s="23" t="e">
        <f t="shared" si="238"/>
        <v>#NAME?</v>
      </c>
      <c r="O370" s="121" t="e">
        <f t="shared" si="239"/>
        <v>#NAME?</v>
      </c>
      <c r="P370" s="126"/>
      <c r="Q370" s="167" t="e">
        <f>IF(P370="",[3]!EntStkSalesPrice($P$1,A370,'Price List'!$S$5),P370*(IF('Price List'!$S$5="A",1,IF('Price List'!$S$5="B",1.262,1.553))))</f>
        <v>#NAME?</v>
      </c>
      <c r="R370" s="167" t="e">
        <f t="shared" si="204"/>
        <v>#NAME?</v>
      </c>
    </row>
    <row r="371" spans="1:18" x14ac:dyDescent="0.2">
      <c r="A371" s="21" t="s">
        <v>530</v>
      </c>
      <c r="B371" s="22" t="e">
        <f>[3]!EntStkParent($P$1,A371)</f>
        <v>#NAME?</v>
      </c>
      <c r="C371" s="22" t="e">
        <f t="shared" si="203"/>
        <v>#NAME?</v>
      </c>
      <c r="D371" s="22" t="e">
        <f>[3]!EntStkDescr($P$1,A371,1)</f>
        <v>#NAME?</v>
      </c>
      <c r="E371" s="55" t="s">
        <v>79</v>
      </c>
      <c r="F371" s="26" t="s">
        <v>71</v>
      </c>
      <c r="G371" s="25" t="e">
        <f t="shared" si="234"/>
        <v>#NAME?</v>
      </c>
      <c r="H371" s="24" t="e">
        <f>[3]!EntStkUserField5($P$1,A371)</f>
        <v>#NAME?</v>
      </c>
      <c r="I371" s="24"/>
      <c r="J371" s="80" t="e">
        <f>IF('Price List'!$F$2="N/A",N371,IF('Price List'!$S$4="#(515): Invalid Customer",K371,(K371-(K371*O371))))</f>
        <v>#NAME?</v>
      </c>
      <c r="K371" s="80" t="e">
        <f t="shared" si="211"/>
        <v>#NAME?</v>
      </c>
      <c r="L371" s="23" t="e">
        <f t="shared" si="237"/>
        <v>#NAME?</v>
      </c>
      <c r="M371" s="77" t="e">
        <f>IF(VLOOKUP(C371,product_group_discount,3,FALSE)="",'New Quote Discount'!$C$6,VLOOKUP(C371,product_group_discount,3,FALSE))</f>
        <v>#NAME?</v>
      </c>
      <c r="N371" s="23" t="e">
        <f t="shared" si="238"/>
        <v>#NAME?</v>
      </c>
      <c r="O371" s="121" t="e">
        <f t="shared" si="239"/>
        <v>#NAME?</v>
      </c>
      <c r="P371" s="126"/>
      <c r="Q371" s="167" t="e">
        <f>IF(P371="",[3]!EntStkSalesPrice($P$1,A371,'Price List'!$S$5),P371*(IF('Price List'!$S$5="A",1,IF('Price List'!$S$5="B",1.262,1.553))))</f>
        <v>#NAME?</v>
      </c>
      <c r="R371" s="167" t="e">
        <f t="shared" si="204"/>
        <v>#NAME?</v>
      </c>
    </row>
    <row r="372" spans="1:18" x14ac:dyDescent="0.2">
      <c r="A372" s="21" t="s">
        <v>531</v>
      </c>
      <c r="B372" s="22" t="e">
        <f>[3]!EntStkParent($P$1,A372)</f>
        <v>#NAME?</v>
      </c>
      <c r="C372" s="22" t="e">
        <f t="shared" si="203"/>
        <v>#NAME?</v>
      </c>
      <c r="D372" s="22" t="e">
        <f>[3]!EntStkDescr($P$1,A372,1)</f>
        <v>#NAME?</v>
      </c>
      <c r="E372" s="55" t="s">
        <v>79</v>
      </c>
      <c r="F372" s="26" t="s">
        <v>71</v>
      </c>
      <c r="G372" s="25" t="e">
        <f t="shared" si="234"/>
        <v>#NAME?</v>
      </c>
      <c r="H372" s="24" t="e">
        <f>[3]!EntStkUserField5($P$1,A372)</f>
        <v>#NAME?</v>
      </c>
      <c r="I372" s="24"/>
      <c r="J372" s="80" t="e">
        <f>IF('Price List'!$F$2="N/A",N372,IF('Price List'!$S$4="#(515): Invalid Customer",K372,(K372-(K372*O372))))</f>
        <v>#NAME?</v>
      </c>
      <c r="K372" s="80" t="e">
        <f t="shared" si="211"/>
        <v>#NAME?</v>
      </c>
      <c r="L372" s="23" t="e">
        <f t="shared" si="237"/>
        <v>#NAME?</v>
      </c>
      <c r="M372" s="77" t="e">
        <f>IF(VLOOKUP(C372,product_group_discount,3,FALSE)="",'New Quote Discount'!$C$6,VLOOKUP(C372,product_group_discount,3,FALSE))</f>
        <v>#NAME?</v>
      </c>
      <c r="N372" s="23" t="e">
        <f t="shared" si="238"/>
        <v>#NAME?</v>
      </c>
      <c r="O372" s="121" t="e">
        <f t="shared" si="239"/>
        <v>#NAME?</v>
      </c>
      <c r="P372" s="126"/>
      <c r="Q372" s="167" t="e">
        <f>IF(P372="",[3]!EntStkSalesPrice($P$1,A372,'Price List'!$S$5),P372*(IF('Price List'!$S$5="A",1,IF('Price List'!$S$5="B",1.262,1.553))))</f>
        <v>#NAME?</v>
      </c>
      <c r="R372" s="167" t="e">
        <f t="shared" si="204"/>
        <v>#NAME?</v>
      </c>
    </row>
    <row r="373" spans="1:18" x14ac:dyDescent="0.2">
      <c r="A373" s="21" t="s">
        <v>532</v>
      </c>
      <c r="B373" s="22" t="e">
        <f>[3]!EntStkParent($P$1,A373)</f>
        <v>#NAME?</v>
      </c>
      <c r="C373" s="22" t="e">
        <f t="shared" si="203"/>
        <v>#NAME?</v>
      </c>
      <c r="D373" s="22" t="e">
        <f>[3]!EntStkDescr($P$1,A373,1)</f>
        <v>#NAME?</v>
      </c>
      <c r="E373" s="55" t="s">
        <v>79</v>
      </c>
      <c r="F373" s="26" t="s">
        <v>71</v>
      </c>
      <c r="G373" s="25" t="e">
        <f t="shared" si="234"/>
        <v>#NAME?</v>
      </c>
      <c r="H373" s="24" t="e">
        <f>[3]!EntStkUserField5($P$1,A373)</f>
        <v>#NAME?</v>
      </c>
      <c r="I373" s="24"/>
      <c r="J373" s="80" t="e">
        <f>IF('Price List'!$F$2="N/A",N373,IF('Price List'!$S$4="#(515): Invalid Customer",K373,(K373-(K373*O373))))</f>
        <v>#NAME?</v>
      </c>
      <c r="K373" s="80" t="e">
        <f t="shared" si="211"/>
        <v>#NAME?</v>
      </c>
      <c r="L373" s="23" t="e">
        <f t="shared" si="237"/>
        <v>#NAME?</v>
      </c>
      <c r="M373" s="77" t="e">
        <f>IF(VLOOKUP(C373,product_group_discount,3,FALSE)="",'New Quote Discount'!$C$6,VLOOKUP(C373,product_group_discount,3,FALSE))</f>
        <v>#NAME?</v>
      </c>
      <c r="N373" s="23" t="e">
        <f t="shared" si="238"/>
        <v>#NAME?</v>
      </c>
      <c r="O373" s="121" t="e">
        <f t="shared" si="239"/>
        <v>#NAME?</v>
      </c>
      <c r="P373" s="126"/>
      <c r="Q373" s="167" t="e">
        <f>IF(P373="",[3]!EntStkSalesPrice($P$1,A373,'Price List'!$S$5),P373*(IF('Price List'!$S$5="A",1,IF('Price List'!$S$5="B",1.262,1.553))))</f>
        <v>#NAME?</v>
      </c>
      <c r="R373" s="167" t="e">
        <f t="shared" si="204"/>
        <v>#NAME?</v>
      </c>
    </row>
    <row r="374" spans="1:18" x14ac:dyDescent="0.2">
      <c r="A374" s="21" t="s">
        <v>533</v>
      </c>
      <c r="B374" s="22" t="e">
        <f>[3]!EntStkParent($P$1,A374)</f>
        <v>#NAME?</v>
      </c>
      <c r="C374" s="22" t="e">
        <f t="shared" si="203"/>
        <v>#NAME?</v>
      </c>
      <c r="D374" s="22" t="e">
        <f>[3]!EntStkDescr($P$1,A374,1)</f>
        <v>#NAME?</v>
      </c>
      <c r="E374" s="55" t="s">
        <v>79</v>
      </c>
      <c r="F374" s="26" t="s">
        <v>71</v>
      </c>
      <c r="G374" s="25" t="e">
        <f t="shared" si="234"/>
        <v>#NAME?</v>
      </c>
      <c r="H374" s="24" t="e">
        <f>[3]!EntStkUserField5($P$1,A374)</f>
        <v>#NAME?</v>
      </c>
      <c r="I374" s="24"/>
      <c r="J374" s="80" t="e">
        <f>IF('Price List'!$F$2="N/A",N374,IF('Price List'!$S$4="#(515): Invalid Customer",K374,(K374-(K374*O374))))</f>
        <v>#NAME?</v>
      </c>
      <c r="K374" s="80" t="e">
        <f t="shared" si="211"/>
        <v>#NAME?</v>
      </c>
      <c r="L374" s="23" t="e">
        <f t="shared" si="237"/>
        <v>#NAME?</v>
      </c>
      <c r="M374" s="77" t="e">
        <f>IF(VLOOKUP(C374,product_group_discount,3,FALSE)="",'New Quote Discount'!$C$6,VLOOKUP(C374,product_group_discount,3,FALSE))</f>
        <v>#NAME?</v>
      </c>
      <c r="N374" s="23" t="e">
        <f t="shared" si="238"/>
        <v>#NAME?</v>
      </c>
      <c r="O374" s="121" t="e">
        <f t="shared" si="239"/>
        <v>#NAME?</v>
      </c>
      <c r="P374" s="126"/>
      <c r="Q374" s="167" t="e">
        <f>IF(P374="",[3]!EntStkSalesPrice($P$1,A374,'Price List'!$S$5),P374*(IF('Price List'!$S$5="A",1,IF('Price List'!$S$5="B",1.262,1.553))))</f>
        <v>#NAME?</v>
      </c>
      <c r="R374" s="167" t="e">
        <f t="shared" si="204"/>
        <v>#NAME?</v>
      </c>
    </row>
    <row r="375" spans="1:18" x14ac:dyDescent="0.2">
      <c r="A375" s="21" t="s">
        <v>534</v>
      </c>
      <c r="B375" s="22" t="e">
        <f>[3]!EntStkParent($P$1,A375)</f>
        <v>#NAME?</v>
      </c>
      <c r="C375" s="22" t="e">
        <f t="shared" si="203"/>
        <v>#NAME?</v>
      </c>
      <c r="D375" s="22" t="e">
        <f>[3]!EntStkDescr($P$1,A375,1)</f>
        <v>#NAME?</v>
      </c>
      <c r="E375" s="55" t="s">
        <v>79</v>
      </c>
      <c r="F375" s="26" t="s">
        <v>71</v>
      </c>
      <c r="G375" s="25" t="e">
        <f t="shared" si="234"/>
        <v>#NAME?</v>
      </c>
      <c r="H375" s="24" t="e">
        <f>[3]!EntStkUserField5($P$1,A375)</f>
        <v>#NAME?</v>
      </c>
      <c r="I375" s="24"/>
      <c r="J375" s="80" t="e">
        <f>IF('Price List'!$F$2="N/A",N375,IF('Price List'!$S$4="#(515): Invalid Customer",K375,(K375-(K375*O375))))</f>
        <v>#NAME?</v>
      </c>
      <c r="K375" s="80" t="e">
        <f t="shared" si="211"/>
        <v>#NAME?</v>
      </c>
      <c r="L375" s="23" t="e">
        <f t="shared" si="237"/>
        <v>#NAME?</v>
      </c>
      <c r="M375" s="77" t="e">
        <f>IF(VLOOKUP(C375,product_group_discount,3,FALSE)="",'New Quote Discount'!$C$6,VLOOKUP(C375,product_group_discount,3,FALSE))</f>
        <v>#NAME?</v>
      </c>
      <c r="N375" s="23" t="e">
        <f t="shared" si="238"/>
        <v>#NAME?</v>
      </c>
      <c r="O375" s="121" t="e">
        <f t="shared" si="239"/>
        <v>#NAME?</v>
      </c>
      <c r="P375" s="126"/>
      <c r="Q375" s="167" t="e">
        <f>IF(P375="",[3]!EntStkSalesPrice($P$1,A375,'Price List'!$S$5),P375*(IF('Price List'!$S$5="A",1,IF('Price List'!$S$5="B",1.262,1.553))))</f>
        <v>#NAME?</v>
      </c>
      <c r="R375" s="167" t="e">
        <f t="shared" si="204"/>
        <v>#NAME?</v>
      </c>
    </row>
    <row r="376" spans="1:18" x14ac:dyDescent="0.2">
      <c r="A376" s="21" t="s">
        <v>535</v>
      </c>
      <c r="B376" s="22" t="e">
        <f>[3]!EntStkParent($P$1,A376)</f>
        <v>#NAME?</v>
      </c>
      <c r="C376" s="22" t="e">
        <f t="shared" si="203"/>
        <v>#NAME?</v>
      </c>
      <c r="D376" s="22" t="e">
        <f>[3]!EntStkDescr($P$1,A376,1)</f>
        <v>#NAME?</v>
      </c>
      <c r="E376" s="55" t="s">
        <v>79</v>
      </c>
      <c r="F376" s="26" t="s">
        <v>71</v>
      </c>
      <c r="G376" s="25" t="e">
        <f t="shared" si="234"/>
        <v>#NAME?</v>
      </c>
      <c r="H376" s="24" t="e">
        <f>[3]!EntStkUserField5($P$1,A376)</f>
        <v>#NAME?</v>
      </c>
      <c r="I376" s="24"/>
      <c r="J376" s="80" t="e">
        <f>IF('Price List'!$F$2="N/A",N376,IF('Price List'!$S$4="#(515): Invalid Customer",K376,(K376-(K376*O376))))</f>
        <v>#NAME?</v>
      </c>
      <c r="K376" s="80" t="e">
        <f t="shared" si="211"/>
        <v>#NAME?</v>
      </c>
      <c r="L376" s="23" t="e">
        <f t="shared" si="237"/>
        <v>#NAME?</v>
      </c>
      <c r="M376" s="77" t="e">
        <f>IF(VLOOKUP(C376,product_group_discount,3,FALSE)="",'New Quote Discount'!$C$6,VLOOKUP(C376,product_group_discount,3,FALSE))</f>
        <v>#NAME?</v>
      </c>
      <c r="N376" s="23" t="e">
        <f t="shared" si="238"/>
        <v>#NAME?</v>
      </c>
      <c r="O376" s="121" t="e">
        <f t="shared" si="239"/>
        <v>#NAME?</v>
      </c>
      <c r="P376" s="126"/>
      <c r="Q376" s="167" t="e">
        <f>IF(P376="",[3]!EntStkSalesPrice($P$1,A376,'Price List'!$S$5),P376*(IF('Price List'!$S$5="A",1,IF('Price List'!$S$5="B",1.262,1.553))))</f>
        <v>#NAME?</v>
      </c>
      <c r="R376" s="167" t="e">
        <f t="shared" si="204"/>
        <v>#NAME?</v>
      </c>
    </row>
    <row r="377" spans="1:18" x14ac:dyDescent="0.2">
      <c r="A377" s="21" t="s">
        <v>536</v>
      </c>
      <c r="B377" s="22" t="e">
        <f>[3]!EntStkParent($P$1,A377)</f>
        <v>#NAME?</v>
      </c>
      <c r="C377" s="22" t="e">
        <f t="shared" si="203"/>
        <v>#NAME?</v>
      </c>
      <c r="D377" s="22" t="e">
        <f>[3]!EntStkDescr($P$1,A377,1)</f>
        <v>#NAME?</v>
      </c>
      <c r="E377" s="55" t="s">
        <v>79</v>
      </c>
      <c r="F377" s="26" t="s">
        <v>71</v>
      </c>
      <c r="G377" s="25" t="e">
        <f t="shared" si="234"/>
        <v>#NAME?</v>
      </c>
      <c r="H377" s="24" t="e">
        <f>[3]!EntStkUserField5($P$1,A377)</f>
        <v>#NAME?</v>
      </c>
      <c r="I377" s="24"/>
      <c r="J377" s="80" t="e">
        <f>IF('Price List'!$F$2="N/A",N377,IF('Price List'!$S$4="#(515): Invalid Customer",K377,(K377-(K377*O377))))</f>
        <v>#NAME?</v>
      </c>
      <c r="K377" s="80" t="e">
        <f t="shared" si="211"/>
        <v>#NAME?</v>
      </c>
      <c r="L377" s="23" t="e">
        <f t="shared" si="237"/>
        <v>#NAME?</v>
      </c>
      <c r="M377" s="77" t="e">
        <f>IF(VLOOKUP(C377,product_group_discount,3,FALSE)="",'New Quote Discount'!$C$6,VLOOKUP(C377,product_group_discount,3,FALSE))</f>
        <v>#NAME?</v>
      </c>
      <c r="N377" s="23" t="e">
        <f t="shared" si="238"/>
        <v>#NAME?</v>
      </c>
      <c r="O377" s="121" t="e">
        <f t="shared" si="239"/>
        <v>#NAME?</v>
      </c>
      <c r="P377" s="126"/>
      <c r="Q377" s="167" t="e">
        <f>IF(P377="",[3]!EntStkSalesPrice($P$1,A377,'Price List'!$S$5),P377*(IF('Price List'!$S$5="A",1,IF('Price List'!$S$5="B",1.262,1.553))))</f>
        <v>#NAME?</v>
      </c>
      <c r="R377" s="167" t="e">
        <f t="shared" si="204"/>
        <v>#NAME?</v>
      </c>
    </row>
    <row r="378" spans="1:18" x14ac:dyDescent="0.2">
      <c r="A378" s="21" t="s">
        <v>537</v>
      </c>
      <c r="B378" s="22" t="e">
        <f>[3]!EntStkParent($P$1,A378)</f>
        <v>#NAME?</v>
      </c>
      <c r="C378" s="22" t="e">
        <f t="shared" si="203"/>
        <v>#NAME?</v>
      </c>
      <c r="D378" s="22" t="e">
        <f>[3]!EntStkDescr($P$1,A378,1)</f>
        <v>#NAME?</v>
      </c>
      <c r="E378" s="55" t="s">
        <v>79</v>
      </c>
      <c r="F378" s="26" t="s">
        <v>71</v>
      </c>
      <c r="G378" s="25" t="e">
        <f t="shared" si="234"/>
        <v>#NAME?</v>
      </c>
      <c r="H378" s="24" t="e">
        <f>[3]!EntStkUserField5($P$1,A378)</f>
        <v>#NAME?</v>
      </c>
      <c r="I378" s="24"/>
      <c r="J378" s="80" t="e">
        <f>IF('Price List'!$F$2="N/A",N378,IF('Price List'!$S$4="#(515): Invalid Customer",K378,(K378-(K378*O378))))</f>
        <v>#NAME?</v>
      </c>
      <c r="K378" s="80" t="e">
        <f t="shared" si="211"/>
        <v>#NAME?</v>
      </c>
      <c r="L378" s="23" t="e">
        <f t="shared" si="237"/>
        <v>#NAME?</v>
      </c>
      <c r="M378" s="77" t="e">
        <f>IF(VLOOKUP(C378,product_group_discount,3,FALSE)="",'New Quote Discount'!$C$6,VLOOKUP(C378,product_group_discount,3,FALSE))</f>
        <v>#NAME?</v>
      </c>
      <c r="N378" s="23" t="e">
        <f t="shared" si="238"/>
        <v>#NAME?</v>
      </c>
      <c r="O378" s="121" t="e">
        <f t="shared" si="239"/>
        <v>#NAME?</v>
      </c>
      <c r="P378" s="126"/>
      <c r="Q378" s="167" t="e">
        <f>IF(P378="",[3]!EntStkSalesPrice($P$1,A378,'Price List'!$S$5),P378*(IF('Price List'!$S$5="A",1,IF('Price List'!$S$5="B",1.262,1.553))))</f>
        <v>#NAME?</v>
      </c>
      <c r="R378" s="167" t="e">
        <f t="shared" si="204"/>
        <v>#NAME?</v>
      </c>
    </row>
    <row r="379" spans="1:18" x14ac:dyDescent="0.2">
      <c r="A379" s="21" t="s">
        <v>538</v>
      </c>
      <c r="B379" s="22" t="e">
        <f>[3]!EntStkParent($P$1,A379)</f>
        <v>#NAME?</v>
      </c>
      <c r="C379" s="22" t="e">
        <f t="shared" si="203"/>
        <v>#NAME?</v>
      </c>
      <c r="D379" s="22" t="e">
        <f>[3]!EntStkDescr($P$1,A379,1)</f>
        <v>#NAME?</v>
      </c>
      <c r="E379" s="55" t="s">
        <v>79</v>
      </c>
      <c r="F379" s="26" t="s">
        <v>71</v>
      </c>
      <c r="G379" s="25" t="e">
        <f t="shared" si="234"/>
        <v>#NAME?</v>
      </c>
      <c r="H379" s="24" t="e">
        <f>[3]!EntStkUserField5($P$1,A379)</f>
        <v>#NAME?</v>
      </c>
      <c r="I379" s="24"/>
      <c r="J379" s="80" t="e">
        <f>IF('Price List'!$F$2="N/A",N379,IF('Price List'!$S$4="#(515): Invalid Customer",K379,(K379-(K379*O379))))</f>
        <v>#NAME?</v>
      </c>
      <c r="K379" s="80" t="e">
        <f t="shared" si="211"/>
        <v>#NAME?</v>
      </c>
      <c r="L379" s="23" t="e">
        <f t="shared" si="237"/>
        <v>#NAME?</v>
      </c>
      <c r="M379" s="77" t="e">
        <f>IF(VLOOKUP(C379,product_group_discount,3,FALSE)="",'New Quote Discount'!$C$6,VLOOKUP(C379,product_group_discount,3,FALSE))</f>
        <v>#NAME?</v>
      </c>
      <c r="N379" s="23" t="e">
        <f t="shared" si="238"/>
        <v>#NAME?</v>
      </c>
      <c r="O379" s="121" t="e">
        <f t="shared" si="239"/>
        <v>#NAME?</v>
      </c>
      <c r="P379" s="126"/>
      <c r="Q379" s="167" t="e">
        <f>IF(P379="",[3]!EntStkSalesPrice($P$1,A379,'Price List'!$S$5),P379*(IF('Price List'!$S$5="A",1,IF('Price List'!$S$5="B",1.262,1.553))))</f>
        <v>#NAME?</v>
      </c>
      <c r="R379" s="167" t="e">
        <f t="shared" si="204"/>
        <v>#NAME?</v>
      </c>
    </row>
    <row r="380" spans="1:18" x14ac:dyDescent="0.2">
      <c r="A380" s="21" t="s">
        <v>539</v>
      </c>
      <c r="B380" s="22" t="e">
        <f>[3]!EntStkParent($P$1,A380)</f>
        <v>#NAME?</v>
      </c>
      <c r="C380" s="22" t="e">
        <f t="shared" si="203"/>
        <v>#NAME?</v>
      </c>
      <c r="D380" s="22" t="e">
        <f>[3]!EntStkDescr($P$1,A380,1)</f>
        <v>#NAME?</v>
      </c>
      <c r="E380" s="55" t="s">
        <v>79</v>
      </c>
      <c r="F380" s="26" t="s">
        <v>71</v>
      </c>
      <c r="G380" s="25" t="e">
        <f t="shared" si="234"/>
        <v>#NAME?</v>
      </c>
      <c r="H380" s="24" t="e">
        <f>[3]!EntStkUserField5($P$1,A380)</f>
        <v>#NAME?</v>
      </c>
      <c r="I380" s="24"/>
      <c r="J380" s="80" t="e">
        <f>IF('Price List'!$F$2="N/A",N380,IF('Price List'!$S$4="#(515): Invalid Customer",K380,(K380-(K380*O380))))</f>
        <v>#NAME?</v>
      </c>
      <c r="K380" s="80" t="e">
        <f t="shared" si="211"/>
        <v>#NAME?</v>
      </c>
      <c r="L380" s="23" t="e">
        <f t="shared" si="237"/>
        <v>#NAME?</v>
      </c>
      <c r="M380" s="77" t="e">
        <f>IF(VLOOKUP(C380,product_group_discount,3,FALSE)="",'New Quote Discount'!$C$6,VLOOKUP(C380,product_group_discount,3,FALSE))</f>
        <v>#NAME?</v>
      </c>
      <c r="N380" s="23" t="e">
        <f t="shared" si="238"/>
        <v>#NAME?</v>
      </c>
      <c r="O380" s="121" t="e">
        <f t="shared" si="239"/>
        <v>#NAME?</v>
      </c>
      <c r="P380" s="126"/>
      <c r="Q380" s="167" t="e">
        <f>IF(P380="",[3]!EntStkSalesPrice($P$1,A380,'Price List'!$S$5),P380*(IF('Price List'!$S$5="A",1,IF('Price List'!$S$5="B",1.262,1.553))))</f>
        <v>#NAME?</v>
      </c>
      <c r="R380" s="167" t="e">
        <f t="shared" si="204"/>
        <v>#NAME?</v>
      </c>
    </row>
    <row r="381" spans="1:18" x14ac:dyDescent="0.2">
      <c r="A381" s="21" t="s">
        <v>540</v>
      </c>
      <c r="B381" s="22" t="e">
        <f>[3]!EntStkParent($P$1,A381)</f>
        <v>#NAME?</v>
      </c>
      <c r="C381" s="22" t="e">
        <f t="shared" si="203"/>
        <v>#NAME?</v>
      </c>
      <c r="D381" s="22" t="e">
        <f>[3]!EntStkDescr($P$1,A381,1)</f>
        <v>#NAME?</v>
      </c>
      <c r="E381" s="55" t="s">
        <v>79</v>
      </c>
      <c r="F381" s="26" t="s">
        <v>71</v>
      </c>
      <c r="G381" s="25" t="e">
        <f t="shared" si="234"/>
        <v>#NAME?</v>
      </c>
      <c r="H381" s="24" t="e">
        <f>[3]!EntStkUserField5($P$1,A381)</f>
        <v>#NAME?</v>
      </c>
      <c r="I381" s="24"/>
      <c r="J381" s="80" t="e">
        <f>IF('Price List'!$F$2="N/A",N381,IF('Price List'!$S$4="#(515): Invalid Customer",K381,(K381-(K381*O381))))</f>
        <v>#NAME?</v>
      </c>
      <c r="K381" s="80" t="e">
        <f t="shared" si="211"/>
        <v>#NAME?</v>
      </c>
      <c r="L381" s="23" t="e">
        <f t="shared" si="237"/>
        <v>#NAME?</v>
      </c>
      <c r="M381" s="77" t="e">
        <f>IF(VLOOKUP(C381,product_group_discount,3,FALSE)="",'New Quote Discount'!$C$6,VLOOKUP(C381,product_group_discount,3,FALSE))</f>
        <v>#NAME?</v>
      </c>
      <c r="N381" s="23" t="e">
        <f t="shared" si="238"/>
        <v>#NAME?</v>
      </c>
      <c r="O381" s="121" t="e">
        <f t="shared" si="239"/>
        <v>#NAME?</v>
      </c>
      <c r="P381" s="126"/>
      <c r="Q381" s="167" t="e">
        <f>IF(P381="",[3]!EntStkSalesPrice($P$1,A381,'Price List'!$S$5),P381*(IF('Price List'!$S$5="A",1,IF('Price List'!$S$5="B",1.262,1.553))))</f>
        <v>#NAME?</v>
      </c>
      <c r="R381" s="167" t="e">
        <f t="shared" si="204"/>
        <v>#NAME?</v>
      </c>
    </row>
    <row r="382" spans="1:18" x14ac:dyDescent="0.2">
      <c r="A382" s="21" t="s">
        <v>541</v>
      </c>
      <c r="B382" s="22" t="e">
        <f>[3]!EntStkParent($P$1,A382)</f>
        <v>#NAME?</v>
      </c>
      <c r="C382" s="22" t="e">
        <f t="shared" si="203"/>
        <v>#NAME?</v>
      </c>
      <c r="D382" s="22" t="e">
        <f>[3]!EntStkDescr($P$1,A382,1)</f>
        <v>#NAME?</v>
      </c>
      <c r="E382" s="55" t="s">
        <v>79</v>
      </c>
      <c r="F382" s="26" t="s">
        <v>71</v>
      </c>
      <c r="G382" s="25" t="e">
        <f t="shared" si="234"/>
        <v>#NAME?</v>
      </c>
      <c r="H382" s="24" t="e">
        <f>[3]!EntStkUserField5($P$1,A382)</f>
        <v>#NAME?</v>
      </c>
      <c r="I382" s="24"/>
      <c r="J382" s="80" t="e">
        <f>IF('Price List'!$F$2="N/A",N382,IF('Price List'!$S$4="#(515): Invalid Customer",K382,(K382-(K382*O382))))</f>
        <v>#NAME?</v>
      </c>
      <c r="K382" s="80" t="e">
        <f t="shared" si="211"/>
        <v>#NAME?</v>
      </c>
      <c r="L382" s="23" t="e">
        <f t="shared" si="237"/>
        <v>#NAME?</v>
      </c>
      <c r="M382" s="77" t="e">
        <f>IF(VLOOKUP(C382,product_group_discount,3,FALSE)="",'New Quote Discount'!$C$6,VLOOKUP(C382,product_group_discount,3,FALSE))</f>
        <v>#NAME?</v>
      </c>
      <c r="N382" s="23" t="e">
        <f t="shared" si="238"/>
        <v>#NAME?</v>
      </c>
      <c r="O382" s="121" t="e">
        <f t="shared" si="239"/>
        <v>#NAME?</v>
      </c>
      <c r="P382" s="126"/>
      <c r="Q382" s="167" t="e">
        <f>IF(P382="",[3]!EntStkSalesPrice($P$1,A382,'Price List'!$S$5),P382*(IF('Price List'!$S$5="A",1,IF('Price List'!$S$5="B",1.262,1.553))))</f>
        <v>#NAME?</v>
      </c>
      <c r="R382" s="167" t="e">
        <f t="shared" si="204"/>
        <v>#NAME?</v>
      </c>
    </row>
    <row r="383" spans="1:18" x14ac:dyDescent="0.2">
      <c r="A383" s="21" t="s">
        <v>542</v>
      </c>
      <c r="B383" s="22" t="e">
        <f>[3]!EntStkParent($P$1,A383)</f>
        <v>#NAME?</v>
      </c>
      <c r="C383" s="22" t="e">
        <f t="shared" si="203"/>
        <v>#NAME?</v>
      </c>
      <c r="D383" s="22" t="e">
        <f>[3]!EntStkDescr($P$1,A383,1)</f>
        <v>#NAME?</v>
      </c>
      <c r="E383" s="55" t="s">
        <v>79</v>
      </c>
      <c r="F383" s="26" t="s">
        <v>71</v>
      </c>
      <c r="G383" s="25" t="e">
        <f t="shared" si="234"/>
        <v>#NAME?</v>
      </c>
      <c r="H383" s="24" t="e">
        <f>[3]!EntStkUserField5($P$1,A383)</f>
        <v>#NAME?</v>
      </c>
      <c r="I383" s="24"/>
      <c r="J383" s="80" t="e">
        <f>IF('Price List'!$F$2="N/A",N383,IF('Price List'!$S$4="#(515): Invalid Customer",K383,(K383-(K383*O383))))</f>
        <v>#NAME?</v>
      </c>
      <c r="K383" s="80" t="e">
        <f t="shared" si="211"/>
        <v>#NAME?</v>
      </c>
      <c r="L383" s="23" t="e">
        <f t="shared" si="237"/>
        <v>#NAME?</v>
      </c>
      <c r="M383" s="77" t="e">
        <f>IF(VLOOKUP(C383,product_group_discount,3,FALSE)="",'New Quote Discount'!$C$6,VLOOKUP(C383,product_group_discount,3,FALSE))</f>
        <v>#NAME?</v>
      </c>
      <c r="N383" s="23" t="e">
        <f t="shared" si="238"/>
        <v>#NAME?</v>
      </c>
      <c r="O383" s="121" t="e">
        <f t="shared" si="239"/>
        <v>#NAME?</v>
      </c>
      <c r="P383" s="126"/>
      <c r="Q383" s="167" t="e">
        <f>IF(P383="",[3]!EntStkSalesPrice($P$1,A383,'Price List'!$S$5),P383*(IF('Price List'!$S$5="A",1,IF('Price List'!$S$5="B",1.262,1.553))))</f>
        <v>#NAME?</v>
      </c>
      <c r="R383" s="167" t="e">
        <f t="shared" si="204"/>
        <v>#NAME?</v>
      </c>
    </row>
    <row r="384" spans="1:18" x14ac:dyDescent="0.2">
      <c r="A384" s="21" t="s">
        <v>543</v>
      </c>
      <c r="B384" s="22" t="e">
        <f>[3]!EntStkParent($P$1,A384)</f>
        <v>#NAME?</v>
      </c>
      <c r="C384" s="22" t="e">
        <f t="shared" si="203"/>
        <v>#NAME?</v>
      </c>
      <c r="D384" s="22" t="e">
        <f>[3]!EntStkDescr($P$1,A384,1)</f>
        <v>#NAME?</v>
      </c>
      <c r="E384" s="55" t="s">
        <v>79</v>
      </c>
      <c r="F384" s="26" t="s">
        <v>71</v>
      </c>
      <c r="G384" s="25" t="e">
        <f t="shared" si="234"/>
        <v>#NAME?</v>
      </c>
      <c r="H384" s="24" t="e">
        <f>[3]!EntStkUserField5($P$1,A384)</f>
        <v>#NAME?</v>
      </c>
      <c r="I384" s="24"/>
      <c r="J384" s="80" t="e">
        <f>IF('Price List'!$F$2="N/A",N384,IF('Price List'!$S$4="#(515): Invalid Customer",K384,(K384-(K384*O384))))</f>
        <v>#NAME?</v>
      </c>
      <c r="K384" s="80" t="e">
        <f t="shared" si="211"/>
        <v>#NAME?</v>
      </c>
      <c r="L384" s="23" t="e">
        <f t="shared" si="237"/>
        <v>#NAME?</v>
      </c>
      <c r="M384" s="77" t="e">
        <f>IF(VLOOKUP(C384,product_group_discount,3,FALSE)="",'New Quote Discount'!$C$6,VLOOKUP(C384,product_group_discount,3,FALSE))</f>
        <v>#NAME?</v>
      </c>
      <c r="N384" s="23" t="e">
        <f t="shared" si="238"/>
        <v>#NAME?</v>
      </c>
      <c r="O384" s="121" t="e">
        <f t="shared" si="239"/>
        <v>#NAME?</v>
      </c>
      <c r="P384" s="126"/>
      <c r="Q384" s="167" t="e">
        <f>IF(P384="",[3]!EntStkSalesPrice($P$1,A384,'Price List'!$S$5),P384*(IF('Price List'!$S$5="A",1,IF('Price List'!$S$5="B",1.262,1.553))))</f>
        <v>#NAME?</v>
      </c>
      <c r="R384" s="167" t="e">
        <f t="shared" si="204"/>
        <v>#NAME?</v>
      </c>
    </row>
    <row r="385" spans="1:18" x14ac:dyDescent="0.2">
      <c r="A385" s="21" t="s">
        <v>544</v>
      </c>
      <c r="B385" s="22" t="e">
        <f>[3]!EntStkParent($P$1,A385)</f>
        <v>#NAME?</v>
      </c>
      <c r="C385" s="22" t="e">
        <f t="shared" si="203"/>
        <v>#NAME?</v>
      </c>
      <c r="D385" s="22" t="e">
        <f>[3]!EntStkDescr($P$1,A385,1)</f>
        <v>#NAME?</v>
      </c>
      <c r="E385" s="55" t="s">
        <v>79</v>
      </c>
      <c r="F385" s="26" t="s">
        <v>71</v>
      </c>
      <c r="G385" s="25" t="e">
        <f t="shared" si="234"/>
        <v>#NAME?</v>
      </c>
      <c r="H385" s="24" t="e">
        <f>[3]!EntStkUserField5($P$1,A385)</f>
        <v>#NAME?</v>
      </c>
      <c r="I385" s="24"/>
      <c r="J385" s="80" t="e">
        <f>IF('Price List'!$F$2="N/A",N385,IF('Price List'!$S$4="#(515): Invalid Customer",K385,(K385-(K385*O385))))</f>
        <v>#NAME?</v>
      </c>
      <c r="K385" s="80" t="e">
        <f t="shared" si="211"/>
        <v>#NAME?</v>
      </c>
      <c r="L385" s="23" t="e">
        <f t="shared" si="237"/>
        <v>#NAME?</v>
      </c>
      <c r="M385" s="77" t="e">
        <f>IF(VLOOKUP(C385,product_group_discount,3,FALSE)="",'New Quote Discount'!$C$6,VLOOKUP(C385,product_group_discount,3,FALSE))</f>
        <v>#NAME?</v>
      </c>
      <c r="N385" s="23" t="e">
        <f t="shared" si="238"/>
        <v>#NAME?</v>
      </c>
      <c r="O385" s="121" t="e">
        <f t="shared" si="239"/>
        <v>#NAME?</v>
      </c>
      <c r="P385" s="126"/>
      <c r="Q385" s="167" t="e">
        <f>IF(P385="",[3]!EntStkSalesPrice($P$1,A385,'Price List'!$S$5),P385*(IF('Price List'!$S$5="A",1,IF('Price List'!$S$5="B",1.262,1.553))))</f>
        <v>#NAME?</v>
      </c>
      <c r="R385" s="167" t="e">
        <f t="shared" si="204"/>
        <v>#NAME?</v>
      </c>
    </row>
    <row r="386" spans="1:18" x14ac:dyDescent="0.2">
      <c r="A386" s="21" t="s">
        <v>545</v>
      </c>
      <c r="B386" s="22" t="e">
        <f>[3]!EntStkParent($P$1,A386)</f>
        <v>#NAME?</v>
      </c>
      <c r="C386" s="22" t="e">
        <f t="shared" si="203"/>
        <v>#NAME?</v>
      </c>
      <c r="D386" s="22" t="e">
        <f>[3]!EntStkDescr($P$1,A386,1)</f>
        <v>#NAME?</v>
      </c>
      <c r="E386" s="55" t="s">
        <v>79</v>
      </c>
      <c r="F386" s="26" t="s">
        <v>71</v>
      </c>
      <c r="G386" s="25" t="e">
        <f t="shared" si="234"/>
        <v>#NAME?</v>
      </c>
      <c r="H386" s="24" t="e">
        <f>[3]!EntStkUserField5($P$1,A386)</f>
        <v>#NAME?</v>
      </c>
      <c r="I386" s="24"/>
      <c r="J386" s="80" t="e">
        <f>IF('Price List'!$F$2="N/A",N386,IF('Price List'!$S$4="#(515): Invalid Customer",K386,(K386-(K386*O386))))</f>
        <v>#NAME?</v>
      </c>
      <c r="K386" s="80" t="e">
        <f t="shared" si="211"/>
        <v>#NAME?</v>
      </c>
      <c r="L386" s="23" t="e">
        <f t="shared" si="237"/>
        <v>#NAME?</v>
      </c>
      <c r="M386" s="77" t="e">
        <f>IF(VLOOKUP(C386,product_group_discount,3,FALSE)="",'New Quote Discount'!$C$6,VLOOKUP(C386,product_group_discount,3,FALSE))</f>
        <v>#NAME?</v>
      </c>
      <c r="N386" s="23" t="e">
        <f t="shared" si="238"/>
        <v>#NAME?</v>
      </c>
      <c r="O386" s="121" t="e">
        <f t="shared" si="239"/>
        <v>#NAME?</v>
      </c>
      <c r="P386" s="126"/>
      <c r="Q386" s="167" t="e">
        <f>IF(P386="",[3]!EntStkSalesPrice($P$1,A386,'Price List'!$S$5),P386*(IF('Price List'!$S$5="A",1,IF('Price List'!$S$5="B",1.262,1.553))))</f>
        <v>#NAME?</v>
      </c>
      <c r="R386" s="167" t="e">
        <f t="shared" si="204"/>
        <v>#NAME?</v>
      </c>
    </row>
    <row r="387" spans="1:18" x14ac:dyDescent="0.2">
      <c r="A387" s="21" t="s">
        <v>546</v>
      </c>
      <c r="B387" s="22" t="e">
        <f>[3]!EntStkParent($P$1,A387)</f>
        <v>#NAME?</v>
      </c>
      <c r="C387" s="22" t="e">
        <f t="shared" si="203"/>
        <v>#NAME?</v>
      </c>
      <c r="D387" s="22" t="e">
        <f>[3]!EntStkDescr($P$1,A387,1)</f>
        <v>#NAME?</v>
      </c>
      <c r="E387" s="55" t="s">
        <v>79</v>
      </c>
      <c r="F387" s="26" t="s">
        <v>71</v>
      </c>
      <c r="G387" s="25" t="e">
        <f t="shared" si="234"/>
        <v>#NAME?</v>
      </c>
      <c r="H387" s="24" t="e">
        <f>[3]!EntStkUserField5($P$1,A387)</f>
        <v>#NAME?</v>
      </c>
      <c r="I387" s="24"/>
      <c r="J387" s="80" t="e">
        <f>IF('Price List'!$F$2="N/A",N387,IF('Price List'!$S$4="#(515): Invalid Customer",K387,(K387-(K387*O387))))</f>
        <v>#NAME?</v>
      </c>
      <c r="K387" s="80" t="e">
        <f t="shared" si="211"/>
        <v>#NAME?</v>
      </c>
      <c r="L387" s="23" t="e">
        <f t="shared" si="237"/>
        <v>#NAME?</v>
      </c>
      <c r="M387" s="77" t="e">
        <f>IF(VLOOKUP(C387,product_group_discount,3,FALSE)="",'New Quote Discount'!$C$6,VLOOKUP(C387,product_group_discount,3,FALSE))</f>
        <v>#NAME?</v>
      </c>
      <c r="N387" s="23" t="e">
        <f t="shared" si="238"/>
        <v>#NAME?</v>
      </c>
      <c r="O387" s="121" t="e">
        <f t="shared" si="239"/>
        <v>#NAME?</v>
      </c>
      <c r="P387" s="126"/>
      <c r="Q387" s="167" t="e">
        <f>IF(P387="",[3]!EntStkSalesPrice($P$1,A387,'Price List'!$S$5),P387*(IF('Price List'!$S$5="A",1,IF('Price List'!$S$5="B",1.262,1.553))))</f>
        <v>#NAME?</v>
      </c>
      <c r="R387" s="167" t="e">
        <f t="shared" si="204"/>
        <v>#NAME?</v>
      </c>
    </row>
    <row r="388" spans="1:18" x14ac:dyDescent="0.2">
      <c r="A388" s="21" t="s">
        <v>547</v>
      </c>
      <c r="B388" s="22" t="e">
        <f>[3]!EntStkParent($P$1,A388)</f>
        <v>#NAME?</v>
      </c>
      <c r="C388" s="22" t="e">
        <f t="shared" si="203"/>
        <v>#NAME?</v>
      </c>
      <c r="D388" s="22" t="e">
        <f>[3]!EntStkDescr($P$1,A388,1)</f>
        <v>#NAME?</v>
      </c>
      <c r="E388" s="55" t="s">
        <v>79</v>
      </c>
      <c r="F388" s="26" t="s">
        <v>71</v>
      </c>
      <c r="G388" s="25" t="e">
        <f t="shared" si="234"/>
        <v>#NAME?</v>
      </c>
      <c r="H388" s="24" t="e">
        <f>[3]!EntStkUserField5($P$1,A388)</f>
        <v>#NAME?</v>
      </c>
      <c r="I388" s="24"/>
      <c r="J388" s="80" t="e">
        <f>IF('Price List'!$F$2="N/A",N388,IF('Price List'!$S$4="#(515): Invalid Customer",K388,(K388-(K388*O388))))</f>
        <v>#NAME?</v>
      </c>
      <c r="K388" s="80" t="e">
        <f t="shared" si="211"/>
        <v>#NAME?</v>
      </c>
      <c r="L388" s="23" t="e">
        <f t="shared" si="237"/>
        <v>#NAME?</v>
      </c>
      <c r="M388" s="77" t="e">
        <f>IF(VLOOKUP(C388,product_group_discount,3,FALSE)="",'New Quote Discount'!$C$6,VLOOKUP(C388,product_group_discount,3,FALSE))</f>
        <v>#NAME?</v>
      </c>
      <c r="N388" s="23" t="e">
        <f t="shared" si="238"/>
        <v>#NAME?</v>
      </c>
      <c r="O388" s="121" t="e">
        <f t="shared" si="239"/>
        <v>#NAME?</v>
      </c>
      <c r="P388" s="126"/>
      <c r="Q388" s="167" t="e">
        <f>IF(P388="",[3]!EntStkSalesPrice($P$1,A388,'Price List'!$S$5),P388*(IF('Price List'!$S$5="A",1,IF('Price List'!$S$5="B",1.262,1.553))))</f>
        <v>#NAME?</v>
      </c>
      <c r="R388" s="167" t="e">
        <f t="shared" si="204"/>
        <v>#NAME?</v>
      </c>
    </row>
    <row r="389" spans="1:18" x14ac:dyDescent="0.2">
      <c r="A389" s="21" t="s">
        <v>548</v>
      </c>
      <c r="B389" s="22" t="e">
        <f>[3]!EntStkParent($P$1,A389)</f>
        <v>#NAME?</v>
      </c>
      <c r="C389" s="22" t="e">
        <f t="shared" si="203"/>
        <v>#NAME?</v>
      </c>
      <c r="D389" s="22" t="e">
        <f>[3]!EntStkDescr($P$1,A389,1)</f>
        <v>#NAME?</v>
      </c>
      <c r="E389" s="55" t="s">
        <v>79</v>
      </c>
      <c r="F389" s="26" t="s">
        <v>71</v>
      </c>
      <c r="G389" s="25" t="e">
        <f t="shared" si="234"/>
        <v>#NAME?</v>
      </c>
      <c r="H389" s="24" t="e">
        <f>[3]!EntStkUserField5($P$1,A389)</f>
        <v>#NAME?</v>
      </c>
      <c r="I389" s="24"/>
      <c r="J389" s="80" t="e">
        <f>IF('Price List'!$F$2="N/A",N389,IF('Price List'!$S$4="#(515): Invalid Customer",K389,(K389-(K389*O389))))</f>
        <v>#NAME?</v>
      </c>
      <c r="K389" s="80" t="e">
        <f t="shared" si="211"/>
        <v>#NAME?</v>
      </c>
      <c r="L389" s="23" t="e">
        <f t="shared" si="237"/>
        <v>#NAME?</v>
      </c>
      <c r="M389" s="77" t="e">
        <f>IF(VLOOKUP(C389,product_group_discount,3,FALSE)="",'New Quote Discount'!$C$6,VLOOKUP(C389,product_group_discount,3,FALSE))</f>
        <v>#NAME?</v>
      </c>
      <c r="N389" s="23" t="e">
        <f t="shared" si="238"/>
        <v>#NAME?</v>
      </c>
      <c r="O389" s="121" t="e">
        <f t="shared" si="239"/>
        <v>#NAME?</v>
      </c>
      <c r="P389" s="126"/>
      <c r="Q389" s="167" t="e">
        <f>IF(P389="",[3]!EntStkSalesPrice($P$1,A389,'Price List'!$S$5),P389*(IF('Price List'!$S$5="A",1,IF('Price List'!$S$5="B",1.262,1.553))))</f>
        <v>#NAME?</v>
      </c>
      <c r="R389" s="167" t="e">
        <f t="shared" si="204"/>
        <v>#NAME?</v>
      </c>
    </row>
    <row r="390" spans="1:18" x14ac:dyDescent="0.2">
      <c r="A390" s="21" t="s">
        <v>549</v>
      </c>
      <c r="B390" s="22" t="e">
        <f>[3]!EntStkParent($P$1,A390)</f>
        <v>#NAME?</v>
      </c>
      <c r="C390" s="22" t="e">
        <f t="shared" si="203"/>
        <v>#NAME?</v>
      </c>
      <c r="D390" s="22" t="e">
        <f>[3]!EntStkDescr($P$1,A390,1)</f>
        <v>#NAME?</v>
      </c>
      <c r="E390" s="55" t="s">
        <v>79</v>
      </c>
      <c r="F390" s="26" t="s">
        <v>71</v>
      </c>
      <c r="G390" s="25" t="e">
        <f t="shared" si="234"/>
        <v>#NAME?</v>
      </c>
      <c r="H390" s="24" t="e">
        <f>[3]!EntStkUserField5($P$1,A390)</f>
        <v>#NAME?</v>
      </c>
      <c r="I390" s="24"/>
      <c r="J390" s="80" t="e">
        <f>IF('Price List'!$F$2="N/A",N390,IF('Price List'!$S$4="#(515): Invalid Customer",K390,(K390-(K390*O390))))</f>
        <v>#NAME?</v>
      </c>
      <c r="K390" s="80" t="e">
        <f t="shared" si="211"/>
        <v>#NAME?</v>
      </c>
      <c r="L390" s="23" t="e">
        <f t="shared" si="237"/>
        <v>#NAME?</v>
      </c>
      <c r="M390" s="77" t="e">
        <f>IF(VLOOKUP(C390,product_group_discount,3,FALSE)="",'New Quote Discount'!$C$6,VLOOKUP(C390,product_group_discount,3,FALSE))</f>
        <v>#NAME?</v>
      </c>
      <c r="N390" s="23" t="e">
        <f t="shared" si="238"/>
        <v>#NAME?</v>
      </c>
      <c r="O390" s="121" t="e">
        <f t="shared" si="239"/>
        <v>#NAME?</v>
      </c>
      <c r="P390" s="126"/>
      <c r="Q390" s="167" t="e">
        <f>IF(P390="",[3]!EntStkSalesPrice($P$1,A390,'Price List'!$S$5),P390*(IF('Price List'!$S$5="A",1,IF('Price List'!$S$5="B",1.262,1.553))))</f>
        <v>#NAME?</v>
      </c>
      <c r="R390" s="167" t="e">
        <f t="shared" si="204"/>
        <v>#NAME?</v>
      </c>
    </row>
    <row r="391" spans="1:18" x14ac:dyDescent="0.2">
      <c r="A391" s="21" t="s">
        <v>550</v>
      </c>
      <c r="B391" s="22" t="e">
        <f>[3]!EntStkParent($P$1,A391)</f>
        <v>#NAME?</v>
      </c>
      <c r="C391" s="22" t="e">
        <f t="shared" si="203"/>
        <v>#NAME?</v>
      </c>
      <c r="D391" s="22" t="e">
        <f>[3]!EntStkDescr($P$1,A391,1)</f>
        <v>#NAME?</v>
      </c>
      <c r="E391" s="55" t="s">
        <v>79</v>
      </c>
      <c r="F391" s="26" t="s">
        <v>71</v>
      </c>
      <c r="G391" s="25" t="e">
        <f t="shared" si="234"/>
        <v>#NAME?</v>
      </c>
      <c r="H391" s="24" t="e">
        <f>[3]!EntStkUserField5($P$1,A391)</f>
        <v>#NAME?</v>
      </c>
      <c r="I391" s="24"/>
      <c r="J391" s="80" t="e">
        <f>IF('Price List'!$F$2="N/A",N391,IF('Price List'!$S$4="#(515): Invalid Customer",K391,(K391-(K391*O391))))</f>
        <v>#NAME?</v>
      </c>
      <c r="K391" s="80" t="e">
        <f t="shared" si="211"/>
        <v>#NAME?</v>
      </c>
      <c r="L391" s="23" t="e">
        <f t="shared" si="237"/>
        <v>#NAME?</v>
      </c>
      <c r="M391" s="77" t="e">
        <f>IF(VLOOKUP(C391,product_group_discount,3,FALSE)="",'New Quote Discount'!$C$6,VLOOKUP(C391,product_group_discount,3,FALSE))</f>
        <v>#NAME?</v>
      </c>
      <c r="N391" s="23" t="e">
        <f t="shared" si="238"/>
        <v>#NAME?</v>
      </c>
      <c r="O391" s="121" t="e">
        <f t="shared" si="239"/>
        <v>#NAME?</v>
      </c>
      <c r="P391" s="126"/>
      <c r="Q391" s="167" t="e">
        <f>IF(P391="",[3]!EntStkSalesPrice($P$1,A391,'Price List'!$S$5),P391*(IF('Price List'!$S$5="A",1,IF('Price List'!$S$5="B",1.262,1.553))))</f>
        <v>#NAME?</v>
      </c>
      <c r="R391" s="167" t="e">
        <f t="shared" si="204"/>
        <v>#NAME?</v>
      </c>
    </row>
    <row r="392" spans="1:18" x14ac:dyDescent="0.2">
      <c r="A392" s="21" t="s">
        <v>551</v>
      </c>
      <c r="B392" s="22" t="e">
        <f>[3]!EntStkParent($P$1,A392)</f>
        <v>#NAME?</v>
      </c>
      <c r="C392" s="22" t="e">
        <f t="shared" si="203"/>
        <v>#NAME?</v>
      </c>
      <c r="D392" s="22" t="e">
        <f>[3]!EntStkDescr($P$1,A392,1)</f>
        <v>#NAME?</v>
      </c>
      <c r="E392" s="55" t="s">
        <v>79</v>
      </c>
      <c r="F392" s="26" t="s">
        <v>71</v>
      </c>
      <c r="G392" s="25" t="e">
        <f t="shared" si="234"/>
        <v>#NAME?</v>
      </c>
      <c r="H392" s="24" t="e">
        <f>[3]!EntStkUserField5($P$1,A392)</f>
        <v>#NAME?</v>
      </c>
      <c r="I392" s="24"/>
      <c r="J392" s="80" t="e">
        <f>IF('Price List'!$F$2="N/A",N392,IF('Price List'!$S$4="#(515): Invalid Customer",K392,(K392-(K392*O392))))</f>
        <v>#NAME?</v>
      </c>
      <c r="K392" s="80" t="e">
        <f t="shared" si="211"/>
        <v>#NAME?</v>
      </c>
      <c r="L392" s="23" t="e">
        <f t="shared" si="237"/>
        <v>#NAME?</v>
      </c>
      <c r="M392" s="77" t="e">
        <f>IF(VLOOKUP(C392,product_group_discount,3,FALSE)="",'New Quote Discount'!$C$6,VLOOKUP(C392,product_group_discount,3,FALSE))</f>
        <v>#NAME?</v>
      </c>
      <c r="N392" s="23" t="e">
        <f t="shared" si="238"/>
        <v>#NAME?</v>
      </c>
      <c r="O392" s="121" t="e">
        <f t="shared" si="239"/>
        <v>#NAME?</v>
      </c>
      <c r="P392" s="126"/>
      <c r="Q392" s="167" t="e">
        <f>IF(P392="",[3]!EntStkSalesPrice($P$1,A392,'Price List'!$S$5),P392*(IF('Price List'!$S$5="A",1,IF('Price List'!$S$5="B",1.262,1.553))))</f>
        <v>#NAME?</v>
      </c>
      <c r="R392" s="167" t="e">
        <f t="shared" si="204"/>
        <v>#NAME?</v>
      </c>
    </row>
    <row r="393" spans="1:18" x14ac:dyDescent="0.2">
      <c r="A393" s="21" t="s">
        <v>552</v>
      </c>
      <c r="B393" s="22" t="e">
        <f>[3]!EntStkParent($P$1,A393)</f>
        <v>#NAME?</v>
      </c>
      <c r="C393" s="22" t="e">
        <f t="shared" si="203"/>
        <v>#NAME?</v>
      </c>
      <c r="D393" s="22" t="e">
        <f>[3]!EntStkDescr($P$1,A393,1)</f>
        <v>#NAME?</v>
      </c>
      <c r="E393" s="55" t="s">
        <v>79</v>
      </c>
      <c r="F393" s="26" t="s">
        <v>71</v>
      </c>
      <c r="G393" s="25" t="e">
        <f t="shared" si="234"/>
        <v>#NAME?</v>
      </c>
      <c r="H393" s="24" t="e">
        <f>[3]!EntStkUserField5($P$1,A393)</f>
        <v>#NAME?</v>
      </c>
      <c r="I393" s="24"/>
      <c r="J393" s="80" t="e">
        <f>IF('Price List'!$F$2="N/A",N393,IF('Price List'!$S$4="#(515): Invalid Customer",K393,(K393-(K393*O393))))</f>
        <v>#NAME?</v>
      </c>
      <c r="K393" s="80" t="e">
        <f t="shared" si="211"/>
        <v>#NAME?</v>
      </c>
      <c r="L393" s="23" t="e">
        <f t="shared" si="237"/>
        <v>#NAME?</v>
      </c>
      <c r="M393" s="77" t="e">
        <f>IF(VLOOKUP(C393,product_group_discount,3,FALSE)="",'New Quote Discount'!$C$6,VLOOKUP(C393,product_group_discount,3,FALSE))</f>
        <v>#NAME?</v>
      </c>
      <c r="N393" s="23" t="e">
        <f t="shared" si="238"/>
        <v>#NAME?</v>
      </c>
      <c r="O393" s="121" t="e">
        <f t="shared" si="239"/>
        <v>#NAME?</v>
      </c>
      <c r="P393" s="126"/>
      <c r="Q393" s="167" t="e">
        <f>IF(P393="",[3]!EntStkSalesPrice($P$1,A393,'Price List'!$S$5),P393*(IF('Price List'!$S$5="A",1,IF('Price List'!$S$5="B",1.262,1.553))))</f>
        <v>#NAME?</v>
      </c>
      <c r="R393" s="167" t="e">
        <f t="shared" si="204"/>
        <v>#NAME?</v>
      </c>
    </row>
    <row r="394" spans="1:18" x14ac:dyDescent="0.2">
      <c r="A394" s="21" t="s">
        <v>553</v>
      </c>
      <c r="B394" s="22" t="e">
        <f>[3]!EntStkParent($P$1,A394)</f>
        <v>#NAME?</v>
      </c>
      <c r="C394" s="22" t="e">
        <f t="shared" si="203"/>
        <v>#NAME?</v>
      </c>
      <c r="D394" s="22" t="e">
        <f>[3]!EntStkDescr($P$1,A394,1)</f>
        <v>#NAME?</v>
      </c>
      <c r="E394" s="55" t="s">
        <v>79</v>
      </c>
      <c r="F394" s="26" t="s">
        <v>71</v>
      </c>
      <c r="G394" s="25" t="e">
        <f t="shared" si="234"/>
        <v>#NAME?</v>
      </c>
      <c r="H394" s="24" t="e">
        <f>[3]!EntStkUserField5($P$1,A394)</f>
        <v>#NAME?</v>
      </c>
      <c r="I394" s="24"/>
      <c r="J394" s="80" t="e">
        <f>IF('Price List'!$F$2="N/A",N394,IF('Price List'!$S$4="#(515): Invalid Customer",K394,(K394-(K394*O394))))</f>
        <v>#NAME?</v>
      </c>
      <c r="K394" s="80" t="e">
        <f t="shared" si="211"/>
        <v>#NAME?</v>
      </c>
      <c r="L394" s="23" t="e">
        <f t="shared" si="237"/>
        <v>#NAME?</v>
      </c>
      <c r="M394" s="77" t="e">
        <f>IF(VLOOKUP(C394,product_group_discount,3,FALSE)="",'New Quote Discount'!$C$6,VLOOKUP(C394,product_group_discount,3,FALSE))</f>
        <v>#NAME?</v>
      </c>
      <c r="N394" s="23" t="e">
        <f t="shared" si="238"/>
        <v>#NAME?</v>
      </c>
      <c r="O394" s="121" t="e">
        <f t="shared" si="239"/>
        <v>#NAME?</v>
      </c>
      <c r="P394" s="126"/>
      <c r="Q394" s="167" t="e">
        <f>IF(P394="",[3]!EntStkSalesPrice($P$1,A394,'Price List'!$S$5),P394*(IF('Price List'!$S$5="A",1,IF('Price List'!$S$5="B",1.262,1.553))))</f>
        <v>#NAME?</v>
      </c>
      <c r="R394" s="167" t="e">
        <f t="shared" si="204"/>
        <v>#NAME?</v>
      </c>
    </row>
    <row r="395" spans="1:18" x14ac:dyDescent="0.2">
      <c r="A395" s="21" t="s">
        <v>554</v>
      </c>
      <c r="B395" s="22" t="e">
        <f>[3]!EntStkParent($P$1,A395)</f>
        <v>#NAME?</v>
      </c>
      <c r="C395" s="22" t="e">
        <f t="shared" si="203"/>
        <v>#NAME?</v>
      </c>
      <c r="D395" s="22" t="e">
        <f>[3]!EntStkDescr($P$1,A395,1)</f>
        <v>#NAME?</v>
      </c>
      <c r="E395" s="55" t="s">
        <v>79</v>
      </c>
      <c r="F395" s="26" t="s">
        <v>71</v>
      </c>
      <c r="G395" s="25" t="e">
        <f t="shared" si="234"/>
        <v>#NAME?</v>
      </c>
      <c r="H395" s="24" t="e">
        <f>[3]!EntStkUserField5($P$1,A395)</f>
        <v>#NAME?</v>
      </c>
      <c r="I395" s="24"/>
      <c r="J395" s="80" t="e">
        <f>IF('Price List'!$F$2="N/A",N395,IF('Price List'!$S$4="#(515): Invalid Customer",K395,(K395-(K395*O395))))</f>
        <v>#NAME?</v>
      </c>
      <c r="K395" s="80" t="e">
        <f t="shared" si="211"/>
        <v>#NAME?</v>
      </c>
      <c r="L395" s="23" t="e">
        <f t="shared" si="237"/>
        <v>#NAME?</v>
      </c>
      <c r="M395" s="77" t="e">
        <f>IF(VLOOKUP(C395,product_group_discount,3,FALSE)="",'New Quote Discount'!$C$6,VLOOKUP(C395,product_group_discount,3,FALSE))</f>
        <v>#NAME?</v>
      </c>
      <c r="N395" s="23" t="e">
        <f t="shared" si="238"/>
        <v>#NAME?</v>
      </c>
      <c r="O395" s="121" t="e">
        <f t="shared" si="239"/>
        <v>#NAME?</v>
      </c>
      <c r="P395" s="126"/>
      <c r="Q395" s="167" t="e">
        <f>IF(P395="",[3]!EntStkSalesPrice($P$1,A395,'Price List'!$S$5),P395*(IF('Price List'!$S$5="A",1,IF('Price List'!$S$5="B",1.262,1.553))))</f>
        <v>#NAME?</v>
      </c>
      <c r="R395" s="167" t="e">
        <f t="shared" si="204"/>
        <v>#NAME?</v>
      </c>
    </row>
    <row r="396" spans="1:18" x14ac:dyDescent="0.2">
      <c r="A396" s="21" t="s">
        <v>555</v>
      </c>
      <c r="B396" s="22" t="e">
        <f>[3]!EntStkParent($P$1,A396)</f>
        <v>#NAME?</v>
      </c>
      <c r="C396" s="22" t="e">
        <f t="shared" si="203"/>
        <v>#NAME?</v>
      </c>
      <c r="D396" s="22" t="e">
        <f>[3]!EntStkDescr($P$1,A396,1)</f>
        <v>#NAME?</v>
      </c>
      <c r="E396" s="55" t="s">
        <v>79</v>
      </c>
      <c r="F396" s="26" t="s">
        <v>71</v>
      </c>
      <c r="G396" s="25" t="e">
        <f t="shared" si="234"/>
        <v>#NAME?</v>
      </c>
      <c r="H396" s="24" t="e">
        <f>[3]!EntStkUserField5($P$1,A396)</f>
        <v>#NAME?</v>
      </c>
      <c r="I396" s="24"/>
      <c r="J396" s="80" t="e">
        <f>IF('Price List'!$F$2="N/A",N396,IF('Price List'!$S$4="#(515): Invalid Customer",K396,(K396-(K396*O396))))</f>
        <v>#NAME?</v>
      </c>
      <c r="K396" s="80" t="e">
        <f t="shared" si="211"/>
        <v>#NAME?</v>
      </c>
      <c r="L396" s="23" t="e">
        <f t="shared" si="237"/>
        <v>#NAME?</v>
      </c>
      <c r="M396" s="77" t="e">
        <f>IF(VLOOKUP(C396,product_group_discount,3,FALSE)="",'New Quote Discount'!$C$6,VLOOKUP(C396,product_group_discount,3,FALSE))</f>
        <v>#NAME?</v>
      </c>
      <c r="N396" s="23" t="e">
        <f t="shared" si="238"/>
        <v>#NAME?</v>
      </c>
      <c r="O396" s="121" t="e">
        <f t="shared" si="239"/>
        <v>#NAME?</v>
      </c>
      <c r="P396" s="126"/>
      <c r="Q396" s="167" t="e">
        <f>IF(P396="",[3]!EntStkSalesPrice($P$1,A396,'Price List'!$S$5),P396*(IF('Price List'!$S$5="A",1,IF('Price List'!$S$5="B",1.262,1.553))))</f>
        <v>#NAME?</v>
      </c>
      <c r="R396" s="167" t="e">
        <f t="shared" si="204"/>
        <v>#NAME?</v>
      </c>
    </row>
    <row r="397" spans="1:18" x14ac:dyDescent="0.2">
      <c r="A397" s="21" t="s">
        <v>556</v>
      </c>
      <c r="B397" s="22" t="e">
        <f>[3]!EntStkParent($P$1,A397)</f>
        <v>#NAME?</v>
      </c>
      <c r="C397" s="22" t="e">
        <f t="shared" si="203"/>
        <v>#NAME?</v>
      </c>
      <c r="D397" s="22" t="e">
        <f>[3]!EntStkDescr($P$1,A397,1)</f>
        <v>#NAME?</v>
      </c>
      <c r="E397" s="55" t="s">
        <v>79</v>
      </c>
      <c r="F397" s="26" t="s">
        <v>71</v>
      </c>
      <c r="G397" s="25" t="e">
        <f t="shared" si="234"/>
        <v>#NAME?</v>
      </c>
      <c r="H397" s="24" t="e">
        <f>[3]!EntStkUserField5($P$1,A397)</f>
        <v>#NAME?</v>
      </c>
      <c r="I397" s="24"/>
      <c r="J397" s="80" t="e">
        <f>IF('Price List'!$F$2="N/A",N397,IF('Price List'!$S$4="#(515): Invalid Customer",K397,(K397-(K397*O397))))</f>
        <v>#NAME?</v>
      </c>
      <c r="K397" s="80" t="e">
        <f t="shared" si="211"/>
        <v>#NAME?</v>
      </c>
      <c r="L397" s="23" t="e">
        <f t="shared" si="237"/>
        <v>#NAME?</v>
      </c>
      <c r="M397" s="77" t="e">
        <f>IF(VLOOKUP(C397,product_group_discount,3,FALSE)="",'New Quote Discount'!$C$6,VLOOKUP(C397,product_group_discount,3,FALSE))</f>
        <v>#NAME?</v>
      </c>
      <c r="N397" s="23" t="e">
        <f t="shared" si="238"/>
        <v>#NAME?</v>
      </c>
      <c r="O397" s="121" t="e">
        <f t="shared" si="239"/>
        <v>#NAME?</v>
      </c>
      <c r="P397" s="126"/>
      <c r="Q397" s="167" t="e">
        <f>IF(P397="",[3]!EntStkSalesPrice($P$1,A397,'Price List'!$S$5),P397*(IF('Price List'!$S$5="A",1,IF('Price List'!$S$5="B",1.262,1.553))))</f>
        <v>#NAME?</v>
      </c>
      <c r="R397" s="167" t="e">
        <f t="shared" si="204"/>
        <v>#NAME?</v>
      </c>
    </row>
    <row r="398" spans="1:18" x14ac:dyDescent="0.2">
      <c r="A398" s="21" t="s">
        <v>557</v>
      </c>
      <c r="B398" s="22" t="e">
        <f>[3]!EntStkParent($P$1,A398)</f>
        <v>#NAME?</v>
      </c>
      <c r="C398" s="22" t="e">
        <f t="shared" si="203"/>
        <v>#NAME?</v>
      </c>
      <c r="D398" s="22" t="e">
        <f>[3]!EntStkDescr($P$1,A398,1)</f>
        <v>#NAME?</v>
      </c>
      <c r="E398" s="55" t="s">
        <v>79</v>
      </c>
      <c r="F398" s="26" t="s">
        <v>71</v>
      </c>
      <c r="G398" s="25" t="e">
        <f t="shared" si="234"/>
        <v>#NAME?</v>
      </c>
      <c r="H398" s="24" t="e">
        <f>[3]!EntStkUserField5($P$1,A398)</f>
        <v>#NAME?</v>
      </c>
      <c r="I398" s="24"/>
      <c r="J398" s="80" t="e">
        <f>IF('Price List'!$F$2="N/A",N398,IF('Price List'!$S$4="#(515): Invalid Customer",K398,(K398-(K398*O398))))</f>
        <v>#NAME?</v>
      </c>
      <c r="K398" s="80" t="e">
        <f t="shared" si="211"/>
        <v>#NAME?</v>
      </c>
      <c r="L398" s="23" t="e">
        <f t="shared" si="237"/>
        <v>#NAME?</v>
      </c>
      <c r="M398" s="77" t="e">
        <f>IF(VLOOKUP(C398,product_group_discount,3,FALSE)="",'New Quote Discount'!$C$6,VLOOKUP(C398,product_group_discount,3,FALSE))</f>
        <v>#NAME?</v>
      </c>
      <c r="N398" s="23" t="e">
        <f t="shared" si="238"/>
        <v>#NAME?</v>
      </c>
      <c r="O398" s="121" t="e">
        <f t="shared" si="239"/>
        <v>#NAME?</v>
      </c>
      <c r="P398" s="126"/>
      <c r="Q398" s="167" t="e">
        <f>IF(P398="",[3]!EntStkSalesPrice($P$1,A398,'Price List'!$S$5),P398*(IF('Price List'!$S$5="A",1,IF('Price List'!$S$5="B",1.262,1.553))))</f>
        <v>#NAME?</v>
      </c>
      <c r="R398" s="167" t="e">
        <f t="shared" si="204"/>
        <v>#NAME?</v>
      </c>
    </row>
    <row r="399" spans="1:18" x14ac:dyDescent="0.2">
      <c r="A399" s="21" t="s">
        <v>558</v>
      </c>
      <c r="B399" s="22" t="e">
        <f>[3]!EntStkParent($P$1,A399)</f>
        <v>#NAME?</v>
      </c>
      <c r="C399" s="22" t="e">
        <f t="shared" si="203"/>
        <v>#NAME?</v>
      </c>
      <c r="D399" s="22" t="e">
        <f>[3]!EntStkDescr($P$1,A399,1)</f>
        <v>#NAME?</v>
      </c>
      <c r="E399" s="55" t="s">
        <v>79</v>
      </c>
      <c r="F399" s="26" t="s">
        <v>71</v>
      </c>
      <c r="G399" s="25" t="e">
        <f t="shared" si="234"/>
        <v>#NAME?</v>
      </c>
      <c r="H399" s="24" t="e">
        <f>[3]!EntStkUserField5($P$1,A399)</f>
        <v>#NAME?</v>
      </c>
      <c r="I399" s="24"/>
      <c r="J399" s="80" t="e">
        <f>IF('Price List'!$F$2="N/A",N399,IF('Price List'!$S$4="#(515): Invalid Customer",K399,(K399-(K399*O399))))</f>
        <v>#NAME?</v>
      </c>
      <c r="K399" s="80" t="e">
        <f t="shared" si="211"/>
        <v>#NAME?</v>
      </c>
      <c r="L399" s="23" t="e">
        <f t="shared" si="237"/>
        <v>#NAME?</v>
      </c>
      <c r="M399" s="77" t="e">
        <f>IF(VLOOKUP(C399,product_group_discount,3,FALSE)="",'New Quote Discount'!$C$6,VLOOKUP(C399,product_group_discount,3,FALSE))</f>
        <v>#NAME?</v>
      </c>
      <c r="N399" s="23" t="e">
        <f t="shared" si="238"/>
        <v>#NAME?</v>
      </c>
      <c r="O399" s="121" t="e">
        <f t="shared" si="239"/>
        <v>#NAME?</v>
      </c>
      <c r="P399" s="126"/>
      <c r="Q399" s="167" t="e">
        <f>IF(P399="",[3]!EntStkSalesPrice($P$1,A399,'Price List'!$S$5),P399*(IF('Price List'!$S$5="A",1,IF('Price List'!$S$5="B",1.262,1.553))))</f>
        <v>#NAME?</v>
      </c>
      <c r="R399" s="167" t="e">
        <f t="shared" si="204"/>
        <v>#NAME?</v>
      </c>
    </row>
    <row r="400" spans="1:18" x14ac:dyDescent="0.2">
      <c r="A400" s="21" t="s">
        <v>559</v>
      </c>
      <c r="B400" s="22" t="e">
        <f>[3]!EntStkParent($P$1,A400)</f>
        <v>#NAME?</v>
      </c>
      <c r="C400" s="22" t="e">
        <f t="shared" si="203"/>
        <v>#NAME?</v>
      </c>
      <c r="D400" s="22" t="e">
        <f>[3]!EntStkDescr($P$1,A400,1)</f>
        <v>#NAME?</v>
      </c>
      <c r="E400" s="55" t="s">
        <v>79</v>
      </c>
      <c r="F400" s="26" t="s">
        <v>71</v>
      </c>
      <c r="G400" s="25" t="e">
        <f t="shared" si="234"/>
        <v>#NAME?</v>
      </c>
      <c r="H400" s="24" t="e">
        <f>[3]!EntStkUserField5($P$1,A400)</f>
        <v>#NAME?</v>
      </c>
      <c r="I400" s="24"/>
      <c r="J400" s="80" t="e">
        <f>IF('Price List'!$F$2="N/A",N400,IF('Price List'!$S$4="#(515): Invalid Customer",K400,(K400-(K400*O400))))</f>
        <v>#NAME?</v>
      </c>
      <c r="K400" s="80" t="e">
        <f t="shared" si="211"/>
        <v>#NAME?</v>
      </c>
      <c r="L400" s="23" t="e">
        <f t="shared" si="237"/>
        <v>#NAME?</v>
      </c>
      <c r="M400" s="77" t="e">
        <f>IF(VLOOKUP(C400,product_group_discount,3,FALSE)="",'New Quote Discount'!$C$6,VLOOKUP(C400,product_group_discount,3,FALSE))</f>
        <v>#NAME?</v>
      </c>
      <c r="N400" s="23" t="e">
        <f t="shared" si="238"/>
        <v>#NAME?</v>
      </c>
      <c r="O400" s="121" t="e">
        <f t="shared" si="239"/>
        <v>#NAME?</v>
      </c>
      <c r="P400" s="126"/>
      <c r="Q400" s="167" t="e">
        <f>IF(P400="",[3]!EntStkSalesPrice($P$1,A400,'Price List'!$S$5),P400*(IF('Price List'!$S$5="A",1,IF('Price List'!$S$5="B",1.262,1.553))))</f>
        <v>#NAME?</v>
      </c>
      <c r="R400" s="167" t="e">
        <f t="shared" si="204"/>
        <v>#NAME?</v>
      </c>
    </row>
    <row r="401" spans="1:19" x14ac:dyDescent="0.2">
      <c r="A401" s="21" t="s">
        <v>560</v>
      </c>
      <c r="B401" s="22" t="e">
        <f>[3]!EntStkParent($P$1,A401)</f>
        <v>#NAME?</v>
      </c>
      <c r="C401" s="22" t="e">
        <f t="shared" si="203"/>
        <v>#NAME?</v>
      </c>
      <c r="D401" s="22" t="e">
        <f>[3]!EntStkDescr($P$1,A401,1)</f>
        <v>#NAME?</v>
      </c>
      <c r="E401" s="55" t="s">
        <v>79</v>
      </c>
      <c r="F401" s="26" t="s">
        <v>71</v>
      </c>
      <c r="G401" s="25" t="e">
        <f t="shared" si="234"/>
        <v>#NAME?</v>
      </c>
      <c r="H401" s="24" t="e">
        <f>[3]!EntStkUserField5($P$1,A401)</f>
        <v>#NAME?</v>
      </c>
      <c r="I401" s="24"/>
      <c r="J401" s="80" t="e">
        <f>IF('Price List'!$F$2="N/A",N401,IF('Price List'!$S$4="#(515): Invalid Customer",K401,(K401-(K401*O401))))</f>
        <v>#NAME?</v>
      </c>
      <c r="K401" s="80" t="e">
        <f t="shared" si="211"/>
        <v>#NAME?</v>
      </c>
      <c r="L401" s="23" t="e">
        <f t="shared" si="237"/>
        <v>#NAME?</v>
      </c>
      <c r="M401" s="77" t="e">
        <f>IF(VLOOKUP(C401,product_group_discount,3,FALSE)="",'New Quote Discount'!$C$6,VLOOKUP(C401,product_group_discount,3,FALSE))</f>
        <v>#NAME?</v>
      </c>
      <c r="N401" s="23" t="e">
        <f t="shared" si="238"/>
        <v>#NAME?</v>
      </c>
      <c r="O401" s="121" t="e">
        <f t="shared" si="239"/>
        <v>#NAME?</v>
      </c>
      <c r="P401" s="126"/>
      <c r="Q401" s="167" t="e">
        <f>IF(P401="",[3]!EntStkSalesPrice($P$1,A401,'Price List'!$S$5),P401*(IF('Price List'!$S$5="A",1,IF('Price List'!$S$5="B",1.262,1.553))))</f>
        <v>#NAME?</v>
      </c>
      <c r="R401" s="167" t="e">
        <f t="shared" ref="R401:R464" si="240">K401*1.5</f>
        <v>#NAME?</v>
      </c>
    </row>
    <row r="402" spans="1:19" x14ac:dyDescent="0.2">
      <c r="A402" s="21" t="s">
        <v>561</v>
      </c>
      <c r="B402" s="22" t="e">
        <f>[3]!EntStkParent($P$1,A402)</f>
        <v>#NAME?</v>
      </c>
      <c r="C402" s="22" t="e">
        <f t="shared" ref="C402:C469" si="241">LEFT(B402,3)</f>
        <v>#NAME?</v>
      </c>
      <c r="D402" s="22" t="e">
        <f>[3]!EntStkDescr($P$1,A402,1)</f>
        <v>#NAME?</v>
      </c>
      <c r="E402" s="55" t="s">
        <v>79</v>
      </c>
      <c r="F402" s="26" t="s">
        <v>71</v>
      </c>
      <c r="G402" s="25" t="e">
        <f t="shared" si="234"/>
        <v>#NAME?</v>
      </c>
      <c r="H402" s="24" t="e">
        <f>[3]!EntStkUserField5($P$1,A402)</f>
        <v>#NAME?</v>
      </c>
      <c r="I402" s="24"/>
      <c r="J402" s="80" t="e">
        <f>IF('Price List'!$F$2="N/A",N402,IF('Price List'!$S$4="#(515): Invalid Customer",K402,(K402-(K402*O402))))</f>
        <v>#NAME?</v>
      </c>
      <c r="K402" s="80" t="e">
        <f t="shared" si="211"/>
        <v>#NAME?</v>
      </c>
      <c r="L402" s="23" t="e">
        <f t="shared" si="237"/>
        <v>#NAME?</v>
      </c>
      <c r="M402" s="77" t="e">
        <f>IF(VLOOKUP(C402,product_group_discount,3,FALSE)="",'New Quote Discount'!$C$6,VLOOKUP(C402,product_group_discount,3,FALSE))</f>
        <v>#NAME?</v>
      </c>
      <c r="N402" s="23" t="e">
        <f t="shared" si="238"/>
        <v>#NAME?</v>
      </c>
      <c r="O402" s="121" t="e">
        <f t="shared" si="239"/>
        <v>#NAME?</v>
      </c>
      <c r="P402" s="126"/>
      <c r="Q402" s="167" t="e">
        <f>IF(P402="",[3]!EntStkSalesPrice($P$1,A402,'Price List'!$S$5),P402*(IF('Price List'!$S$5="A",1,IF('Price List'!$S$5="B",1.262,1.553))))</f>
        <v>#NAME?</v>
      </c>
      <c r="R402" s="167" t="e">
        <f t="shared" si="240"/>
        <v>#NAME?</v>
      </c>
    </row>
    <row r="403" spans="1:19" x14ac:dyDescent="0.2">
      <c r="A403" s="21" t="s">
        <v>562</v>
      </c>
      <c r="B403" s="22" t="e">
        <f>[3]!EntStkParent($P$1,A403)</f>
        <v>#NAME?</v>
      </c>
      <c r="C403" s="22" t="e">
        <f t="shared" si="241"/>
        <v>#NAME?</v>
      </c>
      <c r="D403" s="22" t="e">
        <f>[3]!EntStkDescr($P$1,A403,1)</f>
        <v>#NAME?</v>
      </c>
      <c r="E403" s="55" t="s">
        <v>79</v>
      </c>
      <c r="F403" s="26" t="s">
        <v>71</v>
      </c>
      <c r="G403" s="25" t="e">
        <f t="shared" si="234"/>
        <v>#NAME?</v>
      </c>
      <c r="H403" s="24" t="e">
        <f>[3]!EntStkUserField5($P$1,A403)</f>
        <v>#NAME?</v>
      </c>
      <c r="I403" s="24"/>
      <c r="J403" s="80" t="e">
        <f>IF('Price List'!$F$2="N/A",N403,IF('Price List'!$S$4="#(515): Invalid Customer",K403,(K403-(K403*O403))))</f>
        <v>#NAME?</v>
      </c>
      <c r="K403" s="80" t="e">
        <f t="shared" si="211"/>
        <v>#NAME?</v>
      </c>
      <c r="L403" s="23" t="e">
        <f t="shared" si="237"/>
        <v>#NAME?</v>
      </c>
      <c r="M403" s="77" t="e">
        <f>IF(VLOOKUP(C403,product_group_discount,3,FALSE)="",'New Quote Discount'!$C$6,VLOOKUP(C403,product_group_discount,3,FALSE))</f>
        <v>#NAME?</v>
      </c>
      <c r="N403" s="23" t="e">
        <f t="shared" si="238"/>
        <v>#NAME?</v>
      </c>
      <c r="O403" s="121" t="e">
        <f t="shared" si="239"/>
        <v>#NAME?</v>
      </c>
      <c r="P403" s="126"/>
      <c r="Q403" s="167" t="e">
        <f>IF(P403="",[3]!EntStkSalesPrice($P$1,A403,'Price List'!$S$5),P403*(IF('Price List'!$S$5="A",1,IF('Price List'!$S$5="B",1.262,1.553))))</f>
        <v>#NAME?</v>
      </c>
      <c r="R403" s="167" t="e">
        <f t="shared" si="240"/>
        <v>#NAME?</v>
      </c>
    </row>
    <row r="404" spans="1:19" x14ac:dyDescent="0.2">
      <c r="A404" s="21" t="s">
        <v>563</v>
      </c>
      <c r="B404" s="22" t="e">
        <f>[3]!EntStkParent($P$1,A404)</f>
        <v>#NAME?</v>
      </c>
      <c r="C404" s="22" t="e">
        <f t="shared" si="241"/>
        <v>#NAME?</v>
      </c>
      <c r="D404" s="22" t="e">
        <f>[3]!EntStkDescr($P$1,A404,1)</f>
        <v>#NAME?</v>
      </c>
      <c r="E404" s="55" t="s">
        <v>79</v>
      </c>
      <c r="F404" s="26" t="s">
        <v>71</v>
      </c>
      <c r="G404" s="25" t="e">
        <f t="shared" si="234"/>
        <v>#NAME?</v>
      </c>
      <c r="H404" s="24" t="e">
        <f>[3]!EntStkUserField5($P$1,A404)</f>
        <v>#NAME?</v>
      </c>
      <c r="I404" s="24"/>
      <c r="J404" s="80" t="e">
        <f>IF('Price List'!$F$2="N/A",N404,IF('Price List'!$S$4="#(515): Invalid Customer",K404,(K404-(K404*O404))))</f>
        <v>#NAME?</v>
      </c>
      <c r="K404" s="80" t="e">
        <f t="shared" si="211"/>
        <v>#NAME?</v>
      </c>
      <c r="L404" s="23" t="e">
        <f t="shared" ref="L404:L470" si="242">K404-(K404*M404)</f>
        <v>#NAME?</v>
      </c>
      <c r="M404" s="77" t="e">
        <f>IF(VLOOKUP(C404,product_group_discount,3,FALSE)="",'New Quote Discount'!$C$6,VLOOKUP(C404,product_group_discount,3,FALSE))</f>
        <v>#NAME?</v>
      </c>
      <c r="N404" s="23" t="e">
        <f t="shared" si="238"/>
        <v>#NAME?</v>
      </c>
      <c r="O404" s="121" t="e">
        <f t="shared" si="239"/>
        <v>#NAME?</v>
      </c>
      <c r="P404" s="126"/>
      <c r="Q404" s="167" t="e">
        <f>IF(P404="",[3]!EntStkSalesPrice($P$1,A404,'Price List'!$S$5),P404*(IF('Price List'!$S$5="A",1,IF('Price List'!$S$5="B",1.262,1.553))))</f>
        <v>#NAME?</v>
      </c>
      <c r="R404" s="167" t="e">
        <f t="shared" si="240"/>
        <v>#NAME?</v>
      </c>
    </row>
    <row r="405" spans="1:19" x14ac:dyDescent="0.2">
      <c r="A405" s="21" t="s">
        <v>564</v>
      </c>
      <c r="B405" s="22" t="e">
        <f>[3]!EntStkParent($P$1,A405)</f>
        <v>#NAME?</v>
      </c>
      <c r="C405" s="22" t="e">
        <f t="shared" si="241"/>
        <v>#NAME?</v>
      </c>
      <c r="D405" s="22" t="e">
        <f>[3]!EntStkDescr($P$1,A405,1)</f>
        <v>#NAME?</v>
      </c>
      <c r="E405" s="55" t="s">
        <v>79</v>
      </c>
      <c r="F405" s="26" t="s">
        <v>71</v>
      </c>
      <c r="G405" s="25" t="e">
        <f t="shared" si="234"/>
        <v>#NAME?</v>
      </c>
      <c r="H405" s="24" t="e">
        <f>[3]!EntStkUserField5($P$1,A405)</f>
        <v>#NAME?</v>
      </c>
      <c r="I405" s="24"/>
      <c r="J405" s="80" t="e">
        <f>IF('Price List'!$F$2="N/A",N405,IF('Price List'!$S$4="#(515): Invalid Customer",K405,(K405-(K405*O405))))</f>
        <v>#NAME?</v>
      </c>
      <c r="K405" s="80" t="e">
        <f t="shared" si="211"/>
        <v>#NAME?</v>
      </c>
      <c r="L405" s="23" t="e">
        <f t="shared" si="242"/>
        <v>#NAME?</v>
      </c>
      <c r="M405" s="77" t="e">
        <f>IF(VLOOKUP(C405,product_group_discount,3,FALSE)="",'New Quote Discount'!$C$6,VLOOKUP(C405,product_group_discount,3,FALSE))</f>
        <v>#NAME?</v>
      </c>
      <c r="N405" s="23" t="e">
        <f t="shared" si="238"/>
        <v>#NAME?</v>
      </c>
      <c r="O405" s="121" t="e">
        <f t="shared" si="239"/>
        <v>#NAME?</v>
      </c>
      <c r="P405" s="126"/>
      <c r="Q405" s="167" t="e">
        <f>IF(P405="",[3]!EntStkSalesPrice($P$1,A405,'Price List'!$S$5),P405*(IF('Price List'!$S$5="A",1,IF('Price List'!$S$5="B",1.262,1.553))))</f>
        <v>#NAME?</v>
      </c>
      <c r="R405" s="167" t="e">
        <f t="shared" si="240"/>
        <v>#NAME?</v>
      </c>
    </row>
    <row r="406" spans="1:19" x14ac:dyDescent="0.2">
      <c r="A406" s="21" t="s">
        <v>565</v>
      </c>
      <c r="B406" s="22" t="e">
        <f>[3]!EntStkParent($P$1,A406)</f>
        <v>#NAME?</v>
      </c>
      <c r="C406" s="22" t="e">
        <f t="shared" si="241"/>
        <v>#NAME?</v>
      </c>
      <c r="D406" s="22" t="e">
        <f>[3]!EntStkDescr($P$1,A406,1)</f>
        <v>#NAME?</v>
      </c>
      <c r="E406" s="55" t="s">
        <v>79</v>
      </c>
      <c r="F406" s="26" t="s">
        <v>71</v>
      </c>
      <c r="G406" s="25" t="e">
        <f t="shared" si="234"/>
        <v>#NAME?</v>
      </c>
      <c r="H406" s="24" t="e">
        <f>[3]!EntStkUserField5($P$1,A406)</f>
        <v>#NAME?</v>
      </c>
      <c r="I406" s="24"/>
      <c r="J406" s="80" t="e">
        <f>IF('Price List'!$F$2="N/A",N406,IF('Price List'!$S$4="#(515): Invalid Customer",K406,(K406-(K406*O406))))</f>
        <v>#NAME?</v>
      </c>
      <c r="K406" s="80" t="e">
        <f t="shared" si="211"/>
        <v>#NAME?</v>
      </c>
      <c r="L406" s="23" t="e">
        <f t="shared" si="242"/>
        <v>#NAME?</v>
      </c>
      <c r="M406" s="77" t="e">
        <f>IF(VLOOKUP(C406,product_group_discount,3,FALSE)="",'New Quote Discount'!$C$6,VLOOKUP(C406,product_group_discount,3,FALSE))</f>
        <v>#NAME?</v>
      </c>
      <c r="N406" s="23" t="e">
        <f t="shared" si="238"/>
        <v>#NAME?</v>
      </c>
      <c r="O406" s="121" t="e">
        <f t="shared" si="239"/>
        <v>#NAME?</v>
      </c>
      <c r="P406" s="126"/>
      <c r="Q406" s="167" t="e">
        <f>IF(P406="",[3]!EntStkSalesPrice($P$1,A406,'Price List'!$S$5),P406*(IF('Price List'!$S$5="A",1,IF('Price List'!$S$5="B",1.262,1.553))))</f>
        <v>#NAME?</v>
      </c>
      <c r="R406" s="167" t="e">
        <f t="shared" si="240"/>
        <v>#NAME?</v>
      </c>
    </row>
    <row r="407" spans="1:19" x14ac:dyDescent="0.2">
      <c r="A407" s="21" t="s">
        <v>566</v>
      </c>
      <c r="B407" s="22" t="e">
        <f>[3]!EntStkParent($P$1,A407)</f>
        <v>#NAME?</v>
      </c>
      <c r="C407" s="22" t="e">
        <f>LEFT(B407,3)</f>
        <v>#NAME?</v>
      </c>
      <c r="D407" s="22" t="e">
        <f>[3]!EntStkDescr($P$1,A407,1)</f>
        <v>#NAME?</v>
      </c>
      <c r="E407" s="55" t="s">
        <v>79</v>
      </c>
      <c r="F407" s="26" t="s">
        <v>71</v>
      </c>
      <c r="G407" s="25" t="e">
        <f t="shared" si="234"/>
        <v>#NAME?</v>
      </c>
      <c r="H407" s="24" t="e">
        <f>[3]!EntStkUserField5($P$1,A407)</f>
        <v>#NAME?</v>
      </c>
      <c r="I407" s="24"/>
      <c r="J407" s="80" t="e">
        <f>IF('Price List'!$F$2="N/A",N407,IF('Price List'!$S$4="#(515): Invalid Customer",K407,(K407-(K407*O407))))</f>
        <v>#NAME?</v>
      </c>
      <c r="K407" s="80" t="e">
        <f t="shared" si="211"/>
        <v>#NAME?</v>
      </c>
      <c r="L407" s="23" t="e">
        <f t="shared" si="242"/>
        <v>#NAME?</v>
      </c>
      <c r="M407" s="77" t="e">
        <f>IF(VLOOKUP(C407,product_group_discount,3,FALSE)="",'New Quote Discount'!$C$6,VLOOKUP(C407,product_group_discount,3,FALSE))</f>
        <v>#NAME?</v>
      </c>
      <c r="N407" s="23" t="e">
        <f t="shared" si="238"/>
        <v>#NAME?</v>
      </c>
      <c r="O407" s="121" t="e">
        <f t="shared" si="239"/>
        <v>#NAME?</v>
      </c>
      <c r="P407" s="126"/>
      <c r="Q407" s="167" t="e">
        <f>IF(P407="",[3]!EntStkSalesPrice($P$1,A407,'Price List'!$S$5),P407*(IF('Price List'!$S$5="A",1,IF('Price List'!$S$5="B",1.262,1.553))))</f>
        <v>#NAME?</v>
      </c>
      <c r="R407" s="167" t="e">
        <f t="shared" si="240"/>
        <v>#NAME?</v>
      </c>
      <c r="S407" s="106"/>
    </row>
    <row r="408" spans="1:19" x14ac:dyDescent="0.2">
      <c r="A408" s="21" t="s">
        <v>567</v>
      </c>
      <c r="B408" s="22" t="e">
        <f>[3]!EntStkParent($P$1,A408)</f>
        <v>#NAME?</v>
      </c>
      <c r="C408" s="22" t="e">
        <f t="shared" si="241"/>
        <v>#NAME?</v>
      </c>
      <c r="D408" s="22" t="e">
        <f>[3]!EntStkDescr($P$1,A408,1)</f>
        <v>#NAME?</v>
      </c>
      <c r="E408" s="55" t="s">
        <v>79</v>
      </c>
      <c r="F408" s="26" t="s">
        <v>71</v>
      </c>
      <c r="G408" s="25" t="e">
        <f t="shared" si="234"/>
        <v>#NAME?</v>
      </c>
      <c r="H408" s="24" t="e">
        <f>[3]!EntStkUserField5($P$1,A408)</f>
        <v>#NAME?</v>
      </c>
      <c r="I408" s="24"/>
      <c r="J408" s="80" t="e">
        <f>IF('Price List'!$F$2="N/A",N408,IF('Price List'!$S$4="#(515): Invalid Customer",K408,(K408-(K408*O408))))</f>
        <v>#NAME?</v>
      </c>
      <c r="K408" s="80" t="e">
        <f t="shared" ref="K408:K471" si="243">Q408</f>
        <v>#NAME?</v>
      </c>
      <c r="L408" s="23" t="e">
        <f t="shared" si="242"/>
        <v>#NAME?</v>
      </c>
      <c r="M408" s="77" t="e">
        <f>IF(VLOOKUP(C408,product_group_discount,3,FALSE)="",'New Quote Discount'!$C$6,VLOOKUP(C408,product_group_discount,3,FALSE))</f>
        <v>#NAME?</v>
      </c>
      <c r="N408" s="23" t="e">
        <f t="shared" si="238"/>
        <v>#NAME?</v>
      </c>
      <c r="O408" s="121" t="e">
        <f t="shared" si="239"/>
        <v>#NAME?</v>
      </c>
      <c r="P408" s="126"/>
      <c r="Q408" s="167" t="e">
        <f>IF(P408="",[3]!EntStkSalesPrice($P$1,A408,'Price List'!$S$5),P408*(IF('Price List'!$S$5="A",1,IF('Price List'!$S$5="B",1.262,1.553))))</f>
        <v>#NAME?</v>
      </c>
      <c r="R408" s="167" t="e">
        <f t="shared" si="240"/>
        <v>#NAME?</v>
      </c>
      <c r="S408" s="106"/>
    </row>
    <row r="409" spans="1:19" x14ac:dyDescent="0.2">
      <c r="A409" s="21" t="s">
        <v>568</v>
      </c>
      <c r="B409" s="22" t="e">
        <f>[3]!EntStkParent($P$1,A409)</f>
        <v>#NAME?</v>
      </c>
      <c r="C409" s="22" t="e">
        <f t="shared" si="241"/>
        <v>#NAME?</v>
      </c>
      <c r="D409" s="22" t="e">
        <f>[3]!EntStkDescr($P$1,A409,1)</f>
        <v>#NAME?</v>
      </c>
      <c r="E409" s="55" t="s">
        <v>79</v>
      </c>
      <c r="F409" s="26" t="s">
        <v>71</v>
      </c>
      <c r="G409" s="25" t="e">
        <f t="shared" si="234"/>
        <v>#NAME?</v>
      </c>
      <c r="H409" s="24" t="e">
        <f>[3]!EntStkUserField5($P$1,A409)</f>
        <v>#NAME?</v>
      </c>
      <c r="I409" s="24"/>
      <c r="J409" s="80" t="e">
        <f>IF('Price List'!$F$2="N/A",N409,IF('Price List'!$S$4="#(515): Invalid Customer",K409,(K409-(K409*O409))))</f>
        <v>#NAME?</v>
      </c>
      <c r="K409" s="80" t="e">
        <f t="shared" si="243"/>
        <v>#NAME?</v>
      </c>
      <c r="L409" s="23" t="e">
        <f t="shared" si="242"/>
        <v>#NAME?</v>
      </c>
      <c r="M409" s="77" t="e">
        <f>IF(VLOOKUP(C409,product_group_discount,3,FALSE)="",'New Quote Discount'!$C$6,VLOOKUP(C409,product_group_discount,3,FALSE))</f>
        <v>#NAME?</v>
      </c>
      <c r="N409" s="23" t="e">
        <f t="shared" si="238"/>
        <v>#NAME?</v>
      </c>
      <c r="O409" s="121" t="e">
        <f t="shared" si="239"/>
        <v>#NAME?</v>
      </c>
      <c r="P409" s="126"/>
      <c r="Q409" s="167" t="e">
        <f>IF(P409="",[3]!EntStkSalesPrice($P$1,A409,'Price List'!$S$5),P409*(IF('Price List'!$S$5="A",1,IF('Price List'!$S$5="B",1.262,1.553))))</f>
        <v>#NAME?</v>
      </c>
      <c r="R409" s="167" t="e">
        <f t="shared" si="240"/>
        <v>#NAME?</v>
      </c>
      <c r="S409" s="106"/>
    </row>
    <row r="410" spans="1:19" x14ac:dyDescent="0.2">
      <c r="A410" s="21" t="s">
        <v>569</v>
      </c>
      <c r="B410" s="22" t="e">
        <f>[3]!EntStkParent($P$1,A410)</f>
        <v>#NAME?</v>
      </c>
      <c r="C410" s="22" t="e">
        <f t="shared" si="241"/>
        <v>#NAME?</v>
      </c>
      <c r="D410" s="22" t="e">
        <f>[3]!EntStkDescr($P$1,A410,1)</f>
        <v>#NAME?</v>
      </c>
      <c r="E410" s="55" t="s">
        <v>79</v>
      </c>
      <c r="F410" s="26" t="s">
        <v>71</v>
      </c>
      <c r="G410" s="25" t="e">
        <f t="shared" si="234"/>
        <v>#NAME?</v>
      </c>
      <c r="H410" s="24" t="e">
        <f>[3]!EntStkUserField5($P$1,A410)</f>
        <v>#NAME?</v>
      </c>
      <c r="I410" s="24"/>
      <c r="J410" s="80" t="e">
        <f>IF('Price List'!$F$2="N/A",N410,IF('Price List'!$S$4="#(515): Invalid Customer",K410,(K410-(K410*O410))))</f>
        <v>#NAME?</v>
      </c>
      <c r="K410" s="80" t="e">
        <f t="shared" si="243"/>
        <v>#NAME?</v>
      </c>
      <c r="L410" s="23" t="e">
        <f t="shared" si="242"/>
        <v>#NAME?</v>
      </c>
      <c r="M410" s="77" t="e">
        <f>IF(VLOOKUP(C410,product_group_discount,3,FALSE)="",'New Quote Discount'!$C$6,VLOOKUP(C410,product_group_discount,3,FALSE))</f>
        <v>#NAME?</v>
      </c>
      <c r="N410" s="23" t="e">
        <f t="shared" si="238"/>
        <v>#NAME?</v>
      </c>
      <c r="O410" s="121" t="e">
        <f t="shared" si="239"/>
        <v>#NAME?</v>
      </c>
      <c r="P410" s="126"/>
      <c r="Q410" s="167" t="e">
        <f>IF(P410="",[3]!EntStkSalesPrice($P$1,A410,'Price List'!$S$5),P410*(IF('Price List'!$S$5="A",1,IF('Price List'!$S$5="B",1.262,1.553))))</f>
        <v>#NAME?</v>
      </c>
      <c r="R410" s="167" t="e">
        <f t="shared" si="240"/>
        <v>#NAME?</v>
      </c>
      <c r="S410" s="106"/>
    </row>
    <row r="411" spans="1:19" x14ac:dyDescent="0.2">
      <c r="A411" s="21" t="s">
        <v>570</v>
      </c>
      <c r="B411" s="22" t="e">
        <f>[3]!EntStkParent($P$1,A411)</f>
        <v>#NAME?</v>
      </c>
      <c r="C411" s="22" t="e">
        <f t="shared" si="241"/>
        <v>#NAME?</v>
      </c>
      <c r="D411" s="22" t="e">
        <f>[3]!EntStkDescr($P$1,A411,1)</f>
        <v>#NAME?</v>
      </c>
      <c r="E411" s="55" t="s">
        <v>79</v>
      </c>
      <c r="F411" s="26" t="s">
        <v>71</v>
      </c>
      <c r="G411" s="25" t="e">
        <f t="shared" si="234"/>
        <v>#NAME?</v>
      </c>
      <c r="H411" s="24" t="e">
        <f>[3]!EntStkUserField5($P$1,A411)</f>
        <v>#NAME?</v>
      </c>
      <c r="I411" s="24"/>
      <c r="J411" s="80" t="e">
        <f>IF('Price List'!$F$2="N/A",N411,IF('Price List'!$S$4="#(515): Invalid Customer",K411,(K411-(K411*O411))))</f>
        <v>#NAME?</v>
      </c>
      <c r="K411" s="80" t="e">
        <f t="shared" si="243"/>
        <v>#NAME?</v>
      </c>
      <c r="L411" s="23" t="e">
        <f t="shared" si="242"/>
        <v>#NAME?</v>
      </c>
      <c r="M411" s="77" t="e">
        <f>IF(VLOOKUP(C411,product_group_discount,3,FALSE)="",'New Quote Discount'!$C$6,VLOOKUP(C411,product_group_discount,3,FALSE))</f>
        <v>#NAME?</v>
      </c>
      <c r="N411" s="23" t="e">
        <f t="shared" si="238"/>
        <v>#NAME?</v>
      </c>
      <c r="O411" s="121" t="e">
        <f t="shared" si="239"/>
        <v>#NAME?</v>
      </c>
      <c r="P411" s="126"/>
      <c r="Q411" s="167" t="e">
        <f>IF(P411="",[3]!EntStkSalesPrice($P$1,A411,'Price List'!$S$5),P411*(IF('Price List'!$S$5="A",1,IF('Price List'!$S$5="B",1.262,1.553))))</f>
        <v>#NAME?</v>
      </c>
      <c r="R411" s="167" t="e">
        <f t="shared" si="240"/>
        <v>#NAME?</v>
      </c>
      <c r="S411" s="106"/>
    </row>
    <row r="412" spans="1:19" x14ac:dyDescent="0.2">
      <c r="A412" s="21" t="s">
        <v>571</v>
      </c>
      <c r="B412" s="22" t="e">
        <f>[3]!EntStkParent($P$1,A412)</f>
        <v>#NAME?</v>
      </c>
      <c r="C412" s="22" t="e">
        <f t="shared" si="241"/>
        <v>#NAME?</v>
      </c>
      <c r="D412" s="22" t="e">
        <f>[3]!EntStkDescr($P$1,A412,1)</f>
        <v>#NAME?</v>
      </c>
      <c r="E412" s="55" t="s">
        <v>79</v>
      </c>
      <c r="F412" s="26" t="s">
        <v>71</v>
      </c>
      <c r="G412" s="25" t="e">
        <f t="shared" si="234"/>
        <v>#NAME?</v>
      </c>
      <c r="H412" s="24" t="e">
        <f>[3]!EntStkUserField5($P$1,A412)</f>
        <v>#NAME?</v>
      </c>
      <c r="I412" s="24"/>
      <c r="J412" s="80" t="e">
        <f>IF('Price List'!$F$2="N/A",N412,IF('Price List'!$S$4="#(515): Invalid Customer",K412,(K412-(K412*O412))))</f>
        <v>#NAME?</v>
      </c>
      <c r="K412" s="80" t="e">
        <f t="shared" si="243"/>
        <v>#NAME?</v>
      </c>
      <c r="L412" s="23" t="e">
        <f t="shared" si="242"/>
        <v>#NAME?</v>
      </c>
      <c r="M412" s="77" t="e">
        <f>IF(VLOOKUP(C412,product_group_discount,3,FALSE)="",'New Quote Discount'!$C$6,VLOOKUP(C412,product_group_discount,3,FALSE))</f>
        <v>#NAME?</v>
      </c>
      <c r="N412" s="23" t="e">
        <f t="shared" si="238"/>
        <v>#NAME?</v>
      </c>
      <c r="O412" s="121" t="e">
        <f t="shared" si="239"/>
        <v>#NAME?</v>
      </c>
      <c r="P412" s="126"/>
      <c r="Q412" s="167" t="e">
        <f>IF(P412="",[3]!EntStkSalesPrice($P$1,A412,'Price List'!$S$5),P412*(IF('Price List'!$S$5="A",1,IF('Price List'!$S$5="B",1.262,1.553))))</f>
        <v>#NAME?</v>
      </c>
      <c r="R412" s="167" t="e">
        <f t="shared" si="240"/>
        <v>#NAME?</v>
      </c>
      <c r="S412" s="106"/>
    </row>
    <row r="413" spans="1:19" x14ac:dyDescent="0.2">
      <c r="A413" s="21" t="s">
        <v>572</v>
      </c>
      <c r="B413" s="22" t="e">
        <f>[3]!EntStkParent($P$1,A413)</f>
        <v>#NAME?</v>
      </c>
      <c r="C413" s="22" t="e">
        <f t="shared" si="241"/>
        <v>#NAME?</v>
      </c>
      <c r="D413" s="22" t="e">
        <f>[3]!EntStkDescr($P$1,A413,1)</f>
        <v>#NAME?</v>
      </c>
      <c r="E413" s="55" t="s">
        <v>79</v>
      </c>
      <c r="F413" s="26" t="s">
        <v>71</v>
      </c>
      <c r="G413" s="25" t="e">
        <f t="shared" si="234"/>
        <v>#NAME?</v>
      </c>
      <c r="H413" s="24" t="e">
        <f>[3]!EntStkUserField5($P$1,A413)</f>
        <v>#NAME?</v>
      </c>
      <c r="I413" s="24"/>
      <c r="J413" s="80" t="e">
        <f>IF('Price List'!$F$2="N/A",N413,IF('Price List'!$S$4="#(515): Invalid Customer",K413,(K413-(K413*O413))))</f>
        <v>#NAME?</v>
      </c>
      <c r="K413" s="80" t="e">
        <f t="shared" si="243"/>
        <v>#NAME?</v>
      </c>
      <c r="L413" s="23" t="e">
        <f t="shared" si="242"/>
        <v>#NAME?</v>
      </c>
      <c r="M413" s="77" t="e">
        <f>IF(VLOOKUP(C413,product_group_discount,3,FALSE)="",'New Quote Discount'!$C$6,VLOOKUP(C413,product_group_discount,3,FALSE))</f>
        <v>#NAME?</v>
      </c>
      <c r="N413" s="23" t="e">
        <f t="shared" si="238"/>
        <v>#NAME?</v>
      </c>
      <c r="O413" s="121" t="e">
        <f t="shared" si="239"/>
        <v>#NAME?</v>
      </c>
      <c r="P413" s="126"/>
      <c r="Q413" s="167" t="e">
        <f>IF(P413="",[3]!EntStkSalesPrice($P$1,A413,'Price List'!$S$5),P413*(IF('Price List'!$S$5="A",1,IF('Price List'!$S$5="B",1.262,1.553))))</f>
        <v>#NAME?</v>
      </c>
      <c r="R413" s="167" t="e">
        <f t="shared" si="240"/>
        <v>#NAME?</v>
      </c>
      <c r="S413" s="106"/>
    </row>
    <row r="414" spans="1:19" x14ac:dyDescent="0.2">
      <c r="A414" s="21" t="s">
        <v>573</v>
      </c>
      <c r="B414" s="22" t="e">
        <f>[3]!EntStkParent($P$1,A414)</f>
        <v>#NAME?</v>
      </c>
      <c r="C414" s="22" t="e">
        <f t="shared" si="241"/>
        <v>#NAME?</v>
      </c>
      <c r="D414" s="22" t="e">
        <f>[3]!EntStkDescr($P$1,A414,1)</f>
        <v>#NAME?</v>
      </c>
      <c r="E414" s="55" t="s">
        <v>79</v>
      </c>
      <c r="F414" s="26" t="s">
        <v>71</v>
      </c>
      <c r="G414" s="25" t="e">
        <f t="shared" si="234"/>
        <v>#NAME?</v>
      </c>
      <c r="H414" s="24" t="e">
        <f>[3]!EntStkUserField5($P$1,A414)</f>
        <v>#NAME?</v>
      </c>
      <c r="I414" s="24"/>
      <c r="J414" s="80" t="e">
        <f>IF('Price List'!$F$2="N/A",N414,IF('Price List'!$S$4="#(515): Invalid Customer",K414,(K414-(K414*O414))))</f>
        <v>#NAME?</v>
      </c>
      <c r="K414" s="80" t="e">
        <f t="shared" si="243"/>
        <v>#NAME?</v>
      </c>
      <c r="L414" s="23" t="e">
        <f t="shared" si="242"/>
        <v>#NAME?</v>
      </c>
      <c r="M414" s="77" t="e">
        <f>IF(VLOOKUP(C414,product_group_discount,3,FALSE)="",'New Quote Discount'!$C$6,VLOOKUP(C414,product_group_discount,3,FALSE))</f>
        <v>#NAME?</v>
      </c>
      <c r="N414" s="23" t="e">
        <f t="shared" si="238"/>
        <v>#NAME?</v>
      </c>
      <c r="O414" s="121" t="e">
        <f t="shared" si="239"/>
        <v>#NAME?</v>
      </c>
      <c r="P414" s="126"/>
      <c r="Q414" s="167" t="e">
        <f>IF(P414="",[3]!EntStkSalesPrice($P$1,A414,'Price List'!$S$5),P414*(IF('Price List'!$S$5="A",1,IF('Price List'!$S$5="B",1.262,1.553))))</f>
        <v>#NAME?</v>
      </c>
      <c r="R414" s="167" t="e">
        <f t="shared" si="240"/>
        <v>#NAME?</v>
      </c>
      <c r="S414" s="106"/>
    </row>
    <row r="415" spans="1:19" x14ac:dyDescent="0.2">
      <c r="A415" s="21" t="s">
        <v>574</v>
      </c>
      <c r="B415" s="22" t="e">
        <f>[3]!EntStkParent($P$1,A415)</f>
        <v>#NAME?</v>
      </c>
      <c r="C415" s="22" t="e">
        <f t="shared" si="241"/>
        <v>#NAME?</v>
      </c>
      <c r="D415" s="22" t="e">
        <f>[3]!EntStkDescr($P$1,A415,1)</f>
        <v>#NAME?</v>
      </c>
      <c r="E415" s="55" t="s">
        <v>79</v>
      </c>
      <c r="F415" s="26" t="s">
        <v>71</v>
      </c>
      <c r="G415" s="25" t="e">
        <f t="shared" si="234"/>
        <v>#NAME?</v>
      </c>
      <c r="H415" s="24" t="e">
        <f>[3]!EntStkUserField5($P$1,A415)</f>
        <v>#NAME?</v>
      </c>
      <c r="I415" s="24"/>
      <c r="J415" s="80" t="e">
        <f>IF('Price List'!$F$2="N/A",N415,IF('Price List'!$S$4="#(515): Invalid Customer",K415,(K415-(K415*O415))))</f>
        <v>#NAME?</v>
      </c>
      <c r="K415" s="80" t="e">
        <f t="shared" si="243"/>
        <v>#NAME?</v>
      </c>
      <c r="L415" s="23" t="e">
        <f t="shared" si="242"/>
        <v>#NAME?</v>
      </c>
      <c r="M415" s="77" t="e">
        <f>IF(VLOOKUP(C415,product_group_discount,3,FALSE)="",'New Quote Discount'!$C$6,VLOOKUP(C415,product_group_discount,3,FALSE))</f>
        <v>#NAME?</v>
      </c>
      <c r="N415" s="23" t="e">
        <f t="shared" si="238"/>
        <v>#NAME?</v>
      </c>
      <c r="O415" s="121" t="e">
        <f t="shared" si="239"/>
        <v>#NAME?</v>
      </c>
      <c r="P415" s="126"/>
      <c r="Q415" s="167" t="e">
        <f>IF(P415="",[3]!EntStkSalesPrice($P$1,A415,'Price List'!$S$5),P415*(IF('Price List'!$S$5="A",1,IF('Price List'!$S$5="B",1.262,1.553))))</f>
        <v>#NAME?</v>
      </c>
      <c r="R415" s="167" t="e">
        <f t="shared" si="240"/>
        <v>#NAME?</v>
      </c>
      <c r="S415" s="106"/>
    </row>
    <row r="416" spans="1:19" x14ac:dyDescent="0.2">
      <c r="A416" s="21" t="s">
        <v>575</v>
      </c>
      <c r="B416" s="22" t="e">
        <f>[3]!EntStkParent($P$1,A416)</f>
        <v>#NAME?</v>
      </c>
      <c r="C416" s="22" t="e">
        <f t="shared" si="241"/>
        <v>#NAME?</v>
      </c>
      <c r="D416" s="22" t="e">
        <f>[3]!EntStkDescr($P$1,A416,1)</f>
        <v>#NAME?</v>
      </c>
      <c r="E416" s="55" t="s">
        <v>79</v>
      </c>
      <c r="F416" s="26" t="s">
        <v>71</v>
      </c>
      <c r="G416" s="25" t="e">
        <f t="shared" si="234"/>
        <v>#NAME?</v>
      </c>
      <c r="H416" s="24" t="e">
        <f>[3]!EntStkUserField5($P$1,A416)</f>
        <v>#NAME?</v>
      </c>
      <c r="I416" s="24"/>
      <c r="J416" s="80" t="e">
        <f>IF('Price List'!$F$2="N/A",N416,IF('Price List'!$S$4="#(515): Invalid Customer",K416,(K416-(K416*O416))))</f>
        <v>#NAME?</v>
      </c>
      <c r="K416" s="80" t="e">
        <f t="shared" si="243"/>
        <v>#NAME?</v>
      </c>
      <c r="L416" s="23" t="e">
        <f t="shared" si="242"/>
        <v>#NAME?</v>
      </c>
      <c r="M416" s="77" t="e">
        <f>IF(VLOOKUP(C416,product_group_discount,3,FALSE)="",'New Quote Discount'!$C$6,VLOOKUP(C416,product_group_discount,3,FALSE))</f>
        <v>#NAME?</v>
      </c>
      <c r="N416" s="23" t="e">
        <f t="shared" si="238"/>
        <v>#NAME?</v>
      </c>
      <c r="O416" s="121" t="e">
        <f t="shared" si="239"/>
        <v>#NAME?</v>
      </c>
      <c r="P416" s="126"/>
      <c r="Q416" s="167" t="e">
        <f>IF(P416="",[3]!EntStkSalesPrice($P$1,A416,'Price List'!$S$5),P416*(IF('Price List'!$S$5="A",1,IF('Price List'!$S$5="B",1.262,1.553))))</f>
        <v>#NAME?</v>
      </c>
      <c r="R416" s="167" t="e">
        <f t="shared" si="240"/>
        <v>#NAME?</v>
      </c>
      <c r="S416" s="106"/>
    </row>
    <row r="417" spans="1:19" x14ac:dyDescent="0.2">
      <c r="A417" s="21" t="s">
        <v>576</v>
      </c>
      <c r="B417" s="22" t="e">
        <f>[3]!EntStkParent($P$1,A417)</f>
        <v>#NAME?</v>
      </c>
      <c r="C417" s="22" t="e">
        <f t="shared" si="241"/>
        <v>#NAME?</v>
      </c>
      <c r="D417" s="22" t="e">
        <f>[3]!EntStkDescr($P$1,A417,1)</f>
        <v>#NAME?</v>
      </c>
      <c r="E417" s="55" t="s">
        <v>79</v>
      </c>
      <c r="F417" s="26" t="s">
        <v>71</v>
      </c>
      <c r="G417" s="25" t="e">
        <f t="shared" si="234"/>
        <v>#NAME?</v>
      </c>
      <c r="H417" s="24" t="e">
        <f>[3]!EntStkUserField5($P$1,A417)</f>
        <v>#NAME?</v>
      </c>
      <c r="I417" s="24"/>
      <c r="J417" s="80" t="e">
        <f>IF('Price List'!$F$2="N/A",N417,IF('Price List'!$S$4="#(515): Invalid Customer",K417,(K417-(K417*O417))))</f>
        <v>#NAME?</v>
      </c>
      <c r="K417" s="80" t="e">
        <f t="shared" si="243"/>
        <v>#NAME?</v>
      </c>
      <c r="L417" s="23" t="e">
        <f t="shared" si="242"/>
        <v>#NAME?</v>
      </c>
      <c r="M417" s="77" t="e">
        <f>IF(VLOOKUP(C417,product_group_discount,3,FALSE)="",'New Quote Discount'!$C$6,VLOOKUP(C417,product_group_discount,3,FALSE))</f>
        <v>#NAME?</v>
      </c>
      <c r="N417" s="23" t="e">
        <f t="shared" si="238"/>
        <v>#NAME?</v>
      </c>
      <c r="O417" s="121" t="e">
        <f t="shared" si="239"/>
        <v>#NAME?</v>
      </c>
      <c r="P417" s="126"/>
      <c r="Q417" s="167" t="e">
        <f>IF(P417="",[3]!EntStkSalesPrice($P$1,A417,'Price List'!$S$5),P417*(IF('Price List'!$S$5="A",1,IF('Price List'!$S$5="B",1.262,1.553))))</f>
        <v>#NAME?</v>
      </c>
      <c r="R417" s="167" t="e">
        <f t="shared" si="240"/>
        <v>#NAME?</v>
      </c>
      <c r="S417" s="106"/>
    </row>
    <row r="418" spans="1:19" x14ac:dyDescent="0.2">
      <c r="A418" s="21" t="s">
        <v>577</v>
      </c>
      <c r="B418" s="22" t="e">
        <f>[3]!EntStkParent($P$1,A418)</f>
        <v>#NAME?</v>
      </c>
      <c r="C418" s="22" t="e">
        <f t="shared" si="241"/>
        <v>#NAME?</v>
      </c>
      <c r="D418" s="22" t="e">
        <f>[3]!EntStkDescr($P$1,A418,1)</f>
        <v>#NAME?</v>
      </c>
      <c r="E418" s="55" t="s">
        <v>79</v>
      </c>
      <c r="F418" s="26" t="s">
        <v>71</v>
      </c>
      <c r="G418" s="25" t="e">
        <f t="shared" si="234"/>
        <v>#NAME?</v>
      </c>
      <c r="H418" s="24" t="e">
        <f>[3]!EntStkUserField5($P$1,A418)</f>
        <v>#NAME?</v>
      </c>
      <c r="I418" s="24"/>
      <c r="J418" s="80" t="e">
        <f>IF('Price List'!$F$2="N/A",N418,IF('Price List'!$S$4="#(515): Invalid Customer",K418,(K418-(K418*O418))))</f>
        <v>#NAME?</v>
      </c>
      <c r="K418" s="80" t="e">
        <f t="shared" si="243"/>
        <v>#NAME?</v>
      </c>
      <c r="L418" s="23" t="e">
        <f t="shared" si="242"/>
        <v>#NAME?</v>
      </c>
      <c r="M418" s="77" t="e">
        <f>IF(VLOOKUP(C418,product_group_discount,3,FALSE)="",'New Quote Discount'!$C$6,VLOOKUP(C418,product_group_discount,3,FALSE))</f>
        <v>#NAME?</v>
      </c>
      <c r="N418" s="23" t="e">
        <f t="shared" si="238"/>
        <v>#NAME?</v>
      </c>
      <c r="O418" s="121" t="e">
        <f t="shared" si="239"/>
        <v>#NAME?</v>
      </c>
      <c r="P418" s="126"/>
      <c r="Q418" s="167" t="e">
        <f>IF(P418="",[3]!EntStkSalesPrice($P$1,A418,'Price List'!$S$5),P418*(IF('Price List'!$S$5="A",1,IF('Price List'!$S$5="B",1.262,1.553))))</f>
        <v>#NAME?</v>
      </c>
      <c r="R418" s="167" t="e">
        <f t="shared" si="240"/>
        <v>#NAME?</v>
      </c>
      <c r="S418" s="106"/>
    </row>
    <row r="419" spans="1:19" x14ac:dyDescent="0.2">
      <c r="A419" s="21" t="s">
        <v>578</v>
      </c>
      <c r="B419" s="22" t="e">
        <f>[3]!EntStkParent($P$1,A419)</f>
        <v>#NAME?</v>
      </c>
      <c r="C419" s="22" t="e">
        <f t="shared" si="241"/>
        <v>#NAME?</v>
      </c>
      <c r="D419" s="22" t="e">
        <f>[3]!EntStkDescr($P$1,A419,1)</f>
        <v>#NAME?</v>
      </c>
      <c r="E419" s="55" t="s">
        <v>79</v>
      </c>
      <c r="F419" s="26" t="s">
        <v>71</v>
      </c>
      <c r="G419" s="25" t="e">
        <f t="shared" si="234"/>
        <v>#NAME?</v>
      </c>
      <c r="H419" s="24" t="e">
        <f>[3]!EntStkUserField5($P$1,A419)</f>
        <v>#NAME?</v>
      </c>
      <c r="I419" s="24"/>
      <c r="J419" s="80" t="e">
        <f>IF('Price List'!$F$2="N/A",N419,IF('Price List'!$S$4="#(515): Invalid Customer",K419,(K419-(K419*O419))))</f>
        <v>#NAME?</v>
      </c>
      <c r="K419" s="80" t="e">
        <f t="shared" si="243"/>
        <v>#NAME?</v>
      </c>
      <c r="L419" s="23" t="e">
        <f t="shared" si="242"/>
        <v>#NAME?</v>
      </c>
      <c r="M419" s="77" t="e">
        <f>IF(VLOOKUP(C419,product_group_discount,3,FALSE)="",'New Quote Discount'!$C$6,VLOOKUP(C419,product_group_discount,3,FALSE))</f>
        <v>#NAME?</v>
      </c>
      <c r="N419" s="23" t="e">
        <f t="shared" si="238"/>
        <v>#NAME?</v>
      </c>
      <c r="O419" s="121" t="e">
        <f t="shared" si="239"/>
        <v>#NAME?</v>
      </c>
      <c r="P419" s="126"/>
      <c r="Q419" s="167" t="e">
        <f>IF(P419="",[3]!EntStkSalesPrice($P$1,A419,'Price List'!$S$5),P419*(IF('Price List'!$S$5="A",1,IF('Price List'!$S$5="B",1.262,1.553))))</f>
        <v>#NAME?</v>
      </c>
      <c r="R419" s="167" t="e">
        <f t="shared" si="240"/>
        <v>#NAME?</v>
      </c>
      <c r="S419" s="106"/>
    </row>
    <row r="420" spans="1:19" x14ac:dyDescent="0.2">
      <c r="A420" s="21" t="s">
        <v>579</v>
      </c>
      <c r="B420" s="22" t="e">
        <f>[3]!EntStkParent($P$1,A420)</f>
        <v>#NAME?</v>
      </c>
      <c r="C420" s="22" t="e">
        <f t="shared" si="241"/>
        <v>#NAME?</v>
      </c>
      <c r="D420" s="22" t="e">
        <f>[3]!EntStkDescr($P$1,A420,1)</f>
        <v>#NAME?</v>
      </c>
      <c r="E420" s="55" t="s">
        <v>79</v>
      </c>
      <c r="F420" s="26" t="s">
        <v>71</v>
      </c>
      <c r="G420" s="25" t="e">
        <f t="shared" ref="G420:G483" si="244">CONCATENATE(H420,E420,F420)</f>
        <v>#NAME?</v>
      </c>
      <c r="H420" s="24" t="e">
        <f>[3]!EntStkUserField5($P$1,A420)</f>
        <v>#NAME?</v>
      </c>
      <c r="I420" s="24"/>
      <c r="J420" s="80" t="e">
        <f>IF('Price List'!$F$2="N/A",N420,IF('Price List'!$S$4="#(515): Invalid Customer",K420,(K420-(K420*O420))))</f>
        <v>#NAME?</v>
      </c>
      <c r="K420" s="80" t="e">
        <f t="shared" si="243"/>
        <v>#NAME?</v>
      </c>
      <c r="L420" s="23" t="e">
        <f t="shared" si="242"/>
        <v>#NAME?</v>
      </c>
      <c r="M420" s="77" t="e">
        <f>IF(VLOOKUP(C420,product_group_discount,3,FALSE)="",'New Quote Discount'!$C$6,VLOOKUP(C420,product_group_discount,3,FALSE))</f>
        <v>#NAME?</v>
      </c>
      <c r="N420" s="23" t="e">
        <f t="shared" si="238"/>
        <v>#NAME?</v>
      </c>
      <c r="O420" s="121" t="e">
        <f t="shared" si="239"/>
        <v>#NAME?</v>
      </c>
      <c r="P420" s="126"/>
      <c r="Q420" s="167" t="e">
        <f>IF(P420="",[3]!EntStkSalesPrice($P$1,A420,'Price List'!$S$5),P420*(IF('Price List'!$S$5="A",1,IF('Price List'!$S$5="B",1.262,1.553))))</f>
        <v>#NAME?</v>
      </c>
      <c r="R420" s="167" t="e">
        <f t="shared" si="240"/>
        <v>#NAME?</v>
      </c>
      <c r="S420" s="106"/>
    </row>
    <row r="421" spans="1:19" x14ac:dyDescent="0.2">
      <c r="A421" s="21" t="s">
        <v>580</v>
      </c>
      <c r="B421" s="22" t="e">
        <f>[3]!EntStkParent($P$1,A421)</f>
        <v>#NAME?</v>
      </c>
      <c r="C421" s="22" t="e">
        <f t="shared" si="241"/>
        <v>#NAME?</v>
      </c>
      <c r="D421" s="22" t="e">
        <f>[3]!EntStkDescr($P$1,A421,1)</f>
        <v>#NAME?</v>
      </c>
      <c r="E421" s="55" t="s">
        <v>79</v>
      </c>
      <c r="F421" s="26" t="s">
        <v>71</v>
      </c>
      <c r="G421" s="25" t="e">
        <f t="shared" si="244"/>
        <v>#NAME?</v>
      </c>
      <c r="H421" s="24" t="e">
        <f>[3]!EntStkUserField5($P$1,A421)</f>
        <v>#NAME?</v>
      </c>
      <c r="I421" s="24"/>
      <c r="J421" s="80" t="e">
        <f>IF('Price List'!$F$2="N/A",N421,IF('Price List'!$S$4="#(515): Invalid Customer",K421,(K421-(K421*O421))))</f>
        <v>#NAME?</v>
      </c>
      <c r="K421" s="80" t="e">
        <f t="shared" si="243"/>
        <v>#NAME?</v>
      </c>
      <c r="L421" s="23" t="e">
        <f t="shared" si="242"/>
        <v>#NAME?</v>
      </c>
      <c r="M421" s="77" t="e">
        <f>IF(VLOOKUP(C421,product_group_discount,3,FALSE)="",'New Quote Discount'!$C$6,VLOOKUP(C421,product_group_discount,3,FALSE))</f>
        <v>#NAME?</v>
      </c>
      <c r="N421" s="23" t="e">
        <f t="shared" si="238"/>
        <v>#NAME?</v>
      </c>
      <c r="O421" s="121" t="e">
        <f t="shared" si="239"/>
        <v>#NAME?</v>
      </c>
      <c r="P421" s="126"/>
      <c r="Q421" s="167" t="e">
        <f>IF(P421="",[3]!EntStkSalesPrice($P$1,A421,'Price List'!$S$5),P421*(IF('Price List'!$S$5="A",1,IF('Price List'!$S$5="B",1.262,1.553))))</f>
        <v>#NAME?</v>
      </c>
      <c r="R421" s="167" t="e">
        <f t="shared" si="240"/>
        <v>#NAME?</v>
      </c>
      <c r="S421" s="106"/>
    </row>
    <row r="422" spans="1:19" x14ac:dyDescent="0.2">
      <c r="A422" s="21" t="s">
        <v>581</v>
      </c>
      <c r="B422" s="22" t="e">
        <f>[3]!EntStkParent($P$1,A422)</f>
        <v>#NAME?</v>
      </c>
      <c r="C422" s="22" t="e">
        <f t="shared" si="241"/>
        <v>#NAME?</v>
      </c>
      <c r="D422" s="22" t="e">
        <f>[3]!EntStkDescr($P$1,A422,1)</f>
        <v>#NAME?</v>
      </c>
      <c r="E422" s="55" t="s">
        <v>79</v>
      </c>
      <c r="F422" s="26" t="s">
        <v>71</v>
      </c>
      <c r="G422" s="25" t="e">
        <f t="shared" si="244"/>
        <v>#NAME?</v>
      </c>
      <c r="H422" s="24" t="e">
        <f>[3]!EntStkUserField5($P$1,A422)</f>
        <v>#NAME?</v>
      </c>
      <c r="I422" s="24"/>
      <c r="J422" s="80" t="e">
        <f>IF('Price List'!$F$2="N/A",N422,IF('Price List'!$S$4="#(515): Invalid Customer",K422,(K422-(K422*O422))))</f>
        <v>#NAME?</v>
      </c>
      <c r="K422" s="80" t="e">
        <f t="shared" si="243"/>
        <v>#NAME?</v>
      </c>
      <c r="L422" s="23" t="e">
        <f t="shared" si="242"/>
        <v>#NAME?</v>
      </c>
      <c r="M422" s="77" t="e">
        <f>IF(VLOOKUP(C422,product_group_discount,3,FALSE)="",'New Quote Discount'!$C$6,VLOOKUP(C422,product_group_discount,3,FALSE))</f>
        <v>#NAME?</v>
      </c>
      <c r="N422" s="23" t="e">
        <f t="shared" si="238"/>
        <v>#NAME?</v>
      </c>
      <c r="O422" s="121" t="e">
        <f t="shared" si="239"/>
        <v>#NAME?</v>
      </c>
      <c r="P422" s="126"/>
      <c r="Q422" s="167" t="e">
        <f>IF(P422="",[3]!EntStkSalesPrice($P$1,A422,'Price List'!$S$5),P422*(IF('Price List'!$S$5="A",1,IF('Price List'!$S$5="B",1.262,1.553))))</f>
        <v>#NAME?</v>
      </c>
      <c r="R422" s="167" t="e">
        <f t="shared" si="240"/>
        <v>#NAME?</v>
      </c>
      <c r="S422" s="106"/>
    </row>
    <row r="423" spans="1:19" x14ac:dyDescent="0.2">
      <c r="A423" s="21" t="s">
        <v>582</v>
      </c>
      <c r="B423" s="22" t="e">
        <f>[3]!EntStkParent($P$1,A423)</f>
        <v>#NAME?</v>
      </c>
      <c r="C423" s="22" t="e">
        <f t="shared" si="241"/>
        <v>#NAME?</v>
      </c>
      <c r="D423" s="22" t="e">
        <f>[3]!EntStkDescr($P$1,A423,1)</f>
        <v>#NAME?</v>
      </c>
      <c r="E423" s="55" t="s">
        <v>79</v>
      </c>
      <c r="F423" s="26" t="s">
        <v>71</v>
      </c>
      <c r="G423" s="25" t="e">
        <f t="shared" si="244"/>
        <v>#NAME?</v>
      </c>
      <c r="H423" s="24" t="e">
        <f>[3]!EntStkUserField5($P$1,A423)</f>
        <v>#NAME?</v>
      </c>
      <c r="I423" s="24"/>
      <c r="J423" s="80" t="e">
        <f>IF('Price List'!$F$2="N/A",N423,IF('Price List'!$S$4="#(515): Invalid Customer",K423,(K423-(K423*O423))))</f>
        <v>#NAME?</v>
      </c>
      <c r="K423" s="80" t="e">
        <f t="shared" si="243"/>
        <v>#NAME?</v>
      </c>
      <c r="L423" s="23" t="e">
        <f t="shared" si="242"/>
        <v>#NAME?</v>
      </c>
      <c r="M423" s="77" t="e">
        <f>IF(VLOOKUP(C423,product_group_discount,3,FALSE)="",'New Quote Discount'!$C$6,VLOOKUP(C423,product_group_discount,3,FALSE))</f>
        <v>#NAME?</v>
      </c>
      <c r="N423" s="23" t="e">
        <f t="shared" si="238"/>
        <v>#NAME?</v>
      </c>
      <c r="O423" s="121" t="e">
        <f t="shared" si="239"/>
        <v>#NAME?</v>
      </c>
      <c r="P423" s="126"/>
      <c r="Q423" s="167" t="e">
        <f>IF(P423="",[3]!EntStkSalesPrice($P$1,A423,'Price List'!$S$5),P423*(IF('Price List'!$S$5="A",1,IF('Price List'!$S$5="B",1.262,1.553))))</f>
        <v>#NAME?</v>
      </c>
      <c r="R423" s="167" t="e">
        <f t="shared" si="240"/>
        <v>#NAME?</v>
      </c>
      <c r="S423" s="106"/>
    </row>
    <row r="424" spans="1:19" x14ac:dyDescent="0.2">
      <c r="A424" s="21" t="s">
        <v>583</v>
      </c>
      <c r="B424" s="22" t="e">
        <f>[3]!EntStkParent($P$1,A424)</f>
        <v>#NAME?</v>
      </c>
      <c r="C424" s="22" t="e">
        <f t="shared" si="241"/>
        <v>#NAME?</v>
      </c>
      <c r="D424" s="22" t="e">
        <f>[3]!EntStkDescr($P$1,A424,1)</f>
        <v>#NAME?</v>
      </c>
      <c r="E424" s="55" t="s">
        <v>79</v>
      </c>
      <c r="F424" s="26" t="s">
        <v>71</v>
      </c>
      <c r="G424" s="25" t="e">
        <f t="shared" si="244"/>
        <v>#NAME?</v>
      </c>
      <c r="H424" s="24" t="e">
        <f>[3]!EntStkUserField5($P$1,A424)</f>
        <v>#NAME?</v>
      </c>
      <c r="I424" s="24"/>
      <c r="J424" s="80" t="e">
        <f>IF('Price List'!$F$2="N/A",N424,IF('Price List'!$S$4="#(515): Invalid Customer",K424,(K424-(K424*O424))))</f>
        <v>#NAME?</v>
      </c>
      <c r="K424" s="80" t="e">
        <f t="shared" si="243"/>
        <v>#NAME?</v>
      </c>
      <c r="L424" s="23" t="e">
        <f t="shared" si="242"/>
        <v>#NAME?</v>
      </c>
      <c r="M424" s="77" t="e">
        <f>IF(VLOOKUP(C424,product_group_discount,3,FALSE)="",'New Quote Discount'!$C$6,VLOOKUP(C424,product_group_discount,3,FALSE))</f>
        <v>#NAME?</v>
      </c>
      <c r="N424" s="23" t="e">
        <f t="shared" si="238"/>
        <v>#NAME?</v>
      </c>
      <c r="O424" s="121" t="e">
        <f t="shared" si="239"/>
        <v>#NAME?</v>
      </c>
      <c r="P424" s="126"/>
      <c r="Q424" s="167" t="e">
        <f>IF(P424="",[3]!EntStkSalesPrice($P$1,A424,'Price List'!$S$5),P424*(IF('Price List'!$S$5="A",1,IF('Price List'!$S$5="B",1.262,1.553))))</f>
        <v>#NAME?</v>
      </c>
      <c r="R424" s="167" t="e">
        <f t="shared" si="240"/>
        <v>#NAME?</v>
      </c>
      <c r="S424" s="106"/>
    </row>
    <row r="425" spans="1:19" x14ac:dyDescent="0.2">
      <c r="A425" s="114" t="s">
        <v>169</v>
      </c>
      <c r="B425" s="22" t="e">
        <f>[3]!EntStkParent($P$1,A425)</f>
        <v>#NAME?</v>
      </c>
      <c r="C425" s="22" t="e">
        <f t="shared" ref="C425:C427" si="245">LEFT(B425,3)</f>
        <v>#NAME?</v>
      </c>
      <c r="D425" s="22" t="e">
        <f>[3]!EntStkDescr($P$1,A425,1)</f>
        <v>#NAME?</v>
      </c>
      <c r="E425" s="55" t="s">
        <v>79</v>
      </c>
      <c r="F425" s="26" t="s">
        <v>71</v>
      </c>
      <c r="G425" s="25" t="e">
        <f t="shared" si="244"/>
        <v>#NAME?</v>
      </c>
      <c r="H425" s="24" t="e">
        <f>[3]!EntStkUserField5($P$1,A425)</f>
        <v>#NAME?</v>
      </c>
      <c r="I425" s="24"/>
      <c r="J425" s="80" t="e">
        <f>IF('Price List'!$F$2="N/A",N425,IF('Price List'!$S$4="#(515): Invalid Customer",K425,(K425-(K425*O425))))</f>
        <v>#NAME?</v>
      </c>
      <c r="K425" s="80" t="e">
        <f t="shared" si="243"/>
        <v>#NAME?</v>
      </c>
      <c r="L425" s="23" t="e">
        <f t="shared" ref="L425:L427" si="246">K425-(K425*M425)</f>
        <v>#NAME?</v>
      </c>
      <c r="M425" s="77" t="e">
        <f>IF(VLOOKUP(C425,product_group_discount,3,FALSE)="",'New Quote Discount'!$C$6,VLOOKUP(C425,product_group_discount,3,FALSE))</f>
        <v>#NAME?</v>
      </c>
      <c r="N425" s="23" t="e">
        <f t="shared" si="238"/>
        <v>#NAME?</v>
      </c>
      <c r="O425" s="121" t="e">
        <f t="shared" si="239"/>
        <v>#NAME?</v>
      </c>
      <c r="P425" s="126"/>
      <c r="Q425" s="167" t="e">
        <f>IF(P425="",[3]!EntStkSalesPrice($P$1,A425,'Price List'!$S$5),P425*(IF('Price List'!$S$5="A",1,IF('Price List'!$S$5="B",1.262,1.553))))</f>
        <v>#NAME?</v>
      </c>
      <c r="R425" s="167" t="e">
        <f t="shared" si="240"/>
        <v>#NAME?</v>
      </c>
      <c r="S425" s="106"/>
    </row>
    <row r="426" spans="1:19" x14ac:dyDescent="0.2">
      <c r="A426" s="114" t="s">
        <v>170</v>
      </c>
      <c r="B426" s="22" t="e">
        <f>[3]!EntStkParent($P$1,A426)</f>
        <v>#NAME?</v>
      </c>
      <c r="C426" s="22" t="e">
        <f t="shared" si="245"/>
        <v>#NAME?</v>
      </c>
      <c r="D426" s="22" t="e">
        <f>[3]!EntStkDescr($P$1,A426,1)</f>
        <v>#NAME?</v>
      </c>
      <c r="E426" s="55" t="s">
        <v>79</v>
      </c>
      <c r="F426" s="26" t="s">
        <v>71</v>
      </c>
      <c r="G426" s="25" t="e">
        <f t="shared" si="244"/>
        <v>#NAME?</v>
      </c>
      <c r="H426" s="24" t="e">
        <f>[3]!EntStkUserField5($P$1,A426)</f>
        <v>#NAME?</v>
      </c>
      <c r="I426" s="24"/>
      <c r="J426" s="80" t="e">
        <f>IF('Price List'!$F$2="N/A",N426,IF('Price List'!$S$4="#(515): Invalid Customer",K426,(K426-(K426*O426))))</f>
        <v>#NAME?</v>
      </c>
      <c r="K426" s="80" t="e">
        <f t="shared" si="243"/>
        <v>#NAME?</v>
      </c>
      <c r="L426" s="23" t="e">
        <f t="shared" si="246"/>
        <v>#NAME?</v>
      </c>
      <c r="M426" s="77" t="e">
        <f>IF(VLOOKUP(C426,product_group_discount,3,FALSE)="",'New Quote Discount'!$C$6,VLOOKUP(C426,product_group_discount,3,FALSE))</f>
        <v>#NAME?</v>
      </c>
      <c r="N426" s="23" t="e">
        <f t="shared" si="238"/>
        <v>#NAME?</v>
      </c>
      <c r="O426" s="121" t="e">
        <f t="shared" ref="O426:O490" si="247">VLOOKUP(C426,customerdiscount,5,FALSE)</f>
        <v>#NAME?</v>
      </c>
      <c r="P426" s="126"/>
      <c r="Q426" s="167" t="e">
        <f>IF(P426="",[3]!EntStkSalesPrice($P$1,A426,'Price List'!$S$5),P426*(IF('Price List'!$S$5="A",1,IF('Price List'!$S$5="B",1.262,1.553))))</f>
        <v>#NAME?</v>
      </c>
      <c r="R426" s="167" t="e">
        <f t="shared" si="240"/>
        <v>#NAME?</v>
      </c>
      <c r="S426" s="106"/>
    </row>
    <row r="427" spans="1:19" x14ac:dyDescent="0.2">
      <c r="A427" s="114" t="s">
        <v>171</v>
      </c>
      <c r="B427" s="22" t="e">
        <f>[3]!EntStkParent($P$1,A427)</f>
        <v>#NAME?</v>
      </c>
      <c r="C427" s="22" t="e">
        <f t="shared" si="245"/>
        <v>#NAME?</v>
      </c>
      <c r="D427" s="22" t="e">
        <f>[3]!EntStkDescr($P$1,A427,1)</f>
        <v>#NAME?</v>
      </c>
      <c r="E427" s="55" t="s">
        <v>79</v>
      </c>
      <c r="F427" s="26" t="s">
        <v>71</v>
      </c>
      <c r="G427" s="25" t="e">
        <f t="shared" si="244"/>
        <v>#NAME?</v>
      </c>
      <c r="H427" s="24" t="e">
        <f>[3]!EntStkUserField5($P$1,A427)</f>
        <v>#NAME?</v>
      </c>
      <c r="I427" s="24"/>
      <c r="J427" s="80" t="e">
        <f>IF('Price List'!$F$2="N/A",N427,IF('Price List'!$S$4="#(515): Invalid Customer",K427,(K427-(K427*O427))))</f>
        <v>#NAME?</v>
      </c>
      <c r="K427" s="80" t="e">
        <f t="shared" si="243"/>
        <v>#NAME?</v>
      </c>
      <c r="L427" s="23" t="e">
        <f t="shared" si="246"/>
        <v>#NAME?</v>
      </c>
      <c r="M427" s="77" t="e">
        <f>IF(VLOOKUP(C427,product_group_discount,3,FALSE)="",'New Quote Discount'!$C$6,VLOOKUP(C427,product_group_discount,3,FALSE))</f>
        <v>#NAME?</v>
      </c>
      <c r="N427" s="23" t="e">
        <f t="shared" si="238"/>
        <v>#NAME?</v>
      </c>
      <c r="O427" s="121" t="e">
        <f t="shared" si="247"/>
        <v>#NAME?</v>
      </c>
      <c r="P427" s="126"/>
      <c r="Q427" s="167" t="e">
        <f>IF(P427="",[3]!EntStkSalesPrice($P$1,A427,'Price List'!$S$5),P427*(IF('Price List'!$S$5="A",1,IF('Price List'!$S$5="B",1.262,1.553))))</f>
        <v>#NAME?</v>
      </c>
      <c r="R427" s="167" t="e">
        <f t="shared" si="240"/>
        <v>#NAME?</v>
      </c>
      <c r="S427" s="106"/>
    </row>
    <row r="428" spans="1:19" x14ac:dyDescent="0.2">
      <c r="A428" s="21" t="s">
        <v>584</v>
      </c>
      <c r="B428" s="22" t="e">
        <f>[3]!EntStkParent($P$1,A428)</f>
        <v>#NAME?</v>
      </c>
      <c r="C428" s="22" t="e">
        <f t="shared" si="241"/>
        <v>#NAME?</v>
      </c>
      <c r="D428" s="22" t="e">
        <f>[3]!EntStkDescr($P$1,A428,1)</f>
        <v>#NAME?</v>
      </c>
      <c r="E428" s="55" t="s">
        <v>79</v>
      </c>
      <c r="F428" s="26" t="s">
        <v>71</v>
      </c>
      <c r="G428" s="25" t="e">
        <f t="shared" si="244"/>
        <v>#NAME?</v>
      </c>
      <c r="H428" s="24" t="e">
        <f>[3]!EntStkUserField5($P$1,A428)</f>
        <v>#NAME?</v>
      </c>
      <c r="I428" s="24"/>
      <c r="J428" s="80" t="e">
        <f>IF('Price List'!$F$2="N/A",N428,IF('Price List'!$S$4="#(515): Invalid Customer",K428,(K428-(K428*O428))))</f>
        <v>#NAME?</v>
      </c>
      <c r="K428" s="80" t="e">
        <f t="shared" si="243"/>
        <v>#NAME?</v>
      </c>
      <c r="L428" s="23" t="e">
        <f t="shared" si="242"/>
        <v>#NAME?</v>
      </c>
      <c r="M428" s="77" t="e">
        <f>IF(VLOOKUP(C428,product_group_discount,3,FALSE)="",'New Quote Discount'!$C$6,VLOOKUP(C428,product_group_discount,3,FALSE))</f>
        <v>#NAME?</v>
      </c>
      <c r="N428" s="23" t="e">
        <f t="shared" ref="N428:N869" si="248">K428-(K428*M428)</f>
        <v>#NAME?</v>
      </c>
      <c r="O428" s="121" t="e">
        <f t="shared" si="247"/>
        <v>#NAME?</v>
      </c>
      <c r="P428" s="126"/>
      <c r="Q428" s="167" t="e">
        <f>IF(P428="",[3]!EntStkSalesPrice($P$1,A428,'Price List'!$S$5),P428*(IF('Price List'!$S$5="A",1,IF('Price List'!$S$5="B",1.262,1.553))))</f>
        <v>#NAME?</v>
      </c>
      <c r="R428" s="167" t="e">
        <f t="shared" si="240"/>
        <v>#NAME?</v>
      </c>
      <c r="S428" s="106"/>
    </row>
    <row r="429" spans="1:19" x14ac:dyDescent="0.2">
      <c r="A429" s="21" t="s">
        <v>585</v>
      </c>
      <c r="B429" s="22" t="e">
        <f>[3]!EntStkParent($P$1,A429)</f>
        <v>#NAME?</v>
      </c>
      <c r="C429" s="22" t="e">
        <f t="shared" si="241"/>
        <v>#NAME?</v>
      </c>
      <c r="D429" s="22" t="e">
        <f>[3]!EntStkDescr($P$1,A429,1)</f>
        <v>#NAME?</v>
      </c>
      <c r="E429" s="55" t="s">
        <v>79</v>
      </c>
      <c r="F429" s="26" t="s">
        <v>71</v>
      </c>
      <c r="G429" s="25" t="e">
        <f t="shared" si="244"/>
        <v>#NAME?</v>
      </c>
      <c r="H429" s="24" t="e">
        <f>[3]!EntStkUserField5($P$1,A429)</f>
        <v>#NAME?</v>
      </c>
      <c r="I429" s="24"/>
      <c r="J429" s="80" t="e">
        <f>IF('Price List'!$F$2="N/A",N429,IF('Price List'!$S$4="#(515): Invalid Customer",K429,(K429-(K429*O429))))</f>
        <v>#NAME?</v>
      </c>
      <c r="K429" s="80" t="e">
        <f t="shared" si="243"/>
        <v>#NAME?</v>
      </c>
      <c r="L429" s="23" t="e">
        <f t="shared" si="242"/>
        <v>#NAME?</v>
      </c>
      <c r="M429" s="77" t="e">
        <f>IF(VLOOKUP(C429,product_group_discount,3,FALSE)="",'New Quote Discount'!$C$6,VLOOKUP(C429,product_group_discount,3,FALSE))</f>
        <v>#NAME?</v>
      </c>
      <c r="N429" s="23" t="e">
        <f t="shared" si="248"/>
        <v>#NAME?</v>
      </c>
      <c r="O429" s="121" t="e">
        <f t="shared" si="247"/>
        <v>#NAME?</v>
      </c>
      <c r="P429" s="126"/>
      <c r="Q429" s="167" t="e">
        <f>IF(P429="",[3]!EntStkSalesPrice($P$1,A429,'Price List'!$S$5),P429*(IF('Price List'!$S$5="A",1,IF('Price List'!$S$5="B",1.262,1.553))))</f>
        <v>#NAME?</v>
      </c>
      <c r="R429" s="167" t="e">
        <f t="shared" si="240"/>
        <v>#NAME?</v>
      </c>
      <c r="S429" s="106"/>
    </row>
    <row r="430" spans="1:19" x14ac:dyDescent="0.2">
      <c r="A430" s="21" t="s">
        <v>586</v>
      </c>
      <c r="B430" s="22" t="e">
        <f>[3]!EntStkParent($P$1,A430)</f>
        <v>#NAME?</v>
      </c>
      <c r="C430" s="22" t="e">
        <f t="shared" si="241"/>
        <v>#NAME?</v>
      </c>
      <c r="D430" s="22" t="e">
        <f>[3]!EntStkDescr($P$1,A430,1)</f>
        <v>#NAME?</v>
      </c>
      <c r="E430" s="55" t="s">
        <v>79</v>
      </c>
      <c r="F430" s="26" t="s">
        <v>71</v>
      </c>
      <c r="G430" s="25" t="e">
        <f t="shared" si="244"/>
        <v>#NAME?</v>
      </c>
      <c r="H430" s="24" t="e">
        <f>[3]!EntStkUserField5($P$1,A430)</f>
        <v>#NAME?</v>
      </c>
      <c r="I430" s="24"/>
      <c r="J430" s="80" t="e">
        <f>IF('Price List'!$F$2="N/A",N430,IF('Price List'!$S$4="#(515): Invalid Customer",K430,(K430-(K430*O430))))</f>
        <v>#NAME?</v>
      </c>
      <c r="K430" s="80" t="e">
        <f t="shared" si="243"/>
        <v>#NAME?</v>
      </c>
      <c r="L430" s="23" t="e">
        <f t="shared" si="242"/>
        <v>#NAME?</v>
      </c>
      <c r="M430" s="77" t="e">
        <f>IF(VLOOKUP(C430,product_group_discount,3,FALSE)="",'New Quote Discount'!$C$6,VLOOKUP(C430,product_group_discount,3,FALSE))</f>
        <v>#NAME?</v>
      </c>
      <c r="N430" s="23" t="e">
        <f t="shared" si="248"/>
        <v>#NAME?</v>
      </c>
      <c r="O430" s="121" t="e">
        <f t="shared" si="247"/>
        <v>#NAME?</v>
      </c>
      <c r="P430" s="126"/>
      <c r="Q430" s="167" t="e">
        <f>IF(P430="",[3]!EntStkSalesPrice($P$1,A430,'Price List'!$S$5),P430*(IF('Price List'!$S$5="A",1,IF('Price List'!$S$5="B",1.262,1.553))))</f>
        <v>#NAME?</v>
      </c>
      <c r="R430" s="167" t="e">
        <f t="shared" si="240"/>
        <v>#NAME?</v>
      </c>
      <c r="S430" s="106"/>
    </row>
    <row r="431" spans="1:19" x14ac:dyDescent="0.2">
      <c r="A431" s="21" t="s">
        <v>587</v>
      </c>
      <c r="B431" s="22" t="e">
        <f>[3]!EntStkParent($P$1,A431)</f>
        <v>#NAME?</v>
      </c>
      <c r="C431" s="22" t="e">
        <f t="shared" si="241"/>
        <v>#NAME?</v>
      </c>
      <c r="D431" s="22" t="e">
        <f>[3]!EntStkDescr($P$1,A431,1)</f>
        <v>#NAME?</v>
      </c>
      <c r="E431" s="55" t="s">
        <v>79</v>
      </c>
      <c r="F431" s="26" t="s">
        <v>71</v>
      </c>
      <c r="G431" s="25" t="e">
        <f t="shared" si="244"/>
        <v>#NAME?</v>
      </c>
      <c r="H431" s="24" t="e">
        <f>[3]!EntStkUserField5($P$1,A431)</f>
        <v>#NAME?</v>
      </c>
      <c r="I431" s="24"/>
      <c r="J431" s="80" t="e">
        <f>IF('Price List'!$F$2="N/A",N431,IF('Price List'!$S$4="#(515): Invalid Customer",K431,(K431-(K431*O431))))</f>
        <v>#NAME?</v>
      </c>
      <c r="K431" s="80" t="e">
        <f t="shared" si="243"/>
        <v>#NAME?</v>
      </c>
      <c r="L431" s="23" t="e">
        <f t="shared" si="242"/>
        <v>#NAME?</v>
      </c>
      <c r="M431" s="77" t="e">
        <f>IF(VLOOKUP(C431,product_group_discount,3,FALSE)="",'New Quote Discount'!$C$6,VLOOKUP(C431,product_group_discount,3,FALSE))</f>
        <v>#NAME?</v>
      </c>
      <c r="N431" s="23" t="e">
        <f t="shared" si="248"/>
        <v>#NAME?</v>
      </c>
      <c r="O431" s="121" t="e">
        <f t="shared" si="247"/>
        <v>#NAME?</v>
      </c>
      <c r="P431" s="126"/>
      <c r="Q431" s="167" t="e">
        <f>IF(P431="",[3]!EntStkSalesPrice($P$1,A431,'Price List'!$S$5),P431*(IF('Price List'!$S$5="A",1,IF('Price List'!$S$5="B",1.262,1.553))))</f>
        <v>#NAME?</v>
      </c>
      <c r="R431" s="167" t="e">
        <f t="shared" si="240"/>
        <v>#NAME?</v>
      </c>
      <c r="S431" s="106"/>
    </row>
    <row r="432" spans="1:19" x14ac:dyDescent="0.2">
      <c r="A432" s="21" t="s">
        <v>588</v>
      </c>
      <c r="B432" s="22" t="e">
        <f>[3]!EntStkParent($P$1,A432)</f>
        <v>#NAME?</v>
      </c>
      <c r="C432" s="22" t="e">
        <f t="shared" si="241"/>
        <v>#NAME?</v>
      </c>
      <c r="D432" s="22" t="e">
        <f>[3]!EntStkDescr($P$1,A432,1)</f>
        <v>#NAME?</v>
      </c>
      <c r="E432" s="55" t="s">
        <v>79</v>
      </c>
      <c r="F432" s="26" t="s">
        <v>71</v>
      </c>
      <c r="G432" s="25" t="e">
        <f t="shared" si="244"/>
        <v>#NAME?</v>
      </c>
      <c r="H432" s="24" t="e">
        <f>[3]!EntStkUserField5($P$1,A432)</f>
        <v>#NAME?</v>
      </c>
      <c r="I432" s="24"/>
      <c r="J432" s="80" t="e">
        <f>IF('Price List'!$F$2="N/A",N432,IF('Price List'!$S$4="#(515): Invalid Customer",K432,(K432-(K432*O432))))</f>
        <v>#NAME?</v>
      </c>
      <c r="K432" s="80" t="e">
        <f t="shared" si="243"/>
        <v>#NAME?</v>
      </c>
      <c r="L432" s="23" t="e">
        <f t="shared" si="242"/>
        <v>#NAME?</v>
      </c>
      <c r="M432" s="77" t="e">
        <f>IF(VLOOKUP(C432,product_group_discount,3,FALSE)="",'New Quote Discount'!$C$6,VLOOKUP(C432,product_group_discount,3,FALSE))</f>
        <v>#NAME?</v>
      </c>
      <c r="N432" s="23" t="e">
        <f t="shared" si="248"/>
        <v>#NAME?</v>
      </c>
      <c r="O432" s="121" t="e">
        <f t="shared" si="247"/>
        <v>#NAME?</v>
      </c>
      <c r="P432" s="126"/>
      <c r="Q432" s="167" t="e">
        <f>IF(P432="",[3]!EntStkSalesPrice($P$1,A432,'Price List'!$S$5),P432*(IF('Price List'!$S$5="A",1,IF('Price List'!$S$5="B",1.262,1.553))))</f>
        <v>#NAME?</v>
      </c>
      <c r="R432" s="167" t="e">
        <f t="shared" si="240"/>
        <v>#NAME?</v>
      </c>
      <c r="S432" s="106"/>
    </row>
    <row r="433" spans="1:19" x14ac:dyDescent="0.2">
      <c r="A433" s="21" t="s">
        <v>589</v>
      </c>
      <c r="B433" s="22" t="e">
        <f>[3]!EntStkParent($P$1,A433)</f>
        <v>#NAME?</v>
      </c>
      <c r="C433" s="22" t="e">
        <f t="shared" si="241"/>
        <v>#NAME?</v>
      </c>
      <c r="D433" s="22" t="e">
        <f>[3]!EntStkDescr($P$1,A433,1)</f>
        <v>#NAME?</v>
      </c>
      <c r="E433" s="55" t="s">
        <v>79</v>
      </c>
      <c r="F433" s="26" t="s">
        <v>71</v>
      </c>
      <c r="G433" s="25" t="e">
        <f t="shared" si="244"/>
        <v>#NAME?</v>
      </c>
      <c r="H433" s="24" t="e">
        <f>[3]!EntStkUserField5($P$1,A433)</f>
        <v>#NAME?</v>
      </c>
      <c r="I433" s="24"/>
      <c r="J433" s="80" t="e">
        <f>IF('Price List'!$F$2="N/A",N433,IF('Price List'!$S$4="#(515): Invalid Customer",K433,(K433-(K433*O433))))</f>
        <v>#NAME?</v>
      </c>
      <c r="K433" s="80" t="e">
        <f t="shared" si="243"/>
        <v>#NAME?</v>
      </c>
      <c r="L433" s="23" t="e">
        <f t="shared" si="242"/>
        <v>#NAME?</v>
      </c>
      <c r="M433" s="77" t="e">
        <f>IF(VLOOKUP(C433,product_group_discount,3,FALSE)="",'New Quote Discount'!$C$6,VLOOKUP(C433,product_group_discount,3,FALSE))</f>
        <v>#NAME?</v>
      </c>
      <c r="N433" s="23" t="e">
        <f t="shared" si="248"/>
        <v>#NAME?</v>
      </c>
      <c r="O433" s="121" t="e">
        <f t="shared" si="247"/>
        <v>#NAME?</v>
      </c>
      <c r="P433" s="126"/>
      <c r="Q433" s="167" t="e">
        <f>IF(P433="",[3]!EntStkSalesPrice($P$1,A433,'Price List'!$S$5),P433*(IF('Price List'!$S$5="A",1,IF('Price List'!$S$5="B",1.262,1.553))))</f>
        <v>#NAME?</v>
      </c>
      <c r="R433" s="167" t="e">
        <f t="shared" si="240"/>
        <v>#NAME?</v>
      </c>
      <c r="S433" s="106"/>
    </row>
    <row r="434" spans="1:19" x14ac:dyDescent="0.2">
      <c r="A434" s="21" t="s">
        <v>590</v>
      </c>
      <c r="B434" s="22" t="e">
        <f>[3]!EntStkParent($P$1,A434)</f>
        <v>#NAME?</v>
      </c>
      <c r="C434" s="22" t="e">
        <f t="shared" si="241"/>
        <v>#NAME?</v>
      </c>
      <c r="D434" s="22" t="e">
        <f>[3]!EntStkDescr($P$1,A434,1)</f>
        <v>#NAME?</v>
      </c>
      <c r="E434" s="55" t="s">
        <v>79</v>
      </c>
      <c r="F434" s="26" t="s">
        <v>71</v>
      </c>
      <c r="G434" s="25" t="e">
        <f t="shared" si="244"/>
        <v>#NAME?</v>
      </c>
      <c r="H434" s="24" t="e">
        <f>[3]!EntStkUserField5($P$1,A434)</f>
        <v>#NAME?</v>
      </c>
      <c r="I434" s="24"/>
      <c r="J434" s="80" t="e">
        <f>IF('Price List'!$F$2="N/A",N434,IF('Price List'!$S$4="#(515): Invalid Customer",K434,(K434-(K434*O434))))</f>
        <v>#NAME?</v>
      </c>
      <c r="K434" s="80" t="e">
        <f t="shared" si="243"/>
        <v>#NAME?</v>
      </c>
      <c r="L434" s="23" t="e">
        <f t="shared" si="242"/>
        <v>#NAME?</v>
      </c>
      <c r="M434" s="77" t="e">
        <f>IF(VLOOKUP(C434,product_group_discount,3,FALSE)="",'New Quote Discount'!$C$6,VLOOKUP(C434,product_group_discount,3,FALSE))</f>
        <v>#NAME?</v>
      </c>
      <c r="N434" s="23" t="e">
        <f t="shared" si="248"/>
        <v>#NAME?</v>
      </c>
      <c r="O434" s="121" t="e">
        <f t="shared" si="247"/>
        <v>#NAME?</v>
      </c>
      <c r="P434" s="126"/>
      <c r="Q434" s="167" t="e">
        <f>IF(P434="",[3]!EntStkSalesPrice($P$1,A434,'Price List'!$S$5),P434*(IF('Price List'!$S$5="A",1,IF('Price List'!$S$5="B",1.262,1.553))))</f>
        <v>#NAME?</v>
      </c>
      <c r="R434" s="167" t="e">
        <f t="shared" si="240"/>
        <v>#NAME?</v>
      </c>
      <c r="S434" s="106"/>
    </row>
    <row r="435" spans="1:19" x14ac:dyDescent="0.2">
      <c r="A435" s="21" t="s">
        <v>591</v>
      </c>
      <c r="B435" s="22" t="e">
        <f>[3]!EntStkParent($P$1,A435)</f>
        <v>#NAME?</v>
      </c>
      <c r="C435" s="22" t="e">
        <f t="shared" si="241"/>
        <v>#NAME?</v>
      </c>
      <c r="D435" s="22" t="e">
        <f>[3]!EntStkDescr($P$1,A435,1)</f>
        <v>#NAME?</v>
      </c>
      <c r="E435" s="55" t="s">
        <v>79</v>
      </c>
      <c r="F435" s="26" t="s">
        <v>71</v>
      </c>
      <c r="G435" s="25" t="e">
        <f t="shared" si="244"/>
        <v>#NAME?</v>
      </c>
      <c r="H435" s="24" t="e">
        <f>[3]!EntStkUserField5($P$1,A435)</f>
        <v>#NAME?</v>
      </c>
      <c r="I435" s="24"/>
      <c r="J435" s="80" t="e">
        <f>IF('Price List'!$F$2="N/A",N435,IF('Price List'!$S$4="#(515): Invalid Customer",K435,(K435-(K435*O435))))</f>
        <v>#NAME?</v>
      </c>
      <c r="K435" s="80" t="e">
        <f t="shared" si="243"/>
        <v>#NAME?</v>
      </c>
      <c r="L435" s="23" t="e">
        <f t="shared" si="242"/>
        <v>#NAME?</v>
      </c>
      <c r="M435" s="77" t="e">
        <f>IF(VLOOKUP(C435,product_group_discount,3,FALSE)="",'New Quote Discount'!$C$6,VLOOKUP(C435,product_group_discount,3,FALSE))</f>
        <v>#NAME?</v>
      </c>
      <c r="N435" s="23" t="e">
        <f t="shared" si="248"/>
        <v>#NAME?</v>
      </c>
      <c r="O435" s="121" t="e">
        <f t="shared" si="247"/>
        <v>#NAME?</v>
      </c>
      <c r="P435" s="126"/>
      <c r="Q435" s="167" t="e">
        <f>IF(P435="",[3]!EntStkSalesPrice($P$1,A435,'Price List'!$S$5),P435*(IF('Price List'!$S$5="A",1,IF('Price List'!$S$5="B",1.262,1.553))))</f>
        <v>#NAME?</v>
      </c>
      <c r="R435" s="167" t="e">
        <f t="shared" si="240"/>
        <v>#NAME?</v>
      </c>
      <c r="S435" s="106"/>
    </row>
    <row r="436" spans="1:19" x14ac:dyDescent="0.2">
      <c r="A436" s="21" t="s">
        <v>592</v>
      </c>
      <c r="B436" s="22" t="e">
        <f>[3]!EntStkParent($P$1,A436)</f>
        <v>#NAME?</v>
      </c>
      <c r="C436" s="22" t="e">
        <f t="shared" si="241"/>
        <v>#NAME?</v>
      </c>
      <c r="D436" s="22" t="e">
        <f>[3]!EntStkDescr($P$1,A436,1)</f>
        <v>#NAME?</v>
      </c>
      <c r="E436" s="55" t="s">
        <v>79</v>
      </c>
      <c r="F436" s="26" t="s">
        <v>71</v>
      </c>
      <c r="G436" s="25" t="e">
        <f t="shared" si="244"/>
        <v>#NAME?</v>
      </c>
      <c r="H436" s="24" t="e">
        <f>[3]!EntStkUserField5($P$1,A436)</f>
        <v>#NAME?</v>
      </c>
      <c r="I436" s="24"/>
      <c r="J436" s="80" t="e">
        <f>IF('Price List'!$F$2="N/A",N436,IF('Price List'!$S$4="#(515): Invalid Customer",K436,(K436-(K436*O436))))</f>
        <v>#NAME?</v>
      </c>
      <c r="K436" s="80" t="e">
        <f t="shared" si="243"/>
        <v>#NAME?</v>
      </c>
      <c r="L436" s="23" t="e">
        <f t="shared" si="242"/>
        <v>#NAME?</v>
      </c>
      <c r="M436" s="77" t="e">
        <f>IF(VLOOKUP(C436,product_group_discount,3,FALSE)="",'New Quote Discount'!$C$6,VLOOKUP(C436,product_group_discount,3,FALSE))</f>
        <v>#NAME?</v>
      </c>
      <c r="N436" s="23" t="e">
        <f t="shared" si="248"/>
        <v>#NAME?</v>
      </c>
      <c r="O436" s="121" t="e">
        <f t="shared" si="247"/>
        <v>#NAME?</v>
      </c>
      <c r="P436" s="126"/>
      <c r="Q436" s="167" t="e">
        <f>IF(P436="",[3]!EntStkSalesPrice($P$1,A436,'Price List'!$S$5),P436*(IF('Price List'!$S$5="A",1,IF('Price List'!$S$5="B",1.262,1.553))))</f>
        <v>#NAME?</v>
      </c>
      <c r="R436" s="167" t="e">
        <f t="shared" si="240"/>
        <v>#NAME?</v>
      </c>
      <c r="S436" s="106"/>
    </row>
    <row r="437" spans="1:19" x14ac:dyDescent="0.2">
      <c r="A437" s="21" t="s">
        <v>593</v>
      </c>
      <c r="B437" s="22" t="e">
        <f>[3]!EntStkParent($P$1,A437)</f>
        <v>#NAME?</v>
      </c>
      <c r="C437" s="22" t="e">
        <f t="shared" si="241"/>
        <v>#NAME?</v>
      </c>
      <c r="D437" s="22" t="e">
        <f>[3]!EntStkDescr($P$1,A437,1)</f>
        <v>#NAME?</v>
      </c>
      <c r="E437" s="55" t="s">
        <v>79</v>
      </c>
      <c r="F437" s="26" t="s">
        <v>71</v>
      </c>
      <c r="G437" s="25" t="e">
        <f t="shared" si="244"/>
        <v>#NAME?</v>
      </c>
      <c r="H437" s="24" t="e">
        <f>[3]!EntStkUserField5($P$1,A437)</f>
        <v>#NAME?</v>
      </c>
      <c r="I437" s="24"/>
      <c r="J437" s="80" t="e">
        <f>IF('Price List'!$F$2="N/A",N437,IF('Price List'!$S$4="#(515): Invalid Customer",K437,(K437-(K437*O437))))</f>
        <v>#NAME?</v>
      </c>
      <c r="K437" s="80" t="e">
        <f t="shared" si="243"/>
        <v>#NAME?</v>
      </c>
      <c r="L437" s="23" t="e">
        <f t="shared" si="242"/>
        <v>#NAME?</v>
      </c>
      <c r="M437" s="77" t="e">
        <f>IF(VLOOKUP(C437,product_group_discount,3,FALSE)="",'New Quote Discount'!$C$6,VLOOKUP(C437,product_group_discount,3,FALSE))</f>
        <v>#NAME?</v>
      </c>
      <c r="N437" s="23" t="e">
        <f t="shared" si="248"/>
        <v>#NAME?</v>
      </c>
      <c r="O437" s="121" t="e">
        <f t="shared" si="247"/>
        <v>#NAME?</v>
      </c>
      <c r="P437" s="126"/>
      <c r="Q437" s="167" t="e">
        <f>IF(P437="",[3]!EntStkSalesPrice($P$1,A437,'Price List'!$S$5),P437*(IF('Price List'!$S$5="A",1,IF('Price List'!$S$5="B",1.262,1.553))))</f>
        <v>#NAME?</v>
      </c>
      <c r="R437" s="167" t="e">
        <f t="shared" si="240"/>
        <v>#NAME?</v>
      </c>
      <c r="S437" s="106"/>
    </row>
    <row r="438" spans="1:19" x14ac:dyDescent="0.2">
      <c r="A438" s="21" t="s">
        <v>594</v>
      </c>
      <c r="B438" s="22" t="e">
        <f>[3]!EntStkParent($P$1,A438)</f>
        <v>#NAME?</v>
      </c>
      <c r="C438" s="22" t="e">
        <f t="shared" si="241"/>
        <v>#NAME?</v>
      </c>
      <c r="D438" s="22" t="e">
        <f>[3]!EntStkDescr($P$1,A438,1)</f>
        <v>#NAME?</v>
      </c>
      <c r="E438" s="55" t="s">
        <v>79</v>
      </c>
      <c r="F438" s="26" t="s">
        <v>71</v>
      </c>
      <c r="G438" s="25" t="e">
        <f t="shared" si="244"/>
        <v>#NAME?</v>
      </c>
      <c r="H438" s="24" t="e">
        <f>[3]!EntStkUserField5($P$1,A438)</f>
        <v>#NAME?</v>
      </c>
      <c r="I438" s="24"/>
      <c r="J438" s="80" t="e">
        <f>IF('Price List'!$F$2="N/A",N438,IF('Price List'!$S$4="#(515): Invalid Customer",K438,(K438-(K438*O438))))</f>
        <v>#NAME?</v>
      </c>
      <c r="K438" s="80" t="e">
        <f t="shared" si="243"/>
        <v>#NAME?</v>
      </c>
      <c r="L438" s="23" t="e">
        <f t="shared" si="242"/>
        <v>#NAME?</v>
      </c>
      <c r="M438" s="77" t="e">
        <f>IF(VLOOKUP(C438,product_group_discount,3,FALSE)="",'New Quote Discount'!$C$6,VLOOKUP(C438,product_group_discount,3,FALSE))</f>
        <v>#NAME?</v>
      </c>
      <c r="N438" s="23" t="e">
        <f t="shared" si="248"/>
        <v>#NAME?</v>
      </c>
      <c r="O438" s="121" t="e">
        <f t="shared" si="247"/>
        <v>#NAME?</v>
      </c>
      <c r="P438" s="126"/>
      <c r="Q438" s="167" t="e">
        <f>IF(P438="",[3]!EntStkSalesPrice($P$1,A438,'Price List'!$S$5),P438*(IF('Price List'!$S$5="A",1,IF('Price List'!$S$5="B",1.262,1.553))))</f>
        <v>#NAME?</v>
      </c>
      <c r="R438" s="167" t="e">
        <f t="shared" si="240"/>
        <v>#NAME?</v>
      </c>
      <c r="S438" s="106"/>
    </row>
    <row r="439" spans="1:19" x14ac:dyDescent="0.2">
      <c r="A439" s="21" t="s">
        <v>595</v>
      </c>
      <c r="B439" s="22" t="e">
        <f>[3]!EntStkParent($P$1,A439)</f>
        <v>#NAME?</v>
      </c>
      <c r="C439" s="22" t="e">
        <f t="shared" si="241"/>
        <v>#NAME?</v>
      </c>
      <c r="D439" s="22" t="e">
        <f>[3]!EntStkDescr($P$1,A439,1)</f>
        <v>#NAME?</v>
      </c>
      <c r="E439" s="55" t="s">
        <v>79</v>
      </c>
      <c r="F439" s="26" t="s">
        <v>71</v>
      </c>
      <c r="G439" s="25" t="e">
        <f t="shared" si="244"/>
        <v>#NAME?</v>
      </c>
      <c r="H439" s="24" t="e">
        <f>[3]!EntStkUserField5($P$1,A439)</f>
        <v>#NAME?</v>
      </c>
      <c r="I439" s="24"/>
      <c r="J439" s="80" t="e">
        <f>IF('Price List'!$F$2="N/A",N439,IF('Price List'!$S$4="#(515): Invalid Customer",K439,(K439-(K439*O439))))</f>
        <v>#NAME?</v>
      </c>
      <c r="K439" s="80" t="e">
        <f t="shared" si="243"/>
        <v>#NAME?</v>
      </c>
      <c r="L439" s="23" t="e">
        <f t="shared" si="242"/>
        <v>#NAME?</v>
      </c>
      <c r="M439" s="77" t="e">
        <f>IF(VLOOKUP(C439,product_group_discount,3,FALSE)="",'New Quote Discount'!$C$6,VLOOKUP(C439,product_group_discount,3,FALSE))</f>
        <v>#NAME?</v>
      </c>
      <c r="N439" s="23" t="e">
        <f t="shared" si="248"/>
        <v>#NAME?</v>
      </c>
      <c r="O439" s="121" t="e">
        <f t="shared" si="247"/>
        <v>#NAME?</v>
      </c>
      <c r="P439" s="126"/>
      <c r="Q439" s="167" t="e">
        <f>IF(P439="",[3]!EntStkSalesPrice($P$1,A439,'Price List'!$S$5),P439*(IF('Price List'!$S$5="A",1,IF('Price List'!$S$5="B",1.262,1.553))))</f>
        <v>#NAME?</v>
      </c>
      <c r="R439" s="167" t="e">
        <f t="shared" si="240"/>
        <v>#NAME?</v>
      </c>
      <c r="S439" s="106"/>
    </row>
    <row r="440" spans="1:19" x14ac:dyDescent="0.2">
      <c r="A440" s="21" t="s">
        <v>596</v>
      </c>
      <c r="B440" s="22" t="e">
        <f>[3]!EntStkParent($P$1,A440)</f>
        <v>#NAME?</v>
      </c>
      <c r="C440" s="22" t="e">
        <f t="shared" si="241"/>
        <v>#NAME?</v>
      </c>
      <c r="D440" s="22" t="e">
        <f>[3]!EntStkDescr($P$1,A440,1)</f>
        <v>#NAME?</v>
      </c>
      <c r="E440" s="55" t="s">
        <v>79</v>
      </c>
      <c r="F440" s="26" t="s">
        <v>71</v>
      </c>
      <c r="G440" s="25" t="e">
        <f t="shared" si="244"/>
        <v>#NAME?</v>
      </c>
      <c r="H440" s="24" t="e">
        <f>[3]!EntStkUserField5($P$1,A440)</f>
        <v>#NAME?</v>
      </c>
      <c r="I440" s="24"/>
      <c r="J440" s="80" t="e">
        <f>IF('Price List'!$F$2="N/A",N440,IF('Price List'!$S$4="#(515): Invalid Customer",K440,(K440-(K440*O440))))</f>
        <v>#NAME?</v>
      </c>
      <c r="K440" s="80" t="e">
        <f t="shared" si="243"/>
        <v>#NAME?</v>
      </c>
      <c r="L440" s="23" t="e">
        <f t="shared" si="242"/>
        <v>#NAME?</v>
      </c>
      <c r="M440" s="77" t="e">
        <f>IF(VLOOKUP(C440,product_group_discount,3,FALSE)="",'New Quote Discount'!$C$6,VLOOKUP(C440,product_group_discount,3,FALSE))</f>
        <v>#NAME?</v>
      </c>
      <c r="N440" s="23" t="e">
        <f t="shared" si="248"/>
        <v>#NAME?</v>
      </c>
      <c r="O440" s="121" t="e">
        <f t="shared" si="247"/>
        <v>#NAME?</v>
      </c>
      <c r="P440" s="126"/>
      <c r="Q440" s="167" t="e">
        <f>IF(P440="",[3]!EntStkSalesPrice($P$1,A440,'Price List'!$S$5),P440*(IF('Price List'!$S$5="A",1,IF('Price List'!$S$5="B",1.262,1.553))))</f>
        <v>#NAME?</v>
      </c>
      <c r="R440" s="167" t="e">
        <f t="shared" si="240"/>
        <v>#NAME?</v>
      </c>
      <c r="S440" s="106"/>
    </row>
    <row r="441" spans="1:19" x14ac:dyDescent="0.2">
      <c r="A441" s="21" t="s">
        <v>597</v>
      </c>
      <c r="B441" s="22" t="e">
        <f>[3]!EntStkParent($P$1,A441)</f>
        <v>#NAME?</v>
      </c>
      <c r="C441" s="22" t="e">
        <f t="shared" si="241"/>
        <v>#NAME?</v>
      </c>
      <c r="D441" s="22" t="e">
        <f>[3]!EntStkDescr($P$1,A441,1)</f>
        <v>#NAME?</v>
      </c>
      <c r="E441" s="55" t="s">
        <v>79</v>
      </c>
      <c r="F441" s="26" t="s">
        <v>71</v>
      </c>
      <c r="G441" s="25" t="e">
        <f t="shared" si="244"/>
        <v>#NAME?</v>
      </c>
      <c r="H441" s="24" t="e">
        <f>[3]!EntStkUserField5($P$1,A441)</f>
        <v>#NAME?</v>
      </c>
      <c r="I441" s="24"/>
      <c r="J441" s="80" t="e">
        <f>IF('Price List'!$F$2="N/A",N441,IF('Price List'!$S$4="#(515): Invalid Customer",K441,(K441-(K441*O441))))</f>
        <v>#NAME?</v>
      </c>
      <c r="K441" s="80" t="e">
        <f t="shared" si="243"/>
        <v>#NAME?</v>
      </c>
      <c r="L441" s="23" t="e">
        <f t="shared" si="242"/>
        <v>#NAME?</v>
      </c>
      <c r="M441" s="77" t="e">
        <f>IF(VLOOKUP(C441,product_group_discount,3,FALSE)="",'New Quote Discount'!$C$6,VLOOKUP(C441,product_group_discount,3,FALSE))</f>
        <v>#NAME?</v>
      </c>
      <c r="N441" s="23" t="e">
        <f t="shared" si="248"/>
        <v>#NAME?</v>
      </c>
      <c r="O441" s="121" t="e">
        <f t="shared" si="247"/>
        <v>#NAME?</v>
      </c>
      <c r="P441" s="126"/>
      <c r="Q441" s="167" t="e">
        <f>IF(P441="",[3]!EntStkSalesPrice($P$1,A441,'Price List'!$S$5),P441*(IF('Price List'!$S$5="A",1,IF('Price List'!$S$5="B",1.262,1.553))))</f>
        <v>#NAME?</v>
      </c>
      <c r="R441" s="167" t="e">
        <f t="shared" si="240"/>
        <v>#NAME?</v>
      </c>
      <c r="S441" s="106"/>
    </row>
    <row r="442" spans="1:19" x14ac:dyDescent="0.2">
      <c r="A442" s="21" t="s">
        <v>598</v>
      </c>
      <c r="B442" s="22" t="e">
        <f>[3]!EntStkParent($P$1,A442)</f>
        <v>#NAME?</v>
      </c>
      <c r="C442" s="22" t="e">
        <f t="shared" si="241"/>
        <v>#NAME?</v>
      </c>
      <c r="D442" s="22" t="e">
        <f>[3]!EntStkDescr($P$1,A442,1)</f>
        <v>#NAME?</v>
      </c>
      <c r="E442" s="55" t="s">
        <v>79</v>
      </c>
      <c r="F442" s="26" t="s">
        <v>71</v>
      </c>
      <c r="G442" s="25" t="e">
        <f t="shared" si="244"/>
        <v>#NAME?</v>
      </c>
      <c r="H442" s="24" t="e">
        <f>[3]!EntStkUserField5($P$1,A442)</f>
        <v>#NAME?</v>
      </c>
      <c r="I442" s="24"/>
      <c r="J442" s="80" t="e">
        <f>IF('Price List'!$F$2="N/A",N442,IF('Price List'!$S$4="#(515): Invalid Customer",K442,(K442-(K442*O442))))</f>
        <v>#NAME?</v>
      </c>
      <c r="K442" s="80" t="e">
        <f t="shared" si="243"/>
        <v>#NAME?</v>
      </c>
      <c r="L442" s="23" t="e">
        <f t="shared" si="242"/>
        <v>#NAME?</v>
      </c>
      <c r="M442" s="77" t="e">
        <f>IF(VLOOKUP(C442,product_group_discount,3,FALSE)="",'New Quote Discount'!$C$6,VLOOKUP(C442,product_group_discount,3,FALSE))</f>
        <v>#NAME?</v>
      </c>
      <c r="N442" s="23" t="e">
        <f t="shared" si="248"/>
        <v>#NAME?</v>
      </c>
      <c r="O442" s="121" t="e">
        <f t="shared" si="247"/>
        <v>#NAME?</v>
      </c>
      <c r="P442" s="126"/>
      <c r="Q442" s="167" t="e">
        <f>IF(P442="",[3]!EntStkSalesPrice($P$1,A442,'Price List'!$S$5),P442*(IF('Price List'!$S$5="A",1,IF('Price List'!$S$5="B",1.262,1.553))))</f>
        <v>#NAME?</v>
      </c>
      <c r="R442" s="167" t="e">
        <f t="shared" si="240"/>
        <v>#NAME?</v>
      </c>
      <c r="S442" s="106"/>
    </row>
    <row r="443" spans="1:19" x14ac:dyDescent="0.2">
      <c r="A443" s="21" t="s">
        <v>599</v>
      </c>
      <c r="B443" s="22" t="e">
        <f>[3]!EntStkParent($P$1,A443)</f>
        <v>#NAME?</v>
      </c>
      <c r="C443" s="22" t="e">
        <f t="shared" si="241"/>
        <v>#NAME?</v>
      </c>
      <c r="D443" s="22" t="e">
        <f>[3]!EntStkDescr($P$1,A443,1)</f>
        <v>#NAME?</v>
      </c>
      <c r="E443" s="55" t="s">
        <v>79</v>
      </c>
      <c r="F443" s="26" t="s">
        <v>71</v>
      </c>
      <c r="G443" s="25" t="e">
        <f t="shared" si="244"/>
        <v>#NAME?</v>
      </c>
      <c r="H443" s="24" t="e">
        <f>[3]!EntStkUserField5($P$1,A443)</f>
        <v>#NAME?</v>
      </c>
      <c r="I443" s="24"/>
      <c r="J443" s="80" t="e">
        <f>IF('Price List'!$F$2="N/A",N443,IF('Price List'!$S$4="#(515): Invalid Customer",K443,(K443-(K443*O443))))</f>
        <v>#NAME?</v>
      </c>
      <c r="K443" s="80" t="e">
        <f t="shared" si="243"/>
        <v>#NAME?</v>
      </c>
      <c r="L443" s="23" t="e">
        <f t="shared" si="242"/>
        <v>#NAME?</v>
      </c>
      <c r="M443" s="77" t="e">
        <f>IF(VLOOKUP(C443,product_group_discount,3,FALSE)="",'New Quote Discount'!$C$6,VLOOKUP(C443,product_group_discount,3,FALSE))</f>
        <v>#NAME?</v>
      </c>
      <c r="N443" s="23" t="e">
        <f t="shared" si="248"/>
        <v>#NAME?</v>
      </c>
      <c r="O443" s="121" t="e">
        <f t="shared" si="247"/>
        <v>#NAME?</v>
      </c>
      <c r="P443" s="126"/>
      <c r="Q443" s="167" t="e">
        <f>IF(P443="",[3]!EntStkSalesPrice($P$1,A443,'Price List'!$S$5),P443*(IF('Price List'!$S$5="A",1,IF('Price List'!$S$5="B",1.262,1.553))))</f>
        <v>#NAME?</v>
      </c>
      <c r="R443" s="167" t="e">
        <f t="shared" si="240"/>
        <v>#NAME?</v>
      </c>
      <c r="S443" s="106"/>
    </row>
    <row r="444" spans="1:19" x14ac:dyDescent="0.2">
      <c r="A444" s="21" t="s">
        <v>600</v>
      </c>
      <c r="B444" s="22" t="e">
        <f>[3]!EntStkParent($P$1,A444)</f>
        <v>#NAME?</v>
      </c>
      <c r="C444" s="22" t="e">
        <f t="shared" si="241"/>
        <v>#NAME?</v>
      </c>
      <c r="D444" s="22" t="e">
        <f>[3]!EntStkDescr($P$1,A444,1)</f>
        <v>#NAME?</v>
      </c>
      <c r="E444" s="55" t="s">
        <v>79</v>
      </c>
      <c r="F444" s="26" t="s">
        <v>71</v>
      </c>
      <c r="G444" s="25" t="e">
        <f t="shared" si="244"/>
        <v>#NAME?</v>
      </c>
      <c r="H444" s="24" t="e">
        <f>[3]!EntStkUserField5($P$1,A444)</f>
        <v>#NAME?</v>
      </c>
      <c r="I444" s="24"/>
      <c r="J444" s="80" t="e">
        <f>IF('Price List'!$F$2="N/A",N444,IF('Price List'!$S$4="#(515): Invalid Customer",K444,(K444-(K444*O444))))</f>
        <v>#NAME?</v>
      </c>
      <c r="K444" s="80" t="e">
        <f t="shared" si="243"/>
        <v>#NAME?</v>
      </c>
      <c r="L444" s="23" t="e">
        <f t="shared" si="242"/>
        <v>#NAME?</v>
      </c>
      <c r="M444" s="77" t="e">
        <f>IF(VLOOKUP(C444,product_group_discount,3,FALSE)="",'New Quote Discount'!$C$6,VLOOKUP(C444,product_group_discount,3,FALSE))</f>
        <v>#NAME?</v>
      </c>
      <c r="N444" s="23" t="e">
        <f t="shared" si="248"/>
        <v>#NAME?</v>
      </c>
      <c r="O444" s="121" t="e">
        <f t="shared" si="247"/>
        <v>#NAME?</v>
      </c>
      <c r="P444" s="126"/>
      <c r="Q444" s="167" t="e">
        <f>IF(P444="",[3]!EntStkSalesPrice($P$1,A444,'Price List'!$S$5),P444*(IF('Price List'!$S$5="A",1,IF('Price List'!$S$5="B",1.262,1.553))))</f>
        <v>#NAME?</v>
      </c>
      <c r="R444" s="167" t="e">
        <f t="shared" si="240"/>
        <v>#NAME?</v>
      </c>
      <c r="S444" s="106"/>
    </row>
    <row r="445" spans="1:19" x14ac:dyDescent="0.2">
      <c r="A445" s="21" t="s">
        <v>601</v>
      </c>
      <c r="B445" s="22" t="e">
        <f>[3]!EntStkParent($P$1,A445)</f>
        <v>#NAME?</v>
      </c>
      <c r="C445" s="22" t="e">
        <f t="shared" si="241"/>
        <v>#NAME?</v>
      </c>
      <c r="D445" s="22" t="e">
        <f>[3]!EntStkDescr($P$1,A445,1)</f>
        <v>#NAME?</v>
      </c>
      <c r="E445" s="55" t="s">
        <v>79</v>
      </c>
      <c r="F445" s="26" t="s">
        <v>71</v>
      </c>
      <c r="G445" s="25" t="e">
        <f t="shared" si="244"/>
        <v>#NAME?</v>
      </c>
      <c r="H445" s="24" t="e">
        <f>[3]!EntStkUserField5($P$1,A445)</f>
        <v>#NAME?</v>
      </c>
      <c r="I445" s="24"/>
      <c r="J445" s="80" t="e">
        <f>IF('Price List'!$F$2="N/A",N445,IF('Price List'!$S$4="#(515): Invalid Customer",K445,(K445-(K445*O445))))</f>
        <v>#NAME?</v>
      </c>
      <c r="K445" s="80" t="e">
        <f t="shared" si="243"/>
        <v>#NAME?</v>
      </c>
      <c r="L445" s="23" t="e">
        <f t="shared" si="242"/>
        <v>#NAME?</v>
      </c>
      <c r="M445" s="77" t="e">
        <f>IF(VLOOKUP(C445,product_group_discount,3,FALSE)="",'New Quote Discount'!$C$6,VLOOKUP(C445,product_group_discount,3,FALSE))</f>
        <v>#NAME?</v>
      </c>
      <c r="N445" s="23" t="e">
        <f t="shared" si="248"/>
        <v>#NAME?</v>
      </c>
      <c r="O445" s="121" t="e">
        <f t="shared" si="247"/>
        <v>#NAME?</v>
      </c>
      <c r="P445" s="126"/>
      <c r="Q445" s="167" t="e">
        <f>IF(P445="",[3]!EntStkSalesPrice($P$1,A445,'Price List'!$S$5),P445*(IF('Price List'!$S$5="A",1,IF('Price List'!$S$5="B",1.262,1.553))))</f>
        <v>#NAME?</v>
      </c>
      <c r="R445" s="167" t="e">
        <f t="shared" si="240"/>
        <v>#NAME?</v>
      </c>
    </row>
    <row r="446" spans="1:19" x14ac:dyDescent="0.2">
      <c r="A446" s="21" t="s">
        <v>602</v>
      </c>
      <c r="B446" s="22" t="e">
        <f>[3]!EntStkParent($P$1,A446)</f>
        <v>#NAME?</v>
      </c>
      <c r="C446" s="22" t="e">
        <f t="shared" si="241"/>
        <v>#NAME?</v>
      </c>
      <c r="D446" s="22" t="e">
        <f>[3]!EntStkDescr($P$1,A446,1)</f>
        <v>#NAME?</v>
      </c>
      <c r="E446" s="55" t="s">
        <v>79</v>
      </c>
      <c r="F446" s="26" t="s">
        <v>71</v>
      </c>
      <c r="G446" s="25" t="e">
        <f t="shared" si="244"/>
        <v>#NAME?</v>
      </c>
      <c r="H446" s="24" t="e">
        <f>[3]!EntStkUserField5($P$1,A446)</f>
        <v>#NAME?</v>
      </c>
      <c r="I446" s="24"/>
      <c r="J446" s="80" t="e">
        <f>IF('Price List'!$F$2="N/A",N446,IF('Price List'!$S$4="#(515): Invalid Customer",K446,(K446-(K446*O446))))</f>
        <v>#NAME?</v>
      </c>
      <c r="K446" s="80" t="e">
        <f t="shared" si="243"/>
        <v>#NAME?</v>
      </c>
      <c r="L446" s="23" t="e">
        <f t="shared" si="242"/>
        <v>#NAME?</v>
      </c>
      <c r="M446" s="77" t="e">
        <f>IF(VLOOKUP(C446,product_group_discount,3,FALSE)="",'New Quote Discount'!$C$6,VLOOKUP(C446,product_group_discount,3,FALSE))</f>
        <v>#NAME?</v>
      </c>
      <c r="N446" s="23" t="e">
        <f t="shared" si="248"/>
        <v>#NAME?</v>
      </c>
      <c r="O446" s="121" t="e">
        <f t="shared" si="247"/>
        <v>#NAME?</v>
      </c>
      <c r="P446" s="126"/>
      <c r="Q446" s="167" t="e">
        <f>IF(P446="",[3]!EntStkSalesPrice($P$1,A446,'Price List'!$S$5),P446*(IF('Price List'!$S$5="A",1,IF('Price List'!$S$5="B",1.262,1.553))))</f>
        <v>#NAME?</v>
      </c>
      <c r="R446" s="167" t="e">
        <f t="shared" si="240"/>
        <v>#NAME?</v>
      </c>
      <c r="S446" s="106"/>
    </row>
    <row r="447" spans="1:19" x14ac:dyDescent="0.2">
      <c r="A447" s="21" t="s">
        <v>603</v>
      </c>
      <c r="B447" s="22" t="e">
        <f>[3]!EntStkParent($P$1,A447)</f>
        <v>#NAME?</v>
      </c>
      <c r="C447" s="22" t="e">
        <f t="shared" si="241"/>
        <v>#NAME?</v>
      </c>
      <c r="D447" s="22" t="e">
        <f>[3]!EntStkDescr($P$1,A447,1)</f>
        <v>#NAME?</v>
      </c>
      <c r="E447" s="55" t="s">
        <v>79</v>
      </c>
      <c r="F447" s="26" t="s">
        <v>71</v>
      </c>
      <c r="G447" s="25" t="e">
        <f t="shared" si="244"/>
        <v>#NAME?</v>
      </c>
      <c r="H447" s="24" t="e">
        <f>[3]!EntStkUserField5($P$1,A447)</f>
        <v>#NAME?</v>
      </c>
      <c r="I447" s="24"/>
      <c r="J447" s="80" t="e">
        <f>IF('Price List'!$F$2="N/A",N447,IF('Price List'!$S$4="#(515): Invalid Customer",K447,(K447-(K447*O447))))</f>
        <v>#NAME?</v>
      </c>
      <c r="K447" s="80" t="e">
        <f t="shared" si="243"/>
        <v>#NAME?</v>
      </c>
      <c r="L447" s="23" t="e">
        <f t="shared" si="242"/>
        <v>#NAME?</v>
      </c>
      <c r="M447" s="77" t="e">
        <f>IF(VLOOKUP(C447,product_group_discount,3,FALSE)="",'New Quote Discount'!$C$6,VLOOKUP(C447,product_group_discount,3,FALSE))</f>
        <v>#NAME?</v>
      </c>
      <c r="N447" s="23" t="e">
        <f t="shared" si="248"/>
        <v>#NAME?</v>
      </c>
      <c r="O447" s="121" t="e">
        <f t="shared" si="247"/>
        <v>#NAME?</v>
      </c>
      <c r="P447" s="126"/>
      <c r="Q447" s="167" t="e">
        <f>IF(P447="",[3]!EntStkSalesPrice($P$1,A447,'Price List'!$S$5),P447*(IF('Price List'!$S$5="A",1,IF('Price List'!$S$5="B",1.262,1.553))))</f>
        <v>#NAME?</v>
      </c>
      <c r="R447" s="167" t="e">
        <f t="shared" si="240"/>
        <v>#NAME?</v>
      </c>
      <c r="S447" s="106"/>
    </row>
    <row r="448" spans="1:19" x14ac:dyDescent="0.2">
      <c r="A448" s="21" t="s">
        <v>604</v>
      </c>
      <c r="B448" s="22" t="e">
        <f>[3]!EntStkParent($P$1,A448)</f>
        <v>#NAME?</v>
      </c>
      <c r="C448" s="22" t="e">
        <f t="shared" si="241"/>
        <v>#NAME?</v>
      </c>
      <c r="D448" s="22" t="e">
        <f>[3]!EntStkDescr($P$1,A448,1)</f>
        <v>#NAME?</v>
      </c>
      <c r="E448" s="55" t="s">
        <v>79</v>
      </c>
      <c r="F448" s="26" t="s">
        <v>71</v>
      </c>
      <c r="G448" s="25" t="e">
        <f t="shared" si="244"/>
        <v>#NAME?</v>
      </c>
      <c r="H448" s="24" t="e">
        <f>[3]!EntStkUserField5($P$1,A448)</f>
        <v>#NAME?</v>
      </c>
      <c r="I448" s="24"/>
      <c r="J448" s="80" t="e">
        <f>IF('Price List'!$F$2="N/A",N448,IF('Price List'!$S$4="#(515): Invalid Customer",K448,(K448-(K448*O448))))</f>
        <v>#NAME?</v>
      </c>
      <c r="K448" s="80" t="e">
        <f t="shared" si="243"/>
        <v>#NAME?</v>
      </c>
      <c r="L448" s="23" t="e">
        <f t="shared" si="242"/>
        <v>#NAME?</v>
      </c>
      <c r="M448" s="77" t="e">
        <f>IF(VLOOKUP(C448,product_group_discount,3,FALSE)="",'New Quote Discount'!$C$6,VLOOKUP(C448,product_group_discount,3,FALSE))</f>
        <v>#NAME?</v>
      </c>
      <c r="N448" s="23" t="e">
        <f t="shared" si="248"/>
        <v>#NAME?</v>
      </c>
      <c r="O448" s="121" t="e">
        <f t="shared" si="247"/>
        <v>#NAME?</v>
      </c>
      <c r="P448" s="126"/>
      <c r="Q448" s="167" t="e">
        <f>IF(P448="",[3]!EntStkSalesPrice($P$1,A448,'Price List'!$S$5),P448*(IF('Price List'!$S$5="A",1,IF('Price List'!$S$5="B",1.262,1.553))))</f>
        <v>#NAME?</v>
      </c>
      <c r="R448" s="167" t="e">
        <f t="shared" si="240"/>
        <v>#NAME?</v>
      </c>
      <c r="S448" s="106"/>
    </row>
    <row r="449" spans="1:19" x14ac:dyDescent="0.2">
      <c r="A449" s="21" t="s">
        <v>605</v>
      </c>
      <c r="B449" s="22" t="e">
        <f>[3]!EntStkParent($P$1,A449)</f>
        <v>#NAME?</v>
      </c>
      <c r="C449" s="22" t="e">
        <f t="shared" si="241"/>
        <v>#NAME?</v>
      </c>
      <c r="D449" s="22" t="e">
        <f>[3]!EntStkDescr($P$1,A449,1)</f>
        <v>#NAME?</v>
      </c>
      <c r="E449" s="55" t="s">
        <v>79</v>
      </c>
      <c r="F449" s="26" t="s">
        <v>71</v>
      </c>
      <c r="G449" s="25" t="e">
        <f t="shared" si="244"/>
        <v>#NAME?</v>
      </c>
      <c r="H449" s="24" t="e">
        <f>[3]!EntStkUserField5($P$1,A449)</f>
        <v>#NAME?</v>
      </c>
      <c r="I449" s="24"/>
      <c r="J449" s="80" t="e">
        <f>IF('Price List'!$F$2="N/A",N449,IF('Price List'!$S$4="#(515): Invalid Customer",K449,(K449-(K449*O449))))</f>
        <v>#NAME?</v>
      </c>
      <c r="K449" s="80" t="e">
        <f t="shared" si="243"/>
        <v>#NAME?</v>
      </c>
      <c r="L449" s="23" t="e">
        <f t="shared" si="242"/>
        <v>#NAME?</v>
      </c>
      <c r="M449" s="77" t="e">
        <f>IF(VLOOKUP(C449,product_group_discount,3,FALSE)="",'New Quote Discount'!$C$6,VLOOKUP(C449,product_group_discount,3,FALSE))</f>
        <v>#NAME?</v>
      </c>
      <c r="N449" s="23" t="e">
        <f t="shared" si="248"/>
        <v>#NAME?</v>
      </c>
      <c r="O449" s="121" t="e">
        <f t="shared" si="247"/>
        <v>#NAME?</v>
      </c>
      <c r="P449" s="126"/>
      <c r="Q449" s="167" t="e">
        <f>IF(P449="",[3]!EntStkSalesPrice($P$1,A449,'Price List'!$S$5),P449*(IF('Price List'!$S$5="A",1,IF('Price List'!$S$5="B",1.262,1.553))))</f>
        <v>#NAME?</v>
      </c>
      <c r="R449" s="167" t="e">
        <f t="shared" si="240"/>
        <v>#NAME?</v>
      </c>
      <c r="S449" s="106"/>
    </row>
    <row r="450" spans="1:19" x14ac:dyDescent="0.2">
      <c r="A450" s="21" t="s">
        <v>606</v>
      </c>
      <c r="B450" s="22" t="e">
        <f>[3]!EntStkParent($P$1,A450)</f>
        <v>#NAME?</v>
      </c>
      <c r="C450" s="22" t="e">
        <f t="shared" si="241"/>
        <v>#NAME?</v>
      </c>
      <c r="D450" s="22" t="e">
        <f>[3]!EntStkDescr($P$1,A450,1)</f>
        <v>#NAME?</v>
      </c>
      <c r="E450" s="55" t="s">
        <v>79</v>
      </c>
      <c r="F450" s="26" t="s">
        <v>71</v>
      </c>
      <c r="G450" s="25" t="e">
        <f t="shared" si="244"/>
        <v>#NAME?</v>
      </c>
      <c r="H450" s="24" t="e">
        <f>[3]!EntStkUserField5($P$1,A450)</f>
        <v>#NAME?</v>
      </c>
      <c r="I450" s="24"/>
      <c r="J450" s="80" t="e">
        <f>IF('Price List'!$F$2="N/A",N450,IF('Price List'!$S$4="#(515): Invalid Customer",K450,(K450-(K450*O450))))</f>
        <v>#NAME?</v>
      </c>
      <c r="K450" s="80" t="e">
        <f t="shared" si="243"/>
        <v>#NAME?</v>
      </c>
      <c r="L450" s="23" t="e">
        <f t="shared" si="242"/>
        <v>#NAME?</v>
      </c>
      <c r="M450" s="77" t="e">
        <f>IF(VLOOKUP(C450,product_group_discount,3,FALSE)="",'New Quote Discount'!$C$6,VLOOKUP(C450,product_group_discount,3,FALSE))</f>
        <v>#NAME?</v>
      </c>
      <c r="N450" s="23" t="e">
        <f t="shared" si="248"/>
        <v>#NAME?</v>
      </c>
      <c r="O450" s="121" t="e">
        <f t="shared" si="247"/>
        <v>#NAME?</v>
      </c>
      <c r="P450" s="126"/>
      <c r="Q450" s="167" t="e">
        <f>IF(P450="",[3]!EntStkSalesPrice($P$1,A450,'Price List'!$S$5),P450*(IF('Price List'!$S$5="A",1,IF('Price List'!$S$5="B",1.262,1.553))))</f>
        <v>#NAME?</v>
      </c>
      <c r="R450" s="167" t="e">
        <f t="shared" si="240"/>
        <v>#NAME?</v>
      </c>
      <c r="S450" s="106"/>
    </row>
    <row r="451" spans="1:19" x14ac:dyDescent="0.2">
      <c r="A451" s="21" t="s">
        <v>607</v>
      </c>
      <c r="B451" s="22" t="e">
        <f>[3]!EntStkParent($P$1,A451)</f>
        <v>#NAME?</v>
      </c>
      <c r="C451" s="22" t="e">
        <f t="shared" si="241"/>
        <v>#NAME?</v>
      </c>
      <c r="D451" s="22" t="e">
        <f>[3]!EntStkDescr($P$1,A451,1)</f>
        <v>#NAME?</v>
      </c>
      <c r="E451" s="55" t="s">
        <v>79</v>
      </c>
      <c r="F451" s="26" t="s">
        <v>71</v>
      </c>
      <c r="G451" s="25" t="e">
        <f t="shared" si="244"/>
        <v>#NAME?</v>
      </c>
      <c r="H451" s="24" t="e">
        <f>[3]!EntStkUserField5($P$1,A451)</f>
        <v>#NAME?</v>
      </c>
      <c r="I451" s="24"/>
      <c r="J451" s="80" t="e">
        <f>IF('Price List'!$F$2="N/A",N451,IF('Price List'!$S$4="#(515): Invalid Customer",K451,(K451-(K451*O451))))</f>
        <v>#NAME?</v>
      </c>
      <c r="K451" s="80" t="e">
        <f t="shared" si="243"/>
        <v>#NAME?</v>
      </c>
      <c r="L451" s="23" t="e">
        <f t="shared" si="242"/>
        <v>#NAME?</v>
      </c>
      <c r="M451" s="77" t="e">
        <f>IF(VLOOKUP(C451,product_group_discount,3,FALSE)="",'New Quote Discount'!$C$6,VLOOKUP(C451,product_group_discount,3,FALSE))</f>
        <v>#NAME?</v>
      </c>
      <c r="N451" s="23" t="e">
        <f t="shared" si="248"/>
        <v>#NAME?</v>
      </c>
      <c r="O451" s="121" t="e">
        <f t="shared" si="247"/>
        <v>#NAME?</v>
      </c>
      <c r="P451" s="126"/>
      <c r="Q451" s="167" t="e">
        <f>IF(P451="",[3]!EntStkSalesPrice($P$1,A451,'Price List'!$S$5),P451*(IF('Price List'!$S$5="A",1,IF('Price List'!$S$5="B",1.262,1.553))))</f>
        <v>#NAME?</v>
      </c>
      <c r="R451" s="167" t="e">
        <f t="shared" si="240"/>
        <v>#NAME?</v>
      </c>
      <c r="S451" s="106"/>
    </row>
    <row r="452" spans="1:19" x14ac:dyDescent="0.2">
      <c r="A452" s="21" t="s">
        <v>608</v>
      </c>
      <c r="B452" s="22" t="e">
        <f>[3]!EntStkParent($P$1,A452)</f>
        <v>#NAME?</v>
      </c>
      <c r="C452" s="22" t="e">
        <f t="shared" si="241"/>
        <v>#NAME?</v>
      </c>
      <c r="D452" s="22" t="e">
        <f>[3]!EntStkDescr($P$1,A452,1)</f>
        <v>#NAME?</v>
      </c>
      <c r="E452" s="55" t="s">
        <v>79</v>
      </c>
      <c r="F452" s="26" t="s">
        <v>71</v>
      </c>
      <c r="G452" s="25" t="e">
        <f t="shared" si="244"/>
        <v>#NAME?</v>
      </c>
      <c r="H452" s="24" t="e">
        <f>[3]!EntStkUserField5($P$1,A452)</f>
        <v>#NAME?</v>
      </c>
      <c r="I452" s="24"/>
      <c r="J452" s="80" t="e">
        <f>IF('Price List'!$F$2="N/A",N452,IF('Price List'!$S$4="#(515): Invalid Customer",K452,(K452-(K452*O452))))</f>
        <v>#NAME?</v>
      </c>
      <c r="K452" s="80" t="e">
        <f t="shared" si="243"/>
        <v>#NAME?</v>
      </c>
      <c r="L452" s="23" t="e">
        <f t="shared" si="242"/>
        <v>#NAME?</v>
      </c>
      <c r="M452" s="77" t="e">
        <f>IF(VLOOKUP(C452,product_group_discount,3,FALSE)="",'New Quote Discount'!$C$6,VLOOKUP(C452,product_group_discount,3,FALSE))</f>
        <v>#NAME?</v>
      </c>
      <c r="N452" s="23" t="e">
        <f t="shared" si="248"/>
        <v>#NAME?</v>
      </c>
      <c r="O452" s="121" t="e">
        <f t="shared" si="247"/>
        <v>#NAME?</v>
      </c>
      <c r="P452" s="126"/>
      <c r="Q452" s="167" t="e">
        <f>IF(P452="",[3]!EntStkSalesPrice($P$1,A452,'Price List'!$S$5),P452*(IF('Price List'!$S$5="A",1,IF('Price List'!$S$5="B",1.262,1.553))))</f>
        <v>#NAME?</v>
      </c>
      <c r="R452" s="167" t="e">
        <f t="shared" si="240"/>
        <v>#NAME?</v>
      </c>
      <c r="S452" s="106"/>
    </row>
    <row r="453" spans="1:19" x14ac:dyDescent="0.2">
      <c r="A453" s="21" t="s">
        <v>609</v>
      </c>
      <c r="B453" s="22" t="e">
        <f>[3]!EntStkParent($P$1,A453)</f>
        <v>#NAME?</v>
      </c>
      <c r="C453" s="22" t="e">
        <f t="shared" si="241"/>
        <v>#NAME?</v>
      </c>
      <c r="D453" s="22" t="e">
        <f>[3]!EntStkDescr($P$1,A453,1)</f>
        <v>#NAME?</v>
      </c>
      <c r="E453" s="55" t="s">
        <v>79</v>
      </c>
      <c r="F453" s="26" t="s">
        <v>71</v>
      </c>
      <c r="G453" s="25" t="e">
        <f t="shared" si="244"/>
        <v>#NAME?</v>
      </c>
      <c r="H453" s="24" t="e">
        <f>[3]!EntStkUserField5($P$1,A453)</f>
        <v>#NAME?</v>
      </c>
      <c r="I453" s="24"/>
      <c r="J453" s="80" t="e">
        <f>IF('Price List'!$F$2="N/A",N453,IF('Price List'!$S$4="#(515): Invalid Customer",K453,(K453-(K453*O453))))</f>
        <v>#NAME?</v>
      </c>
      <c r="K453" s="80" t="e">
        <f t="shared" si="243"/>
        <v>#NAME?</v>
      </c>
      <c r="L453" s="23" t="e">
        <f t="shared" si="242"/>
        <v>#NAME?</v>
      </c>
      <c r="M453" s="77" t="e">
        <f>IF(VLOOKUP(C453,product_group_discount,3,FALSE)="",'New Quote Discount'!$C$6,VLOOKUP(C453,product_group_discount,3,FALSE))</f>
        <v>#NAME?</v>
      </c>
      <c r="N453" s="23" t="e">
        <f t="shared" si="248"/>
        <v>#NAME?</v>
      </c>
      <c r="O453" s="121" t="e">
        <f t="shared" si="247"/>
        <v>#NAME?</v>
      </c>
      <c r="P453" s="126"/>
      <c r="Q453" s="167" t="e">
        <f>IF(P453="",[3]!EntStkSalesPrice($P$1,A453,'Price List'!$S$5),P453*(IF('Price List'!$S$5="A",1,IF('Price List'!$S$5="B",1.262,1.553))))</f>
        <v>#NAME?</v>
      </c>
      <c r="R453" s="167" t="e">
        <f t="shared" si="240"/>
        <v>#NAME?</v>
      </c>
      <c r="S453" s="106"/>
    </row>
    <row r="454" spans="1:19" x14ac:dyDescent="0.2">
      <c r="A454" s="21" t="s">
        <v>610</v>
      </c>
      <c r="B454" s="22" t="e">
        <f>[3]!EntStkParent($P$1,A454)</f>
        <v>#NAME?</v>
      </c>
      <c r="C454" s="22" t="e">
        <f t="shared" si="241"/>
        <v>#NAME?</v>
      </c>
      <c r="D454" s="22" t="e">
        <f>[3]!EntStkDescr($P$1,A454,1)</f>
        <v>#NAME?</v>
      </c>
      <c r="E454" s="55" t="s">
        <v>79</v>
      </c>
      <c r="F454" s="26" t="s">
        <v>71</v>
      </c>
      <c r="G454" s="25" t="e">
        <f t="shared" si="244"/>
        <v>#NAME?</v>
      </c>
      <c r="H454" s="24" t="e">
        <f>[3]!EntStkUserField5($P$1,A454)</f>
        <v>#NAME?</v>
      </c>
      <c r="I454" s="24"/>
      <c r="J454" s="80" t="e">
        <f>IF('Price List'!$F$2="N/A",N454,IF('Price List'!$S$4="#(515): Invalid Customer",K454,(K454-(K454*O454))))</f>
        <v>#NAME?</v>
      </c>
      <c r="K454" s="80" t="e">
        <f t="shared" si="243"/>
        <v>#NAME?</v>
      </c>
      <c r="L454" s="23" t="e">
        <f t="shared" si="242"/>
        <v>#NAME?</v>
      </c>
      <c r="M454" s="77" t="e">
        <f>IF(VLOOKUP(C454,product_group_discount,3,FALSE)="",'New Quote Discount'!$C$6,VLOOKUP(C454,product_group_discount,3,FALSE))</f>
        <v>#NAME?</v>
      </c>
      <c r="N454" s="23" t="e">
        <f t="shared" si="248"/>
        <v>#NAME?</v>
      </c>
      <c r="O454" s="121" t="e">
        <f t="shared" si="247"/>
        <v>#NAME?</v>
      </c>
      <c r="P454" s="126"/>
      <c r="Q454" s="167" t="e">
        <f>IF(P454="",[3]!EntStkSalesPrice($P$1,A454,'Price List'!$S$5),P454*(IF('Price List'!$S$5="A",1,IF('Price List'!$S$5="B",1.262,1.553))))</f>
        <v>#NAME?</v>
      </c>
      <c r="R454" s="167" t="e">
        <f t="shared" si="240"/>
        <v>#NAME?</v>
      </c>
      <c r="S454" s="106"/>
    </row>
    <row r="455" spans="1:19" x14ac:dyDescent="0.2">
      <c r="A455" s="21" t="s">
        <v>611</v>
      </c>
      <c r="B455" s="22" t="e">
        <f>[3]!EntStkParent($P$1,A455)</f>
        <v>#NAME?</v>
      </c>
      <c r="C455" s="22" t="e">
        <f t="shared" si="241"/>
        <v>#NAME?</v>
      </c>
      <c r="D455" s="22" t="e">
        <f>[3]!EntStkDescr($P$1,A455,1)</f>
        <v>#NAME?</v>
      </c>
      <c r="E455" s="55" t="s">
        <v>79</v>
      </c>
      <c r="F455" s="26" t="s">
        <v>71</v>
      </c>
      <c r="G455" s="25" t="e">
        <f t="shared" si="244"/>
        <v>#NAME?</v>
      </c>
      <c r="H455" s="24" t="e">
        <f>[3]!EntStkUserField5($P$1,A455)</f>
        <v>#NAME?</v>
      </c>
      <c r="I455" s="24"/>
      <c r="J455" s="80" t="e">
        <f>IF('Price List'!$F$2="N/A",N455,IF('Price List'!$S$4="#(515): Invalid Customer",K455,(K455-(K455*O455))))</f>
        <v>#NAME?</v>
      </c>
      <c r="K455" s="80" t="e">
        <f t="shared" si="243"/>
        <v>#NAME?</v>
      </c>
      <c r="L455" s="23" t="e">
        <f t="shared" si="242"/>
        <v>#NAME?</v>
      </c>
      <c r="M455" s="77" t="e">
        <f>IF(VLOOKUP(C455,product_group_discount,3,FALSE)="",'New Quote Discount'!$C$6,VLOOKUP(C455,product_group_discount,3,FALSE))</f>
        <v>#NAME?</v>
      </c>
      <c r="N455" s="23" t="e">
        <f t="shared" si="248"/>
        <v>#NAME?</v>
      </c>
      <c r="O455" s="121" t="e">
        <f t="shared" si="247"/>
        <v>#NAME?</v>
      </c>
      <c r="P455" s="126"/>
      <c r="Q455" s="167" t="e">
        <f>IF(P455="",[3]!EntStkSalesPrice($P$1,A455,'Price List'!$S$5),P455*(IF('Price List'!$S$5="A",1,IF('Price List'!$S$5="B",1.262,1.553))))</f>
        <v>#NAME?</v>
      </c>
      <c r="R455" s="167" t="e">
        <f t="shared" si="240"/>
        <v>#NAME?</v>
      </c>
      <c r="S455" s="106"/>
    </row>
    <row r="456" spans="1:19" x14ac:dyDescent="0.2">
      <c r="A456" s="21" t="s">
        <v>612</v>
      </c>
      <c r="B456" s="22" t="e">
        <f>[3]!EntStkParent($P$1,A456)</f>
        <v>#NAME?</v>
      </c>
      <c r="C456" s="22" t="e">
        <f t="shared" si="241"/>
        <v>#NAME?</v>
      </c>
      <c r="D456" s="22" t="e">
        <f>[3]!EntStkDescr($P$1,A456,1)</f>
        <v>#NAME?</v>
      </c>
      <c r="E456" s="55" t="s">
        <v>79</v>
      </c>
      <c r="F456" s="26" t="s">
        <v>71</v>
      </c>
      <c r="G456" s="25" t="e">
        <f t="shared" si="244"/>
        <v>#NAME?</v>
      </c>
      <c r="H456" s="24" t="e">
        <f>[3]!EntStkUserField5($P$1,A456)</f>
        <v>#NAME?</v>
      </c>
      <c r="I456" s="24"/>
      <c r="J456" s="80" t="e">
        <f>IF('Price List'!$F$2="N/A",N456,IF('Price List'!$S$4="#(515): Invalid Customer",K456,(K456-(K456*O456))))</f>
        <v>#NAME?</v>
      </c>
      <c r="K456" s="80" t="e">
        <f t="shared" si="243"/>
        <v>#NAME?</v>
      </c>
      <c r="L456" s="23" t="e">
        <f t="shared" si="242"/>
        <v>#NAME?</v>
      </c>
      <c r="M456" s="77" t="e">
        <f>IF(VLOOKUP(C456,product_group_discount,3,FALSE)="",'New Quote Discount'!$C$6,VLOOKUP(C456,product_group_discount,3,FALSE))</f>
        <v>#NAME?</v>
      </c>
      <c r="N456" s="23" t="e">
        <f t="shared" si="248"/>
        <v>#NAME?</v>
      </c>
      <c r="O456" s="121" t="e">
        <f t="shared" si="247"/>
        <v>#NAME?</v>
      </c>
      <c r="P456" s="126"/>
      <c r="Q456" s="167" t="e">
        <f>IF(P456="",[3]!EntStkSalesPrice($P$1,A456,'Price List'!$S$5),P456*(IF('Price List'!$S$5="A",1,IF('Price List'!$S$5="B",1.262,1.553))))</f>
        <v>#NAME?</v>
      </c>
      <c r="R456" s="167" t="e">
        <f t="shared" si="240"/>
        <v>#NAME?</v>
      </c>
      <c r="S456" s="106"/>
    </row>
    <row r="457" spans="1:19" x14ac:dyDescent="0.2">
      <c r="A457" s="21" t="s">
        <v>613</v>
      </c>
      <c r="B457" s="22" t="e">
        <f>[3]!EntStkParent($P$1,A457)</f>
        <v>#NAME?</v>
      </c>
      <c r="C457" s="22" t="e">
        <f t="shared" si="241"/>
        <v>#NAME?</v>
      </c>
      <c r="D457" s="22" t="e">
        <f>[3]!EntStkDescr($P$1,A457,1)</f>
        <v>#NAME?</v>
      </c>
      <c r="E457" s="55" t="s">
        <v>79</v>
      </c>
      <c r="F457" s="26" t="s">
        <v>71</v>
      </c>
      <c r="G457" s="25" t="e">
        <f t="shared" si="244"/>
        <v>#NAME?</v>
      </c>
      <c r="H457" s="24" t="e">
        <f>[3]!EntStkUserField5($P$1,A457)</f>
        <v>#NAME?</v>
      </c>
      <c r="I457" s="24"/>
      <c r="J457" s="80" t="e">
        <f>IF('Price List'!$F$2="N/A",N457,IF('Price List'!$S$4="#(515): Invalid Customer",K457,(K457-(K457*O457))))</f>
        <v>#NAME?</v>
      </c>
      <c r="K457" s="80" t="e">
        <f t="shared" si="243"/>
        <v>#NAME?</v>
      </c>
      <c r="L457" s="23" t="e">
        <f t="shared" si="242"/>
        <v>#NAME?</v>
      </c>
      <c r="M457" s="77" t="e">
        <f>IF(VLOOKUP(C457,product_group_discount,3,FALSE)="",'New Quote Discount'!$C$6,VLOOKUP(C457,product_group_discount,3,FALSE))</f>
        <v>#NAME?</v>
      </c>
      <c r="N457" s="23" t="e">
        <f t="shared" si="248"/>
        <v>#NAME?</v>
      </c>
      <c r="O457" s="121" t="e">
        <f t="shared" si="247"/>
        <v>#NAME?</v>
      </c>
      <c r="P457" s="126"/>
      <c r="Q457" s="167" t="e">
        <f>IF(P457="",[3]!EntStkSalesPrice($P$1,A457,'Price List'!$S$5),P457*(IF('Price List'!$S$5="A",1,IF('Price List'!$S$5="B",1.262,1.553))))</f>
        <v>#NAME?</v>
      </c>
      <c r="R457" s="167" t="e">
        <f t="shared" si="240"/>
        <v>#NAME?</v>
      </c>
      <c r="S457" s="106"/>
    </row>
    <row r="458" spans="1:19" x14ac:dyDescent="0.2">
      <c r="A458" s="21" t="s">
        <v>614</v>
      </c>
      <c r="B458" s="22" t="e">
        <f>[3]!EntStkParent($P$1,A458)</f>
        <v>#NAME?</v>
      </c>
      <c r="C458" s="22" t="e">
        <f t="shared" si="241"/>
        <v>#NAME?</v>
      </c>
      <c r="D458" s="22" t="e">
        <f>[3]!EntStkDescr($P$1,A458,1)</f>
        <v>#NAME?</v>
      </c>
      <c r="E458" s="55" t="s">
        <v>79</v>
      </c>
      <c r="F458" s="26" t="s">
        <v>71</v>
      </c>
      <c r="G458" s="25" t="e">
        <f t="shared" si="244"/>
        <v>#NAME?</v>
      </c>
      <c r="H458" s="24" t="e">
        <f>[3]!EntStkUserField5($P$1,A458)</f>
        <v>#NAME?</v>
      </c>
      <c r="I458" s="24"/>
      <c r="J458" s="80" t="e">
        <f>IF('Price List'!$F$2="N/A",N458,IF('Price List'!$S$4="#(515): Invalid Customer",K458,(K458-(K458*O458))))</f>
        <v>#NAME?</v>
      </c>
      <c r="K458" s="80" t="e">
        <f t="shared" si="243"/>
        <v>#NAME?</v>
      </c>
      <c r="L458" s="23" t="e">
        <f t="shared" si="242"/>
        <v>#NAME?</v>
      </c>
      <c r="M458" s="77" t="e">
        <f>IF(VLOOKUP(C458,product_group_discount,3,FALSE)="",'New Quote Discount'!$C$6,VLOOKUP(C458,product_group_discount,3,FALSE))</f>
        <v>#NAME?</v>
      </c>
      <c r="N458" s="23" t="e">
        <f t="shared" si="248"/>
        <v>#NAME?</v>
      </c>
      <c r="O458" s="121" t="e">
        <f t="shared" si="247"/>
        <v>#NAME?</v>
      </c>
      <c r="P458" s="126"/>
      <c r="Q458" s="167" t="e">
        <f>IF(P458="",[3]!EntStkSalesPrice($P$1,A458,'Price List'!$S$5),P458*(IF('Price List'!$S$5="A",1,IF('Price List'!$S$5="B",1.262,1.553))))</f>
        <v>#NAME?</v>
      </c>
      <c r="R458" s="167" t="e">
        <f t="shared" si="240"/>
        <v>#NAME?</v>
      </c>
      <c r="S458" s="106"/>
    </row>
    <row r="459" spans="1:19" x14ac:dyDescent="0.2">
      <c r="A459" s="21" t="s">
        <v>615</v>
      </c>
      <c r="B459" s="22" t="e">
        <f>[3]!EntStkParent($P$1,A459)</f>
        <v>#NAME?</v>
      </c>
      <c r="C459" s="22" t="e">
        <f t="shared" si="241"/>
        <v>#NAME?</v>
      </c>
      <c r="D459" s="22" t="e">
        <f>[3]!EntStkDescr($P$1,A459,1)</f>
        <v>#NAME?</v>
      </c>
      <c r="E459" s="55" t="s">
        <v>79</v>
      </c>
      <c r="F459" s="26" t="s">
        <v>71</v>
      </c>
      <c r="G459" s="25" t="e">
        <f t="shared" si="244"/>
        <v>#NAME?</v>
      </c>
      <c r="H459" s="24" t="e">
        <f>[3]!EntStkUserField5($P$1,A459)</f>
        <v>#NAME?</v>
      </c>
      <c r="I459" s="24"/>
      <c r="J459" s="80" t="e">
        <f>IF('Price List'!$F$2="N/A",N459,IF('Price List'!$S$4="#(515): Invalid Customer",K459,(K459-(K459*O459))))</f>
        <v>#NAME?</v>
      </c>
      <c r="K459" s="80" t="e">
        <f t="shared" si="243"/>
        <v>#NAME?</v>
      </c>
      <c r="L459" s="23" t="e">
        <f t="shared" si="242"/>
        <v>#NAME?</v>
      </c>
      <c r="M459" s="77" t="e">
        <f>IF(VLOOKUP(C459,product_group_discount,3,FALSE)="",'New Quote Discount'!$C$6,VLOOKUP(C459,product_group_discount,3,FALSE))</f>
        <v>#NAME?</v>
      </c>
      <c r="N459" s="23" t="e">
        <f t="shared" si="248"/>
        <v>#NAME?</v>
      </c>
      <c r="O459" s="121" t="e">
        <f t="shared" si="247"/>
        <v>#NAME?</v>
      </c>
      <c r="P459" s="126"/>
      <c r="Q459" s="167" t="e">
        <f>IF(P459="",[3]!EntStkSalesPrice($P$1,A459,'Price List'!$S$5),P459*(IF('Price List'!$S$5="A",1,IF('Price List'!$S$5="B",1.262,1.553))))</f>
        <v>#NAME?</v>
      </c>
      <c r="R459" s="167" t="e">
        <f t="shared" si="240"/>
        <v>#NAME?</v>
      </c>
      <c r="S459" s="106"/>
    </row>
    <row r="460" spans="1:19" x14ac:dyDescent="0.2">
      <c r="A460" s="21" t="s">
        <v>616</v>
      </c>
      <c r="B460" s="22" t="e">
        <f>[3]!EntStkParent($P$1,A460)</f>
        <v>#NAME?</v>
      </c>
      <c r="C460" s="22" t="e">
        <f t="shared" si="241"/>
        <v>#NAME?</v>
      </c>
      <c r="D460" s="22" t="e">
        <f>[3]!EntStkDescr($P$1,A460,1)</f>
        <v>#NAME?</v>
      </c>
      <c r="E460" s="55" t="s">
        <v>79</v>
      </c>
      <c r="F460" s="26" t="s">
        <v>71</v>
      </c>
      <c r="G460" s="25" t="e">
        <f t="shared" si="244"/>
        <v>#NAME?</v>
      </c>
      <c r="H460" s="24" t="e">
        <f>[3]!EntStkUserField5($P$1,A460)</f>
        <v>#NAME?</v>
      </c>
      <c r="I460" s="24"/>
      <c r="J460" s="80" t="e">
        <f>IF('Price List'!$F$2="N/A",N460,IF('Price List'!$S$4="#(515): Invalid Customer",K460,(K460-(K460*O460))))</f>
        <v>#NAME?</v>
      </c>
      <c r="K460" s="80" t="e">
        <f t="shared" si="243"/>
        <v>#NAME?</v>
      </c>
      <c r="L460" s="23" t="e">
        <f t="shared" si="242"/>
        <v>#NAME?</v>
      </c>
      <c r="M460" s="77" t="e">
        <f>IF(VLOOKUP(C460,product_group_discount,3,FALSE)="",'New Quote Discount'!$C$6,VLOOKUP(C460,product_group_discount,3,FALSE))</f>
        <v>#NAME?</v>
      </c>
      <c r="N460" s="23" t="e">
        <f t="shared" si="248"/>
        <v>#NAME?</v>
      </c>
      <c r="O460" s="121" t="e">
        <f t="shared" si="247"/>
        <v>#NAME?</v>
      </c>
      <c r="P460" s="126"/>
      <c r="Q460" s="167" t="e">
        <f>IF(P460="",[3]!EntStkSalesPrice($P$1,A460,'Price List'!$S$5),P460*(IF('Price List'!$S$5="A",1,IF('Price List'!$S$5="B",1.262,1.553))))</f>
        <v>#NAME?</v>
      </c>
      <c r="R460" s="167" t="e">
        <f t="shared" si="240"/>
        <v>#NAME?</v>
      </c>
      <c r="S460" s="106"/>
    </row>
    <row r="461" spans="1:19" x14ac:dyDescent="0.2">
      <c r="A461" s="21" t="s">
        <v>617</v>
      </c>
      <c r="B461" s="22" t="e">
        <f>[3]!EntStkParent($P$1,A461)</f>
        <v>#NAME?</v>
      </c>
      <c r="C461" s="22" t="e">
        <f t="shared" si="241"/>
        <v>#NAME?</v>
      </c>
      <c r="D461" s="22" t="e">
        <f>[3]!EntStkDescr($P$1,A461,1)</f>
        <v>#NAME?</v>
      </c>
      <c r="E461" s="55" t="s">
        <v>79</v>
      </c>
      <c r="F461" s="26" t="s">
        <v>71</v>
      </c>
      <c r="G461" s="25" t="e">
        <f t="shared" si="244"/>
        <v>#NAME?</v>
      </c>
      <c r="H461" s="24" t="e">
        <f>[3]!EntStkUserField5($P$1,A461)</f>
        <v>#NAME?</v>
      </c>
      <c r="I461" s="24"/>
      <c r="J461" s="80" t="e">
        <f>IF('Price List'!$F$2="N/A",N461,IF('Price List'!$S$4="#(515): Invalid Customer",K461,(K461-(K461*O461))))</f>
        <v>#NAME?</v>
      </c>
      <c r="K461" s="80" t="e">
        <f t="shared" si="243"/>
        <v>#NAME?</v>
      </c>
      <c r="L461" s="23" t="e">
        <f t="shared" si="242"/>
        <v>#NAME?</v>
      </c>
      <c r="M461" s="77" t="e">
        <f>IF(VLOOKUP(C461,product_group_discount,3,FALSE)="",'New Quote Discount'!$C$6,VLOOKUP(C461,product_group_discount,3,FALSE))</f>
        <v>#NAME?</v>
      </c>
      <c r="N461" s="23" t="e">
        <f t="shared" si="248"/>
        <v>#NAME?</v>
      </c>
      <c r="O461" s="121" t="e">
        <f t="shared" si="247"/>
        <v>#NAME?</v>
      </c>
      <c r="P461" s="126"/>
      <c r="Q461" s="167" t="e">
        <f>IF(P461="",[3]!EntStkSalesPrice($P$1,A461,'Price List'!$S$5),P461*(IF('Price List'!$S$5="A",1,IF('Price List'!$S$5="B",1.262,1.553))))</f>
        <v>#NAME?</v>
      </c>
      <c r="R461" s="167" t="e">
        <f t="shared" si="240"/>
        <v>#NAME?</v>
      </c>
      <c r="S461" s="106"/>
    </row>
    <row r="462" spans="1:19" x14ac:dyDescent="0.2">
      <c r="A462" s="21" t="s">
        <v>618</v>
      </c>
      <c r="B462" s="22" t="e">
        <f>[3]!EntStkParent($P$1,A462)</f>
        <v>#NAME?</v>
      </c>
      <c r="C462" s="22" t="e">
        <f t="shared" si="241"/>
        <v>#NAME?</v>
      </c>
      <c r="D462" s="22" t="e">
        <f>[3]!EntStkDescr($P$1,A462,1)</f>
        <v>#NAME?</v>
      </c>
      <c r="E462" s="55" t="s">
        <v>79</v>
      </c>
      <c r="F462" s="26" t="s">
        <v>71</v>
      </c>
      <c r="G462" s="25" t="e">
        <f t="shared" si="244"/>
        <v>#NAME?</v>
      </c>
      <c r="H462" s="24" t="e">
        <f>[3]!EntStkUserField5($P$1,A462)</f>
        <v>#NAME?</v>
      </c>
      <c r="I462" s="24"/>
      <c r="J462" s="80" t="e">
        <f>IF('Price List'!$F$2="N/A",N462,IF('Price List'!$S$4="#(515): Invalid Customer",K462,(K462-(K462*O462))))</f>
        <v>#NAME?</v>
      </c>
      <c r="K462" s="80" t="e">
        <f t="shared" si="243"/>
        <v>#NAME?</v>
      </c>
      <c r="L462" s="23" t="e">
        <f t="shared" si="242"/>
        <v>#NAME?</v>
      </c>
      <c r="M462" s="77" t="e">
        <f>IF(VLOOKUP(C462,product_group_discount,3,FALSE)="",'New Quote Discount'!$C$6,VLOOKUP(C462,product_group_discount,3,FALSE))</f>
        <v>#NAME?</v>
      </c>
      <c r="N462" s="23" t="e">
        <f t="shared" si="248"/>
        <v>#NAME?</v>
      </c>
      <c r="O462" s="121" t="e">
        <f t="shared" si="247"/>
        <v>#NAME?</v>
      </c>
      <c r="P462" s="126"/>
      <c r="Q462" s="167" t="e">
        <f>IF(P462="",[3]!EntStkSalesPrice($P$1,A462,'Price List'!$S$5),P462*(IF('Price List'!$S$5="A",1,IF('Price List'!$S$5="B",1.262,1.553))))</f>
        <v>#NAME?</v>
      </c>
      <c r="R462" s="167" t="e">
        <f t="shared" si="240"/>
        <v>#NAME?</v>
      </c>
      <c r="S462" s="106"/>
    </row>
    <row r="463" spans="1:19" x14ac:dyDescent="0.2">
      <c r="A463" s="21" t="s">
        <v>619</v>
      </c>
      <c r="B463" s="22" t="e">
        <f>[3]!EntStkParent($P$1,A463)</f>
        <v>#NAME?</v>
      </c>
      <c r="C463" s="22" t="e">
        <f t="shared" si="241"/>
        <v>#NAME?</v>
      </c>
      <c r="D463" s="22" t="e">
        <f>[3]!EntStkDescr($P$1,A463,1)</f>
        <v>#NAME?</v>
      </c>
      <c r="E463" s="55" t="s">
        <v>79</v>
      </c>
      <c r="F463" s="26" t="s">
        <v>71</v>
      </c>
      <c r="G463" s="25" t="e">
        <f t="shared" si="244"/>
        <v>#NAME?</v>
      </c>
      <c r="H463" s="24" t="e">
        <f>[3]!EntStkUserField5($P$1,A463)</f>
        <v>#NAME?</v>
      </c>
      <c r="I463" s="24"/>
      <c r="J463" s="80" t="e">
        <f>IF('Price List'!$F$2="N/A",N463,IF('Price List'!$S$4="#(515): Invalid Customer",K463,(K463-(K463*O463))))</f>
        <v>#NAME?</v>
      </c>
      <c r="K463" s="80" t="e">
        <f t="shared" si="243"/>
        <v>#NAME?</v>
      </c>
      <c r="L463" s="23" t="e">
        <f t="shared" si="242"/>
        <v>#NAME?</v>
      </c>
      <c r="M463" s="77" t="e">
        <f>IF(VLOOKUP(C463,product_group_discount,3,FALSE)="",'New Quote Discount'!$C$6,VLOOKUP(C463,product_group_discount,3,FALSE))</f>
        <v>#NAME?</v>
      </c>
      <c r="N463" s="23" t="e">
        <f t="shared" si="248"/>
        <v>#NAME?</v>
      </c>
      <c r="O463" s="121" t="e">
        <f t="shared" si="247"/>
        <v>#NAME?</v>
      </c>
      <c r="P463" s="126"/>
      <c r="Q463" s="167" t="e">
        <f>IF(P463="",[3]!EntStkSalesPrice($P$1,A463,'Price List'!$S$5),P463*(IF('Price List'!$S$5="A",1,IF('Price List'!$S$5="B",1.262,1.553))))</f>
        <v>#NAME?</v>
      </c>
      <c r="R463" s="167" t="e">
        <f t="shared" si="240"/>
        <v>#NAME?</v>
      </c>
      <c r="S463" s="106"/>
    </row>
    <row r="464" spans="1:19" x14ac:dyDescent="0.2">
      <c r="A464" s="21" t="s">
        <v>620</v>
      </c>
      <c r="B464" s="22" t="e">
        <f>[3]!EntStkParent($P$1,A464)</f>
        <v>#NAME?</v>
      </c>
      <c r="C464" s="22" t="e">
        <f t="shared" si="241"/>
        <v>#NAME?</v>
      </c>
      <c r="D464" s="22" t="e">
        <f>[3]!EntStkDescr($P$1,A464,1)</f>
        <v>#NAME?</v>
      </c>
      <c r="E464" s="55" t="s">
        <v>79</v>
      </c>
      <c r="F464" s="26" t="s">
        <v>71</v>
      </c>
      <c r="G464" s="25" t="e">
        <f t="shared" si="244"/>
        <v>#NAME?</v>
      </c>
      <c r="H464" s="24" t="e">
        <f>[3]!EntStkUserField5($P$1,A464)</f>
        <v>#NAME?</v>
      </c>
      <c r="I464" s="24"/>
      <c r="J464" s="80" t="e">
        <f>IF('Price List'!$F$2="N/A",N464,IF('Price List'!$S$4="#(515): Invalid Customer",K464,(K464-(K464*O464))))</f>
        <v>#NAME?</v>
      </c>
      <c r="K464" s="80" t="e">
        <f t="shared" si="243"/>
        <v>#NAME?</v>
      </c>
      <c r="L464" s="23" t="e">
        <f t="shared" si="242"/>
        <v>#NAME?</v>
      </c>
      <c r="M464" s="77" t="e">
        <f>IF(VLOOKUP(C464,product_group_discount,3,FALSE)="",'New Quote Discount'!$C$6,VLOOKUP(C464,product_group_discount,3,FALSE))</f>
        <v>#NAME?</v>
      </c>
      <c r="N464" s="23" t="e">
        <f t="shared" si="248"/>
        <v>#NAME?</v>
      </c>
      <c r="O464" s="121" t="e">
        <f t="shared" si="247"/>
        <v>#NAME?</v>
      </c>
      <c r="P464" s="126"/>
      <c r="Q464" s="167" t="e">
        <f>IF(P464="",[3]!EntStkSalesPrice($P$1,A464,'Price List'!$S$5),P464*(IF('Price List'!$S$5="A",1,IF('Price List'!$S$5="B",1.262,1.553))))</f>
        <v>#NAME?</v>
      </c>
      <c r="R464" s="167" t="e">
        <f t="shared" si="240"/>
        <v>#NAME?</v>
      </c>
      <c r="S464" s="106"/>
    </row>
    <row r="465" spans="1:19" x14ac:dyDescent="0.2">
      <c r="A465" s="21" t="s">
        <v>621</v>
      </c>
      <c r="B465" s="22" t="e">
        <f>[3]!EntStkParent($P$1,A465)</f>
        <v>#NAME?</v>
      </c>
      <c r="C465" s="22" t="e">
        <f t="shared" si="241"/>
        <v>#NAME?</v>
      </c>
      <c r="D465" s="22" t="e">
        <f>[3]!EntStkDescr($P$1,A465,1)</f>
        <v>#NAME?</v>
      </c>
      <c r="E465" s="55" t="s">
        <v>79</v>
      </c>
      <c r="F465" s="26" t="s">
        <v>71</v>
      </c>
      <c r="G465" s="25" t="e">
        <f t="shared" si="244"/>
        <v>#NAME?</v>
      </c>
      <c r="H465" s="24" t="e">
        <f>[3]!EntStkUserField5($P$1,A465)</f>
        <v>#NAME?</v>
      </c>
      <c r="I465" s="24"/>
      <c r="J465" s="80" t="e">
        <f>IF('Price List'!$F$2="N/A",N465,IF('Price List'!$S$4="#(515): Invalid Customer",K465,(K465-(K465*O465))))</f>
        <v>#NAME?</v>
      </c>
      <c r="K465" s="80" t="e">
        <f t="shared" si="243"/>
        <v>#NAME?</v>
      </c>
      <c r="L465" s="23" t="e">
        <f t="shared" si="242"/>
        <v>#NAME?</v>
      </c>
      <c r="M465" s="77" t="e">
        <f>IF(VLOOKUP(C465,product_group_discount,3,FALSE)="",'New Quote Discount'!$C$6,VLOOKUP(C465,product_group_discount,3,FALSE))</f>
        <v>#NAME?</v>
      </c>
      <c r="N465" s="23" t="e">
        <f t="shared" si="248"/>
        <v>#NAME?</v>
      </c>
      <c r="O465" s="121" t="e">
        <f t="shared" si="247"/>
        <v>#NAME?</v>
      </c>
      <c r="P465" s="126"/>
      <c r="Q465" s="167" t="e">
        <f>IF(P465="",[3]!EntStkSalesPrice($P$1,A465,'Price List'!$S$5),P465*(IF('Price List'!$S$5="A",1,IF('Price List'!$S$5="B",1.262,1.553))))</f>
        <v>#NAME?</v>
      </c>
      <c r="R465" s="167" t="e">
        <f t="shared" ref="R465:R528" si="249">K465*1.5</f>
        <v>#NAME?</v>
      </c>
      <c r="S465" s="106"/>
    </row>
    <row r="466" spans="1:19" x14ac:dyDescent="0.2">
      <c r="A466" s="21" t="s">
        <v>622</v>
      </c>
      <c r="B466" s="22" t="e">
        <f>[3]!EntStkParent($P$1,A466)</f>
        <v>#NAME?</v>
      </c>
      <c r="C466" s="22" t="e">
        <f t="shared" si="241"/>
        <v>#NAME?</v>
      </c>
      <c r="D466" s="22" t="e">
        <f>[3]!EntStkDescr($P$1,A466,1)</f>
        <v>#NAME?</v>
      </c>
      <c r="E466" s="55" t="s">
        <v>79</v>
      </c>
      <c r="F466" s="26" t="s">
        <v>71</v>
      </c>
      <c r="G466" s="25" t="e">
        <f t="shared" si="244"/>
        <v>#NAME?</v>
      </c>
      <c r="H466" s="24" t="e">
        <f>[3]!EntStkUserField5($P$1,A466)</f>
        <v>#NAME?</v>
      </c>
      <c r="I466" s="24"/>
      <c r="J466" s="80" t="e">
        <f>IF('Price List'!$F$2="N/A",N466,IF('Price List'!$S$4="#(515): Invalid Customer",K466,(K466-(K466*O466))))</f>
        <v>#NAME?</v>
      </c>
      <c r="K466" s="80" t="e">
        <f t="shared" si="243"/>
        <v>#NAME?</v>
      </c>
      <c r="L466" s="23" t="e">
        <f t="shared" si="242"/>
        <v>#NAME?</v>
      </c>
      <c r="M466" s="77" t="e">
        <f>IF(VLOOKUP(C466,product_group_discount,3,FALSE)="",'New Quote Discount'!$C$6,VLOOKUP(C466,product_group_discount,3,FALSE))</f>
        <v>#NAME?</v>
      </c>
      <c r="N466" s="23" t="e">
        <f t="shared" si="248"/>
        <v>#NAME?</v>
      </c>
      <c r="O466" s="121" t="e">
        <f t="shared" si="247"/>
        <v>#NAME?</v>
      </c>
      <c r="P466" s="126"/>
      <c r="Q466" s="167" t="e">
        <f>IF(P466="",[3]!EntStkSalesPrice($P$1,A466,'Price List'!$S$5),P466*(IF('Price List'!$S$5="A",1,IF('Price List'!$S$5="B",1.262,1.553))))</f>
        <v>#NAME?</v>
      </c>
      <c r="R466" s="167" t="e">
        <f t="shared" si="249"/>
        <v>#NAME?</v>
      </c>
      <c r="S466" s="106"/>
    </row>
    <row r="467" spans="1:19" x14ac:dyDescent="0.2">
      <c r="A467" s="21" t="s">
        <v>623</v>
      </c>
      <c r="B467" s="22" t="e">
        <f>[3]!EntStkParent($P$1,A467)</f>
        <v>#NAME?</v>
      </c>
      <c r="C467" s="22" t="e">
        <f t="shared" si="241"/>
        <v>#NAME?</v>
      </c>
      <c r="D467" s="22" t="e">
        <f>[3]!EntStkDescr($P$1,A467,1)</f>
        <v>#NAME?</v>
      </c>
      <c r="E467" s="55" t="s">
        <v>79</v>
      </c>
      <c r="F467" s="26" t="s">
        <v>71</v>
      </c>
      <c r="G467" s="25" t="e">
        <f t="shared" si="244"/>
        <v>#NAME?</v>
      </c>
      <c r="H467" s="24" t="e">
        <f>[3]!EntStkUserField5($P$1,A467)</f>
        <v>#NAME?</v>
      </c>
      <c r="I467" s="24"/>
      <c r="J467" s="80" t="e">
        <f>IF('Price List'!$F$2="N/A",N467,IF('Price List'!$S$4="#(515): Invalid Customer",K467,(K467-(K467*O467))))</f>
        <v>#NAME?</v>
      </c>
      <c r="K467" s="80" t="e">
        <f t="shared" si="243"/>
        <v>#NAME?</v>
      </c>
      <c r="L467" s="23" t="e">
        <f t="shared" si="242"/>
        <v>#NAME?</v>
      </c>
      <c r="M467" s="77" t="e">
        <f>IF(VLOOKUP(C467,product_group_discount,3,FALSE)="",'New Quote Discount'!$C$6,VLOOKUP(C467,product_group_discount,3,FALSE))</f>
        <v>#NAME?</v>
      </c>
      <c r="N467" s="23" t="e">
        <f t="shared" si="248"/>
        <v>#NAME?</v>
      </c>
      <c r="O467" s="121" t="e">
        <f t="shared" si="247"/>
        <v>#NAME?</v>
      </c>
      <c r="P467" s="126"/>
      <c r="Q467" s="167" t="e">
        <f>IF(P467="",[3]!EntStkSalesPrice($P$1,A467,'Price List'!$S$5),P467*(IF('Price List'!$S$5="A",1,IF('Price List'!$S$5="B",1.262,1.553))))</f>
        <v>#NAME?</v>
      </c>
      <c r="R467" s="167" t="e">
        <f t="shared" si="249"/>
        <v>#NAME?</v>
      </c>
      <c r="S467" s="106"/>
    </row>
    <row r="468" spans="1:19" x14ac:dyDescent="0.2">
      <c r="A468" s="21" t="s">
        <v>624</v>
      </c>
      <c r="B468" s="22" t="e">
        <f>[3]!EntStkParent($P$1,A468)</f>
        <v>#NAME?</v>
      </c>
      <c r="C468" s="22" t="e">
        <f t="shared" si="241"/>
        <v>#NAME?</v>
      </c>
      <c r="D468" s="22" t="e">
        <f>[3]!EntStkDescr($P$1,A468,1)</f>
        <v>#NAME?</v>
      </c>
      <c r="E468" s="55" t="s">
        <v>79</v>
      </c>
      <c r="F468" s="26" t="s">
        <v>71</v>
      </c>
      <c r="G468" s="25" t="e">
        <f t="shared" si="244"/>
        <v>#NAME?</v>
      </c>
      <c r="H468" s="24" t="e">
        <f>[3]!EntStkUserField5($P$1,A468)</f>
        <v>#NAME?</v>
      </c>
      <c r="I468" s="24"/>
      <c r="J468" s="80" t="e">
        <f>IF('Price List'!$F$2="N/A",N468,IF('Price List'!$S$4="#(515): Invalid Customer",K468,(K468-(K468*O468))))</f>
        <v>#NAME?</v>
      </c>
      <c r="K468" s="80" t="e">
        <f t="shared" si="243"/>
        <v>#NAME?</v>
      </c>
      <c r="L468" s="23" t="e">
        <f t="shared" si="242"/>
        <v>#NAME?</v>
      </c>
      <c r="M468" s="77" t="e">
        <f>IF(VLOOKUP(C468,product_group_discount,3,FALSE)="",'New Quote Discount'!$C$6,VLOOKUP(C468,product_group_discount,3,FALSE))</f>
        <v>#NAME?</v>
      </c>
      <c r="N468" s="23" t="e">
        <f t="shared" si="248"/>
        <v>#NAME?</v>
      </c>
      <c r="O468" s="121" t="e">
        <f t="shared" si="247"/>
        <v>#NAME?</v>
      </c>
      <c r="P468" s="126"/>
      <c r="Q468" s="167" t="e">
        <f>IF(P468="",[3]!EntStkSalesPrice($P$1,A468,'Price List'!$S$5),P468*(IF('Price List'!$S$5="A",1,IF('Price List'!$S$5="B",1.262,1.553))))</f>
        <v>#NAME?</v>
      </c>
      <c r="R468" s="167" t="e">
        <f t="shared" si="249"/>
        <v>#NAME?</v>
      </c>
      <c r="S468" s="106"/>
    </row>
    <row r="469" spans="1:19" x14ac:dyDescent="0.2">
      <c r="A469" s="21" t="s">
        <v>625</v>
      </c>
      <c r="B469" s="22" t="e">
        <f>[3]!EntStkParent($P$1,A469)</f>
        <v>#NAME?</v>
      </c>
      <c r="C469" s="22" t="e">
        <f t="shared" si="241"/>
        <v>#NAME?</v>
      </c>
      <c r="D469" s="22" t="e">
        <f>[3]!EntStkDescr($P$1,A469,1)</f>
        <v>#NAME?</v>
      </c>
      <c r="E469" s="55" t="s">
        <v>79</v>
      </c>
      <c r="F469" s="26" t="s">
        <v>71</v>
      </c>
      <c r="G469" s="25" t="e">
        <f t="shared" si="244"/>
        <v>#NAME?</v>
      </c>
      <c r="H469" s="24" t="e">
        <f>[3]!EntStkUserField5($P$1,A469)</f>
        <v>#NAME?</v>
      </c>
      <c r="I469" s="24"/>
      <c r="J469" s="80" t="e">
        <f>IF('Price List'!$F$2="N/A",N469,IF('Price List'!$S$4="#(515): Invalid Customer",K469,(K469-(K469*O469))))</f>
        <v>#NAME?</v>
      </c>
      <c r="K469" s="80" t="e">
        <f t="shared" si="243"/>
        <v>#NAME?</v>
      </c>
      <c r="L469" s="23" t="e">
        <f t="shared" si="242"/>
        <v>#NAME?</v>
      </c>
      <c r="M469" s="77" t="e">
        <f>IF(VLOOKUP(C469,product_group_discount,3,FALSE)="",'New Quote Discount'!$C$6,VLOOKUP(C469,product_group_discount,3,FALSE))</f>
        <v>#NAME?</v>
      </c>
      <c r="N469" s="23" t="e">
        <f t="shared" si="248"/>
        <v>#NAME?</v>
      </c>
      <c r="O469" s="121" t="e">
        <f t="shared" si="247"/>
        <v>#NAME?</v>
      </c>
      <c r="P469" s="126"/>
      <c r="Q469" s="167" t="e">
        <f>IF(P469="",[3]!EntStkSalesPrice($P$1,A469,'Price List'!$S$5),P469*(IF('Price List'!$S$5="A",1,IF('Price List'!$S$5="B",1.262,1.553))))</f>
        <v>#NAME?</v>
      </c>
      <c r="R469" s="167" t="e">
        <f t="shared" si="249"/>
        <v>#NAME?</v>
      </c>
      <c r="S469" s="106"/>
    </row>
    <row r="470" spans="1:19" x14ac:dyDescent="0.2">
      <c r="A470" s="21" t="s">
        <v>626</v>
      </c>
      <c r="B470" s="22" t="e">
        <f>[3]!EntStkParent($P$1,A470)</f>
        <v>#NAME?</v>
      </c>
      <c r="C470" s="22" t="e">
        <f t="shared" ref="C470:C877" si="250">LEFT(B470,3)</f>
        <v>#NAME?</v>
      </c>
      <c r="D470" s="22" t="e">
        <f>[3]!EntStkDescr($P$1,A470,1)</f>
        <v>#NAME?</v>
      </c>
      <c r="E470" s="55" t="s">
        <v>79</v>
      </c>
      <c r="F470" s="26" t="s">
        <v>71</v>
      </c>
      <c r="G470" s="25" t="e">
        <f t="shared" si="244"/>
        <v>#NAME?</v>
      </c>
      <c r="H470" s="24" t="e">
        <f>[3]!EntStkUserField5($P$1,A470)</f>
        <v>#NAME?</v>
      </c>
      <c r="I470" s="24"/>
      <c r="J470" s="80" t="e">
        <f>IF('Price List'!$F$2="N/A",N470,IF('Price List'!$S$4="#(515): Invalid Customer",K470,(K470-(K470*O470))))</f>
        <v>#NAME?</v>
      </c>
      <c r="K470" s="80" t="e">
        <f t="shared" si="243"/>
        <v>#NAME?</v>
      </c>
      <c r="L470" s="23" t="e">
        <f t="shared" si="242"/>
        <v>#NAME?</v>
      </c>
      <c r="M470" s="77" t="e">
        <f>IF(VLOOKUP(C470,product_group_discount,3,FALSE)="",'New Quote Discount'!$C$6,VLOOKUP(C470,product_group_discount,3,FALSE))</f>
        <v>#NAME?</v>
      </c>
      <c r="N470" s="23" t="e">
        <f t="shared" si="248"/>
        <v>#NAME?</v>
      </c>
      <c r="O470" s="121" t="e">
        <f t="shared" si="247"/>
        <v>#NAME?</v>
      </c>
      <c r="P470" s="126"/>
      <c r="Q470" s="167" t="e">
        <f>IF(P470="",[3]!EntStkSalesPrice($P$1,A470,'Price List'!$S$5),P470*(IF('Price List'!$S$5="A",1,IF('Price List'!$S$5="B",1.262,1.553))))</f>
        <v>#NAME?</v>
      </c>
      <c r="R470" s="167" t="e">
        <f t="shared" si="249"/>
        <v>#NAME?</v>
      </c>
      <c r="S470" s="106"/>
    </row>
    <row r="471" spans="1:19" x14ac:dyDescent="0.2">
      <c r="A471" s="21" t="s">
        <v>627</v>
      </c>
      <c r="B471" s="22" t="e">
        <f>[3]!EntStkParent($P$1,A471)</f>
        <v>#NAME?</v>
      </c>
      <c r="C471" s="22" t="e">
        <f t="shared" si="250"/>
        <v>#NAME?</v>
      </c>
      <c r="D471" s="22" t="e">
        <f>[3]!EntStkDescr($P$1,A471,1)</f>
        <v>#NAME?</v>
      </c>
      <c r="E471" s="55" t="s">
        <v>79</v>
      </c>
      <c r="F471" s="26" t="s">
        <v>71</v>
      </c>
      <c r="G471" s="25" t="e">
        <f t="shared" si="244"/>
        <v>#NAME?</v>
      </c>
      <c r="H471" s="24" t="e">
        <f>[3]!EntStkUserField5($P$1,A471)</f>
        <v>#NAME?</v>
      </c>
      <c r="I471" s="24"/>
      <c r="J471" s="80" t="e">
        <f>IF('Price List'!$F$2="N/A",N471,IF('Price List'!$S$4="#(515): Invalid Customer",K471,(K471-(K471*O471))))</f>
        <v>#NAME?</v>
      </c>
      <c r="K471" s="80" t="e">
        <f t="shared" si="243"/>
        <v>#NAME?</v>
      </c>
      <c r="L471" s="23" t="e">
        <f t="shared" ref="L471:L883" si="251">K471-(K471*M471)</f>
        <v>#NAME?</v>
      </c>
      <c r="M471" s="77" t="e">
        <f>IF(VLOOKUP(C471,product_group_discount,3,FALSE)="",'New Quote Discount'!$C$6,VLOOKUP(C471,product_group_discount,3,FALSE))</f>
        <v>#NAME?</v>
      </c>
      <c r="N471" s="23" t="e">
        <f t="shared" si="248"/>
        <v>#NAME?</v>
      </c>
      <c r="O471" s="121" t="e">
        <f t="shared" si="247"/>
        <v>#NAME?</v>
      </c>
      <c r="P471" s="126"/>
      <c r="Q471" s="167" t="e">
        <f>IF(P471="",[3]!EntStkSalesPrice($P$1,A471,'Price List'!$S$5),P471*(IF('Price List'!$S$5="A",1,IF('Price List'!$S$5="B",1.262,1.553))))</f>
        <v>#NAME?</v>
      </c>
      <c r="R471" s="167" t="e">
        <f t="shared" si="249"/>
        <v>#NAME?</v>
      </c>
      <c r="S471" s="106"/>
    </row>
    <row r="472" spans="1:19" x14ac:dyDescent="0.2">
      <c r="A472" s="21" t="s">
        <v>628</v>
      </c>
      <c r="B472" s="22" t="e">
        <f>[3]!EntStkParent($P$1,A472)</f>
        <v>#NAME?</v>
      </c>
      <c r="C472" s="22" t="e">
        <f t="shared" si="250"/>
        <v>#NAME?</v>
      </c>
      <c r="D472" s="22" t="e">
        <f>[3]!EntStkDescr($P$1,A472,1)</f>
        <v>#NAME?</v>
      </c>
      <c r="E472" s="55" t="s">
        <v>79</v>
      </c>
      <c r="F472" s="26" t="s">
        <v>71</v>
      </c>
      <c r="G472" s="25" t="e">
        <f t="shared" si="244"/>
        <v>#NAME?</v>
      </c>
      <c r="H472" s="24" t="e">
        <f>[3]!EntStkUserField5($P$1,A472)</f>
        <v>#NAME?</v>
      </c>
      <c r="I472" s="24"/>
      <c r="J472" s="80" t="e">
        <f>IF('Price List'!$F$2="N/A",N472,IF('Price List'!$S$4="#(515): Invalid Customer",K472,(K472-(K472*O472))))</f>
        <v>#NAME?</v>
      </c>
      <c r="K472" s="80" t="e">
        <f t="shared" ref="K472:K535" si="252">Q472</f>
        <v>#NAME?</v>
      </c>
      <c r="L472" s="23" t="e">
        <f t="shared" si="251"/>
        <v>#NAME?</v>
      </c>
      <c r="M472" s="77" t="e">
        <f>IF(VLOOKUP(C472,product_group_discount,3,FALSE)="",'New Quote Discount'!$C$6,VLOOKUP(C472,product_group_discount,3,FALSE))</f>
        <v>#NAME?</v>
      </c>
      <c r="N472" s="23" t="e">
        <f t="shared" si="248"/>
        <v>#NAME?</v>
      </c>
      <c r="O472" s="121" t="e">
        <f t="shared" si="247"/>
        <v>#NAME?</v>
      </c>
      <c r="P472" s="126"/>
      <c r="Q472" s="167" t="e">
        <f>IF(P472="",[3]!EntStkSalesPrice($P$1,A472,'Price List'!$S$5),P472*(IF('Price List'!$S$5="A",1,IF('Price List'!$S$5="B",1.262,1.553))))</f>
        <v>#NAME?</v>
      </c>
      <c r="R472" s="167" t="e">
        <f t="shared" si="249"/>
        <v>#NAME?</v>
      </c>
      <c r="S472" s="106"/>
    </row>
    <row r="473" spans="1:19" x14ac:dyDescent="0.2">
      <c r="A473" s="21" t="s">
        <v>629</v>
      </c>
      <c r="B473" s="22" t="e">
        <f>[3]!EntStkParent($P$1,A473)</f>
        <v>#NAME?</v>
      </c>
      <c r="C473" s="22" t="e">
        <f t="shared" si="250"/>
        <v>#NAME?</v>
      </c>
      <c r="D473" s="22" t="e">
        <f>[3]!EntStkDescr($P$1,A473,1)</f>
        <v>#NAME?</v>
      </c>
      <c r="E473" s="55" t="s">
        <v>79</v>
      </c>
      <c r="F473" s="26" t="s">
        <v>71</v>
      </c>
      <c r="G473" s="25" t="e">
        <f t="shared" si="244"/>
        <v>#NAME?</v>
      </c>
      <c r="H473" s="24" t="e">
        <f>[3]!EntStkUserField5($P$1,A473)</f>
        <v>#NAME?</v>
      </c>
      <c r="I473" s="24"/>
      <c r="J473" s="80" t="e">
        <f>IF('Price List'!$F$2="N/A",N473,IF('Price List'!$S$4="#(515): Invalid Customer",K473,(K473-(K473*O473))))</f>
        <v>#NAME?</v>
      </c>
      <c r="K473" s="80" t="e">
        <f t="shared" si="252"/>
        <v>#NAME?</v>
      </c>
      <c r="L473" s="23" t="e">
        <f t="shared" si="251"/>
        <v>#NAME?</v>
      </c>
      <c r="M473" s="77" t="e">
        <f>IF(VLOOKUP(C473,product_group_discount,3,FALSE)="",'New Quote Discount'!$C$6,VLOOKUP(C473,product_group_discount,3,FALSE))</f>
        <v>#NAME?</v>
      </c>
      <c r="N473" s="23" t="e">
        <f t="shared" si="248"/>
        <v>#NAME?</v>
      </c>
      <c r="O473" s="121" t="e">
        <f t="shared" si="247"/>
        <v>#NAME?</v>
      </c>
      <c r="P473" s="126"/>
      <c r="Q473" s="167" t="e">
        <f>IF(P473="",[3]!EntStkSalesPrice($P$1,A473,'Price List'!$S$5),P473*(IF('Price List'!$S$5="A",1,IF('Price List'!$S$5="B",1.262,1.553))))</f>
        <v>#NAME?</v>
      </c>
      <c r="R473" s="167" t="e">
        <f t="shared" si="249"/>
        <v>#NAME?</v>
      </c>
      <c r="S473" s="106"/>
    </row>
    <row r="474" spans="1:19" x14ac:dyDescent="0.2">
      <c r="A474" s="21" t="s">
        <v>630</v>
      </c>
      <c r="B474" s="22" t="e">
        <f>[3]!EntStkParent($P$1,A474)</f>
        <v>#NAME?</v>
      </c>
      <c r="C474" s="22" t="e">
        <f t="shared" si="250"/>
        <v>#NAME?</v>
      </c>
      <c r="D474" s="22" t="e">
        <f>[3]!EntStkDescr($P$1,A474,1)</f>
        <v>#NAME?</v>
      </c>
      <c r="E474" s="55" t="s">
        <v>79</v>
      </c>
      <c r="F474" s="26" t="s">
        <v>71</v>
      </c>
      <c r="G474" s="25" t="e">
        <f t="shared" si="244"/>
        <v>#NAME?</v>
      </c>
      <c r="H474" s="24" t="e">
        <f>[3]!EntStkUserField5($P$1,A474)</f>
        <v>#NAME?</v>
      </c>
      <c r="I474" s="24"/>
      <c r="J474" s="80" t="e">
        <f>IF('Price List'!$F$2="N/A",N474,IF('Price List'!$S$4="#(515): Invalid Customer",K474,(K474-(K474*O474))))</f>
        <v>#NAME?</v>
      </c>
      <c r="K474" s="80" t="e">
        <f t="shared" si="252"/>
        <v>#NAME?</v>
      </c>
      <c r="L474" s="23" t="e">
        <f t="shared" si="251"/>
        <v>#NAME?</v>
      </c>
      <c r="M474" s="77" t="e">
        <f>IF(VLOOKUP(C474,product_group_discount,3,FALSE)="",'New Quote Discount'!$C$6,VLOOKUP(C474,product_group_discount,3,FALSE))</f>
        <v>#NAME?</v>
      </c>
      <c r="N474" s="23" t="e">
        <f t="shared" si="248"/>
        <v>#NAME?</v>
      </c>
      <c r="O474" s="121" t="e">
        <f t="shared" si="247"/>
        <v>#NAME?</v>
      </c>
      <c r="P474" s="126"/>
      <c r="Q474" s="167" t="e">
        <f>IF(P474="",[3]!EntStkSalesPrice($P$1,A474,'Price List'!$S$5),P474*(IF('Price List'!$S$5="A",1,IF('Price List'!$S$5="B",1.262,1.553))))</f>
        <v>#NAME?</v>
      </c>
      <c r="R474" s="167" t="e">
        <f t="shared" si="249"/>
        <v>#NAME?</v>
      </c>
      <c r="S474" s="106"/>
    </row>
    <row r="475" spans="1:19" x14ac:dyDescent="0.2">
      <c r="A475" s="21" t="s">
        <v>631</v>
      </c>
      <c r="B475" s="22" t="e">
        <f>[3]!EntStkParent($P$1,A475)</f>
        <v>#NAME?</v>
      </c>
      <c r="C475" s="22" t="e">
        <f t="shared" si="250"/>
        <v>#NAME?</v>
      </c>
      <c r="D475" s="22" t="e">
        <f>[3]!EntStkDescr($P$1,A475,1)</f>
        <v>#NAME?</v>
      </c>
      <c r="E475" s="55" t="s">
        <v>79</v>
      </c>
      <c r="F475" s="26" t="s">
        <v>71</v>
      </c>
      <c r="G475" s="25" t="e">
        <f t="shared" si="244"/>
        <v>#NAME?</v>
      </c>
      <c r="H475" s="24" t="e">
        <f>[3]!EntStkUserField5($P$1,A475)</f>
        <v>#NAME?</v>
      </c>
      <c r="I475" s="24"/>
      <c r="J475" s="80" t="e">
        <f>IF('Price List'!$F$2="N/A",N475,IF('Price List'!$S$4="#(515): Invalid Customer",K475,(K475-(K475*O475))))</f>
        <v>#NAME?</v>
      </c>
      <c r="K475" s="80" t="e">
        <f t="shared" si="252"/>
        <v>#NAME?</v>
      </c>
      <c r="L475" s="23" t="e">
        <f t="shared" si="251"/>
        <v>#NAME?</v>
      </c>
      <c r="M475" s="77" t="e">
        <f>IF(VLOOKUP(C475,product_group_discount,3,FALSE)="",'New Quote Discount'!$C$6,VLOOKUP(C475,product_group_discount,3,FALSE))</f>
        <v>#NAME?</v>
      </c>
      <c r="N475" s="23" t="e">
        <f t="shared" si="248"/>
        <v>#NAME?</v>
      </c>
      <c r="O475" s="121" t="e">
        <f t="shared" si="247"/>
        <v>#NAME?</v>
      </c>
      <c r="P475" s="126"/>
      <c r="Q475" s="167" t="e">
        <f>IF(P475="",[3]!EntStkSalesPrice($P$1,A475,'Price List'!$S$5),P475*(IF('Price List'!$S$5="A",1,IF('Price List'!$S$5="B",1.262,1.553))))</f>
        <v>#NAME?</v>
      </c>
      <c r="R475" s="167" t="e">
        <f t="shared" si="249"/>
        <v>#NAME?</v>
      </c>
      <c r="S475" s="106"/>
    </row>
    <row r="476" spans="1:19" x14ac:dyDescent="0.2">
      <c r="A476" s="21" t="s">
        <v>632</v>
      </c>
      <c r="B476" s="22" t="e">
        <f>[3]!EntStkParent($P$1,A476)</f>
        <v>#NAME?</v>
      </c>
      <c r="C476" s="22" t="e">
        <f t="shared" si="250"/>
        <v>#NAME?</v>
      </c>
      <c r="D476" s="22" t="e">
        <f>[3]!EntStkDescr($P$1,A476,1)</f>
        <v>#NAME?</v>
      </c>
      <c r="E476" s="55" t="s">
        <v>79</v>
      </c>
      <c r="F476" s="26" t="s">
        <v>71</v>
      </c>
      <c r="G476" s="25" t="e">
        <f t="shared" si="244"/>
        <v>#NAME?</v>
      </c>
      <c r="H476" s="24" t="e">
        <f>[3]!EntStkUserField5($P$1,A476)</f>
        <v>#NAME?</v>
      </c>
      <c r="I476" s="24"/>
      <c r="J476" s="80" t="e">
        <f>IF('Price List'!$F$2="N/A",N476,IF('Price List'!$S$4="#(515): Invalid Customer",K476,(K476-(K476*O476))))</f>
        <v>#NAME?</v>
      </c>
      <c r="K476" s="80" t="e">
        <f t="shared" si="252"/>
        <v>#NAME?</v>
      </c>
      <c r="L476" s="23" t="e">
        <f t="shared" si="251"/>
        <v>#NAME?</v>
      </c>
      <c r="M476" s="77" t="e">
        <f>IF(VLOOKUP(C476,product_group_discount,3,FALSE)="",'New Quote Discount'!$C$6,VLOOKUP(C476,product_group_discount,3,FALSE))</f>
        <v>#NAME?</v>
      </c>
      <c r="N476" s="23" t="e">
        <f t="shared" si="248"/>
        <v>#NAME?</v>
      </c>
      <c r="O476" s="121" t="e">
        <f t="shared" si="247"/>
        <v>#NAME?</v>
      </c>
      <c r="P476" s="126"/>
      <c r="Q476" s="167" t="e">
        <f>IF(P476="",[3]!EntStkSalesPrice($P$1,A476,'Price List'!$S$5),P476*(IF('Price List'!$S$5="A",1,IF('Price List'!$S$5="B",1.262,1.553))))</f>
        <v>#NAME?</v>
      </c>
      <c r="R476" s="167" t="e">
        <f t="shared" si="249"/>
        <v>#NAME?</v>
      </c>
      <c r="S476" s="106"/>
    </row>
    <row r="477" spans="1:19" x14ac:dyDescent="0.2">
      <c r="A477" s="21" t="s">
        <v>633</v>
      </c>
      <c r="B477" s="22" t="e">
        <f>[3]!EntStkParent($P$1,A477)</f>
        <v>#NAME?</v>
      </c>
      <c r="C477" s="22" t="e">
        <f t="shared" si="250"/>
        <v>#NAME?</v>
      </c>
      <c r="D477" s="22" t="e">
        <f>[3]!EntStkDescr($P$1,A477,1)</f>
        <v>#NAME?</v>
      </c>
      <c r="E477" s="55" t="s">
        <v>79</v>
      </c>
      <c r="F477" s="26" t="s">
        <v>71</v>
      </c>
      <c r="G477" s="25" t="e">
        <f t="shared" si="244"/>
        <v>#NAME?</v>
      </c>
      <c r="H477" s="24" t="e">
        <f>[3]!EntStkUserField5($P$1,A477)</f>
        <v>#NAME?</v>
      </c>
      <c r="I477" s="24"/>
      <c r="J477" s="80" t="e">
        <f>IF('Price List'!$F$2="N/A",N477,IF('Price List'!$S$4="#(515): Invalid Customer",K477,(K477-(K477*O477))))</f>
        <v>#NAME?</v>
      </c>
      <c r="K477" s="80" t="e">
        <f t="shared" si="252"/>
        <v>#NAME?</v>
      </c>
      <c r="L477" s="23" t="e">
        <f t="shared" si="251"/>
        <v>#NAME?</v>
      </c>
      <c r="M477" s="77" t="e">
        <f>IF(VLOOKUP(C477,product_group_discount,3,FALSE)="",'New Quote Discount'!$C$6,VLOOKUP(C477,product_group_discount,3,FALSE))</f>
        <v>#NAME?</v>
      </c>
      <c r="N477" s="23" t="e">
        <f t="shared" si="248"/>
        <v>#NAME?</v>
      </c>
      <c r="O477" s="121" t="e">
        <f t="shared" si="247"/>
        <v>#NAME?</v>
      </c>
      <c r="P477" s="126"/>
      <c r="Q477" s="167" t="e">
        <f>IF(P477="",[3]!EntStkSalesPrice($P$1,A477,'Price List'!$S$5),P477*(IF('Price List'!$S$5="A",1,IF('Price List'!$S$5="B",1.262,1.553))))</f>
        <v>#NAME?</v>
      </c>
      <c r="R477" s="167" t="e">
        <f t="shared" si="249"/>
        <v>#NAME?</v>
      </c>
      <c r="S477" s="106"/>
    </row>
    <row r="478" spans="1:19" x14ac:dyDescent="0.2">
      <c r="A478" s="21" t="s">
        <v>634</v>
      </c>
      <c r="B478" s="22" t="e">
        <f>[3]!EntStkParent($P$1,A478)</f>
        <v>#NAME?</v>
      </c>
      <c r="C478" s="22" t="e">
        <f t="shared" si="250"/>
        <v>#NAME?</v>
      </c>
      <c r="D478" s="22" t="e">
        <f>[3]!EntStkDescr($P$1,A478,1)</f>
        <v>#NAME?</v>
      </c>
      <c r="E478" s="55" t="s">
        <v>79</v>
      </c>
      <c r="F478" s="26" t="s">
        <v>71</v>
      </c>
      <c r="G478" s="25" t="e">
        <f t="shared" si="244"/>
        <v>#NAME?</v>
      </c>
      <c r="H478" s="24" t="e">
        <f>[3]!EntStkUserField5($P$1,A478)</f>
        <v>#NAME?</v>
      </c>
      <c r="I478" s="24"/>
      <c r="J478" s="80" t="e">
        <f>IF('Price List'!$F$2="N/A",N478,IF('Price List'!$S$4="#(515): Invalid Customer",K478,(K478-(K478*O478))))</f>
        <v>#NAME?</v>
      </c>
      <c r="K478" s="80" t="e">
        <f t="shared" si="252"/>
        <v>#NAME?</v>
      </c>
      <c r="L478" s="23" t="e">
        <f t="shared" si="251"/>
        <v>#NAME?</v>
      </c>
      <c r="M478" s="77" t="e">
        <f>IF(VLOOKUP(C478,product_group_discount,3,FALSE)="",'New Quote Discount'!$C$6,VLOOKUP(C478,product_group_discount,3,FALSE))</f>
        <v>#NAME?</v>
      </c>
      <c r="N478" s="23" t="e">
        <f t="shared" si="248"/>
        <v>#NAME?</v>
      </c>
      <c r="O478" s="121" t="e">
        <f t="shared" si="247"/>
        <v>#NAME?</v>
      </c>
      <c r="P478" s="126"/>
      <c r="Q478" s="167" t="e">
        <f>IF(P478="",[3]!EntStkSalesPrice($P$1,A478,'Price List'!$S$5),P478*(IF('Price List'!$S$5="A",1,IF('Price List'!$S$5="B",1.262,1.553))))</f>
        <v>#NAME?</v>
      </c>
      <c r="R478" s="167" t="e">
        <f t="shared" si="249"/>
        <v>#NAME?</v>
      </c>
      <c r="S478" s="106"/>
    </row>
    <row r="479" spans="1:19" x14ac:dyDescent="0.2">
      <c r="A479" s="21" t="s">
        <v>635</v>
      </c>
      <c r="B479" s="22" t="e">
        <f>[3]!EntStkParent($P$1,A479)</f>
        <v>#NAME?</v>
      </c>
      <c r="C479" s="22" t="e">
        <f t="shared" si="250"/>
        <v>#NAME?</v>
      </c>
      <c r="D479" s="22" t="e">
        <f>[3]!EntStkDescr($P$1,A479,1)</f>
        <v>#NAME?</v>
      </c>
      <c r="E479" s="55" t="s">
        <v>79</v>
      </c>
      <c r="F479" s="26" t="s">
        <v>71</v>
      </c>
      <c r="G479" s="25" t="e">
        <f t="shared" si="244"/>
        <v>#NAME?</v>
      </c>
      <c r="H479" s="24" t="e">
        <f>[3]!EntStkUserField5($P$1,A479)</f>
        <v>#NAME?</v>
      </c>
      <c r="I479" s="24"/>
      <c r="J479" s="80" t="e">
        <f>IF('Price List'!$F$2="N/A",N479,IF('Price List'!$S$4="#(515): Invalid Customer",K479,(K479-(K479*O479))))</f>
        <v>#NAME?</v>
      </c>
      <c r="K479" s="80" t="e">
        <f t="shared" si="252"/>
        <v>#NAME?</v>
      </c>
      <c r="L479" s="23" t="e">
        <f t="shared" si="251"/>
        <v>#NAME?</v>
      </c>
      <c r="M479" s="77" t="e">
        <f>IF(VLOOKUP(C479,product_group_discount,3,FALSE)="",'New Quote Discount'!$C$6,VLOOKUP(C479,product_group_discount,3,FALSE))</f>
        <v>#NAME?</v>
      </c>
      <c r="N479" s="23" t="e">
        <f t="shared" si="248"/>
        <v>#NAME?</v>
      </c>
      <c r="O479" s="121" t="e">
        <f t="shared" si="247"/>
        <v>#NAME?</v>
      </c>
      <c r="P479" s="126"/>
      <c r="Q479" s="167" t="e">
        <f>IF(P479="",[3]!EntStkSalesPrice($P$1,A479,'Price List'!$S$5),P479*(IF('Price List'!$S$5="A",1,IF('Price List'!$S$5="B",1.262,1.553))))</f>
        <v>#NAME?</v>
      </c>
      <c r="R479" s="167" t="e">
        <f t="shared" si="249"/>
        <v>#NAME?</v>
      </c>
      <c r="S479" s="106"/>
    </row>
    <row r="480" spans="1:19" x14ac:dyDescent="0.2">
      <c r="A480" s="21" t="s">
        <v>636</v>
      </c>
      <c r="B480" s="22" t="e">
        <f>[3]!EntStkParent($P$1,A480)</f>
        <v>#NAME?</v>
      </c>
      <c r="C480" s="22" t="e">
        <f t="shared" si="250"/>
        <v>#NAME?</v>
      </c>
      <c r="D480" s="22" t="e">
        <f>[3]!EntStkDescr($P$1,A480,1)</f>
        <v>#NAME?</v>
      </c>
      <c r="E480" s="55" t="s">
        <v>79</v>
      </c>
      <c r="F480" s="26" t="s">
        <v>71</v>
      </c>
      <c r="G480" s="25" t="e">
        <f t="shared" si="244"/>
        <v>#NAME?</v>
      </c>
      <c r="H480" s="24" t="e">
        <f>[3]!EntStkUserField5($P$1,A480)</f>
        <v>#NAME?</v>
      </c>
      <c r="I480" s="24"/>
      <c r="J480" s="80" t="e">
        <f>IF('Price List'!$F$2="N/A",N480,IF('Price List'!$S$4="#(515): Invalid Customer",K480,(K480-(K480*O480))))</f>
        <v>#NAME?</v>
      </c>
      <c r="K480" s="80" t="e">
        <f t="shared" si="252"/>
        <v>#NAME?</v>
      </c>
      <c r="L480" s="23" t="e">
        <f t="shared" si="251"/>
        <v>#NAME?</v>
      </c>
      <c r="M480" s="77" t="e">
        <f>IF(VLOOKUP(C480,product_group_discount,3,FALSE)="",'New Quote Discount'!$C$6,VLOOKUP(C480,product_group_discount,3,FALSE))</f>
        <v>#NAME?</v>
      </c>
      <c r="N480" s="23" t="e">
        <f t="shared" si="248"/>
        <v>#NAME?</v>
      </c>
      <c r="O480" s="121" t="e">
        <f t="shared" si="247"/>
        <v>#NAME?</v>
      </c>
      <c r="P480" s="126"/>
      <c r="Q480" s="167" t="e">
        <f>IF(P480="",[3]!EntStkSalesPrice($P$1,A480,'Price List'!$S$5),P480*(IF('Price List'!$S$5="A",1,IF('Price List'!$S$5="B",1.262,1.553))))</f>
        <v>#NAME?</v>
      </c>
      <c r="R480" s="167" t="e">
        <f t="shared" si="249"/>
        <v>#NAME?</v>
      </c>
      <c r="S480" s="106"/>
    </row>
    <row r="481" spans="1:19" x14ac:dyDescent="0.2">
      <c r="A481" s="21" t="s">
        <v>637</v>
      </c>
      <c r="B481" s="22" t="e">
        <f>[3]!EntStkParent($P$1,A481)</f>
        <v>#NAME?</v>
      </c>
      <c r="C481" s="22" t="e">
        <f t="shared" si="250"/>
        <v>#NAME?</v>
      </c>
      <c r="D481" s="22" t="e">
        <f>[3]!EntStkDescr($P$1,A481,1)</f>
        <v>#NAME?</v>
      </c>
      <c r="E481" s="55" t="s">
        <v>79</v>
      </c>
      <c r="F481" s="26" t="s">
        <v>71</v>
      </c>
      <c r="G481" s="25" t="e">
        <f t="shared" si="244"/>
        <v>#NAME?</v>
      </c>
      <c r="H481" s="24" t="e">
        <f>[3]!EntStkUserField5($P$1,A481)</f>
        <v>#NAME?</v>
      </c>
      <c r="I481" s="24"/>
      <c r="J481" s="80" t="e">
        <f>IF('Price List'!$F$2="N/A",N481,IF('Price List'!$S$4="#(515): Invalid Customer",K481,(K481-(K481*O481))))</f>
        <v>#NAME?</v>
      </c>
      <c r="K481" s="80" t="e">
        <f t="shared" si="252"/>
        <v>#NAME?</v>
      </c>
      <c r="L481" s="23" t="e">
        <f t="shared" si="251"/>
        <v>#NAME?</v>
      </c>
      <c r="M481" s="77" t="e">
        <f>IF(VLOOKUP(C481,product_group_discount,3,FALSE)="",'New Quote Discount'!$C$6,VLOOKUP(C481,product_group_discount,3,FALSE))</f>
        <v>#NAME?</v>
      </c>
      <c r="N481" s="23" t="e">
        <f t="shared" si="248"/>
        <v>#NAME?</v>
      </c>
      <c r="O481" s="121" t="e">
        <f t="shared" si="247"/>
        <v>#NAME?</v>
      </c>
      <c r="P481" s="126"/>
      <c r="Q481" s="167" t="e">
        <f>IF(P481="",[3]!EntStkSalesPrice($P$1,A481,'Price List'!$S$5),P481*(IF('Price List'!$S$5="A",1,IF('Price List'!$S$5="B",1.262,1.553))))</f>
        <v>#NAME?</v>
      </c>
      <c r="R481" s="167" t="e">
        <f t="shared" si="249"/>
        <v>#NAME?</v>
      </c>
      <c r="S481" s="106"/>
    </row>
    <row r="482" spans="1:19" x14ac:dyDescent="0.2">
      <c r="A482" s="21" t="s">
        <v>638</v>
      </c>
      <c r="B482" s="22" t="e">
        <f>[3]!EntStkParent($P$1,A482)</f>
        <v>#NAME?</v>
      </c>
      <c r="C482" s="22" t="e">
        <f t="shared" si="250"/>
        <v>#NAME?</v>
      </c>
      <c r="D482" s="22" t="e">
        <f>[3]!EntStkDescr($P$1,A482,1)</f>
        <v>#NAME?</v>
      </c>
      <c r="E482" s="55" t="s">
        <v>79</v>
      </c>
      <c r="F482" s="26" t="s">
        <v>71</v>
      </c>
      <c r="G482" s="25" t="e">
        <f t="shared" si="244"/>
        <v>#NAME?</v>
      </c>
      <c r="H482" s="24" t="e">
        <f>[3]!EntStkUserField5($P$1,A482)</f>
        <v>#NAME?</v>
      </c>
      <c r="I482" s="24"/>
      <c r="J482" s="80" t="e">
        <f>IF('Price List'!$F$2="N/A",N482,IF('Price List'!$S$4="#(515): Invalid Customer",K482,(K482-(K482*O482))))</f>
        <v>#NAME?</v>
      </c>
      <c r="K482" s="80" t="e">
        <f t="shared" si="252"/>
        <v>#NAME?</v>
      </c>
      <c r="L482" s="23" t="e">
        <f t="shared" si="251"/>
        <v>#NAME?</v>
      </c>
      <c r="M482" s="77" t="e">
        <f>IF(VLOOKUP(C482,product_group_discount,3,FALSE)="",'New Quote Discount'!$C$6,VLOOKUP(C482,product_group_discount,3,FALSE))</f>
        <v>#NAME?</v>
      </c>
      <c r="N482" s="23" t="e">
        <f t="shared" si="248"/>
        <v>#NAME?</v>
      </c>
      <c r="O482" s="121" t="e">
        <f t="shared" si="247"/>
        <v>#NAME?</v>
      </c>
      <c r="P482" s="126"/>
      <c r="Q482" s="167" t="e">
        <f>IF(P482="",[3]!EntStkSalesPrice($P$1,A482,'Price List'!$S$5),P482*(IF('Price List'!$S$5="A",1,IF('Price List'!$S$5="B",1.262,1.553))))</f>
        <v>#NAME?</v>
      </c>
      <c r="R482" s="167" t="e">
        <f t="shared" si="249"/>
        <v>#NAME?</v>
      </c>
      <c r="S482" s="106"/>
    </row>
    <row r="483" spans="1:19" x14ac:dyDescent="0.2">
      <c r="A483" s="21" t="s">
        <v>639</v>
      </c>
      <c r="B483" s="22" t="e">
        <f>[3]!EntStkParent($P$1,A483)</f>
        <v>#NAME?</v>
      </c>
      <c r="C483" s="22" t="e">
        <f t="shared" si="250"/>
        <v>#NAME?</v>
      </c>
      <c r="D483" s="22" t="e">
        <f>[3]!EntStkDescr($P$1,A483,1)</f>
        <v>#NAME?</v>
      </c>
      <c r="E483" s="55" t="s">
        <v>79</v>
      </c>
      <c r="F483" s="26" t="s">
        <v>71</v>
      </c>
      <c r="G483" s="25" t="e">
        <f t="shared" si="244"/>
        <v>#NAME?</v>
      </c>
      <c r="H483" s="24" t="e">
        <f>[3]!EntStkUserField5($P$1,A483)</f>
        <v>#NAME?</v>
      </c>
      <c r="I483" s="24"/>
      <c r="J483" s="80" t="e">
        <f>IF('Price List'!$F$2="N/A",N483,IF('Price List'!$S$4="#(515): Invalid Customer",K483,(K483-(K483*O483))))</f>
        <v>#NAME?</v>
      </c>
      <c r="K483" s="80" t="e">
        <f t="shared" si="252"/>
        <v>#NAME?</v>
      </c>
      <c r="L483" s="23" t="e">
        <f t="shared" si="251"/>
        <v>#NAME?</v>
      </c>
      <c r="M483" s="77" t="e">
        <f>IF(VLOOKUP(C483,product_group_discount,3,FALSE)="",'New Quote Discount'!$C$6,VLOOKUP(C483,product_group_discount,3,FALSE))</f>
        <v>#NAME?</v>
      </c>
      <c r="N483" s="23" t="e">
        <f t="shared" si="248"/>
        <v>#NAME?</v>
      </c>
      <c r="O483" s="121" t="e">
        <f t="shared" si="247"/>
        <v>#NAME?</v>
      </c>
      <c r="P483" s="126"/>
      <c r="Q483" s="167" t="e">
        <f>IF(P483="",[3]!EntStkSalesPrice($P$1,A483,'Price List'!$S$5),P483*(IF('Price List'!$S$5="A",1,IF('Price List'!$S$5="B",1.262,1.553))))</f>
        <v>#NAME?</v>
      </c>
      <c r="R483" s="167" t="e">
        <f t="shared" si="249"/>
        <v>#NAME?</v>
      </c>
      <c r="S483" s="106"/>
    </row>
    <row r="484" spans="1:19" x14ac:dyDescent="0.2">
      <c r="A484" s="21" t="s">
        <v>640</v>
      </c>
      <c r="B484" s="22" t="e">
        <f>[3]!EntStkParent($P$1,A484)</f>
        <v>#NAME?</v>
      </c>
      <c r="C484" s="22" t="e">
        <f t="shared" si="250"/>
        <v>#NAME?</v>
      </c>
      <c r="D484" s="22" t="e">
        <f>[3]!EntStkDescr($P$1,A484,1)</f>
        <v>#NAME?</v>
      </c>
      <c r="E484" s="55" t="s">
        <v>79</v>
      </c>
      <c r="F484" s="26" t="s">
        <v>71</v>
      </c>
      <c r="G484" s="25" t="e">
        <f t="shared" ref="G484:G883" si="253">CONCATENATE(H484,E484,F484)</f>
        <v>#NAME?</v>
      </c>
      <c r="H484" s="24" t="e">
        <f>[3]!EntStkUserField5($P$1,A484)</f>
        <v>#NAME?</v>
      </c>
      <c r="I484" s="24"/>
      <c r="J484" s="80" t="e">
        <f>IF('Price List'!$F$2="N/A",N484,IF('Price List'!$S$4="#(515): Invalid Customer",K484,(K484-(K484*O484))))</f>
        <v>#NAME?</v>
      </c>
      <c r="K484" s="80" t="e">
        <f t="shared" si="252"/>
        <v>#NAME?</v>
      </c>
      <c r="L484" s="23" t="e">
        <f t="shared" si="251"/>
        <v>#NAME?</v>
      </c>
      <c r="M484" s="77" t="e">
        <f>IF(VLOOKUP(C484,product_group_discount,3,FALSE)="",'New Quote Discount'!$C$6,VLOOKUP(C484,product_group_discount,3,FALSE))</f>
        <v>#NAME?</v>
      </c>
      <c r="N484" s="23" t="e">
        <f t="shared" si="248"/>
        <v>#NAME?</v>
      </c>
      <c r="O484" s="121" t="e">
        <f t="shared" si="247"/>
        <v>#NAME?</v>
      </c>
      <c r="P484" s="126"/>
      <c r="Q484" s="167" t="e">
        <f>IF(P484="",[3]!EntStkSalesPrice($P$1,A484,'Price List'!$S$5),P484*(IF('Price List'!$S$5="A",1,IF('Price List'!$S$5="B",1.262,1.553))))</f>
        <v>#NAME?</v>
      </c>
      <c r="R484" s="167" t="e">
        <f t="shared" si="249"/>
        <v>#NAME?</v>
      </c>
      <c r="S484" s="106"/>
    </row>
    <row r="485" spans="1:19" x14ac:dyDescent="0.2">
      <c r="A485" s="21" t="s">
        <v>641</v>
      </c>
      <c r="B485" s="22" t="e">
        <f>[3]!EntStkParent($P$1,A485)</f>
        <v>#NAME?</v>
      </c>
      <c r="C485" s="22" t="e">
        <f t="shared" si="250"/>
        <v>#NAME?</v>
      </c>
      <c r="D485" s="22" t="e">
        <f>[3]!EntStkDescr($P$1,A485,1)</f>
        <v>#NAME?</v>
      </c>
      <c r="E485" s="55" t="s">
        <v>79</v>
      </c>
      <c r="F485" s="26" t="s">
        <v>71</v>
      </c>
      <c r="G485" s="25" t="e">
        <f t="shared" si="253"/>
        <v>#NAME?</v>
      </c>
      <c r="H485" s="24" t="e">
        <f>[3]!EntStkUserField5($P$1,A485)</f>
        <v>#NAME?</v>
      </c>
      <c r="I485" s="24"/>
      <c r="J485" s="80" t="e">
        <f>IF('Price List'!$F$2="N/A",N485,IF('Price List'!$S$4="#(515): Invalid Customer",K485,(K485-(K485*O485))))</f>
        <v>#NAME?</v>
      </c>
      <c r="K485" s="80" t="e">
        <f t="shared" si="252"/>
        <v>#NAME?</v>
      </c>
      <c r="L485" s="23" t="e">
        <f t="shared" si="251"/>
        <v>#NAME?</v>
      </c>
      <c r="M485" s="77" t="e">
        <f>IF(VLOOKUP(C485,product_group_discount,3,FALSE)="",'New Quote Discount'!$C$6,VLOOKUP(C485,product_group_discount,3,FALSE))</f>
        <v>#NAME?</v>
      </c>
      <c r="N485" s="23" t="e">
        <f t="shared" si="248"/>
        <v>#NAME?</v>
      </c>
      <c r="O485" s="121" t="e">
        <f t="shared" si="247"/>
        <v>#NAME?</v>
      </c>
      <c r="P485" s="126"/>
      <c r="Q485" s="167" t="e">
        <f>IF(P485="",[3]!EntStkSalesPrice($P$1,A485,'Price List'!$S$5),P485*(IF('Price List'!$S$5="A",1,IF('Price List'!$S$5="B",1.262,1.553))))</f>
        <v>#NAME?</v>
      </c>
      <c r="R485" s="167" t="e">
        <f t="shared" si="249"/>
        <v>#NAME?</v>
      </c>
      <c r="S485" s="106"/>
    </row>
    <row r="486" spans="1:19" x14ac:dyDescent="0.2">
      <c r="A486" s="21" t="s">
        <v>642</v>
      </c>
      <c r="B486" s="22" t="e">
        <f>[3]!EntStkParent($P$1,A486)</f>
        <v>#NAME?</v>
      </c>
      <c r="C486" s="22" t="e">
        <f t="shared" si="250"/>
        <v>#NAME?</v>
      </c>
      <c r="D486" s="22" t="e">
        <f>[3]!EntStkDescr($P$1,A486,1)</f>
        <v>#NAME?</v>
      </c>
      <c r="E486" s="55" t="s">
        <v>79</v>
      </c>
      <c r="F486" s="26" t="s">
        <v>71</v>
      </c>
      <c r="G486" s="25" t="e">
        <f t="shared" si="253"/>
        <v>#NAME?</v>
      </c>
      <c r="H486" s="24" t="e">
        <f>[3]!EntStkUserField5($P$1,A486)</f>
        <v>#NAME?</v>
      </c>
      <c r="I486" s="24"/>
      <c r="J486" s="80" t="e">
        <f>IF('Price List'!$F$2="N/A",N486,IF('Price List'!$S$4="#(515): Invalid Customer",K486,(K486-(K486*O486))))</f>
        <v>#NAME?</v>
      </c>
      <c r="K486" s="80" t="e">
        <f t="shared" si="252"/>
        <v>#NAME?</v>
      </c>
      <c r="L486" s="23" t="e">
        <f t="shared" si="251"/>
        <v>#NAME?</v>
      </c>
      <c r="M486" s="77" t="e">
        <f>IF(VLOOKUP(C486,product_group_discount,3,FALSE)="",'New Quote Discount'!$C$6,VLOOKUP(C486,product_group_discount,3,FALSE))</f>
        <v>#NAME?</v>
      </c>
      <c r="N486" s="23" t="e">
        <f t="shared" si="248"/>
        <v>#NAME?</v>
      </c>
      <c r="O486" s="121" t="e">
        <f t="shared" si="247"/>
        <v>#NAME?</v>
      </c>
      <c r="P486" s="126"/>
      <c r="Q486" s="167" t="e">
        <f>IF(P486="",[3]!EntStkSalesPrice($P$1,A486,'Price List'!$S$5),P486*(IF('Price List'!$S$5="A",1,IF('Price List'!$S$5="B",1.262,1.553))))</f>
        <v>#NAME?</v>
      </c>
      <c r="R486" s="167" t="e">
        <f t="shared" si="249"/>
        <v>#NAME?</v>
      </c>
      <c r="S486" s="106"/>
    </row>
    <row r="487" spans="1:19" x14ac:dyDescent="0.2">
      <c r="A487" s="21" t="s">
        <v>643</v>
      </c>
      <c r="B487" s="22" t="e">
        <f>[3]!EntStkParent($P$1,A487)</f>
        <v>#NAME?</v>
      </c>
      <c r="C487" s="22" t="e">
        <f t="shared" si="250"/>
        <v>#NAME?</v>
      </c>
      <c r="D487" s="22" t="e">
        <f>[3]!EntStkDescr($P$1,A487,1)</f>
        <v>#NAME?</v>
      </c>
      <c r="E487" s="55" t="s">
        <v>79</v>
      </c>
      <c r="F487" s="26" t="s">
        <v>71</v>
      </c>
      <c r="G487" s="25" t="e">
        <f t="shared" si="253"/>
        <v>#NAME?</v>
      </c>
      <c r="H487" s="24" t="e">
        <f>[3]!EntStkUserField5($P$1,A487)</f>
        <v>#NAME?</v>
      </c>
      <c r="I487" s="24"/>
      <c r="J487" s="80" t="e">
        <f>IF('Price List'!$F$2="N/A",N487,IF('Price List'!$S$4="#(515): Invalid Customer",K487,(K487-(K487*O487))))</f>
        <v>#NAME?</v>
      </c>
      <c r="K487" s="80" t="e">
        <f t="shared" si="252"/>
        <v>#NAME?</v>
      </c>
      <c r="L487" s="23" t="e">
        <f t="shared" si="251"/>
        <v>#NAME?</v>
      </c>
      <c r="M487" s="77" t="e">
        <f>IF(VLOOKUP(C487,product_group_discount,3,FALSE)="",'New Quote Discount'!$C$6,VLOOKUP(C487,product_group_discount,3,FALSE))</f>
        <v>#NAME?</v>
      </c>
      <c r="N487" s="23" t="e">
        <f t="shared" si="248"/>
        <v>#NAME?</v>
      </c>
      <c r="O487" s="121" t="e">
        <f t="shared" si="247"/>
        <v>#NAME?</v>
      </c>
      <c r="P487" s="126"/>
      <c r="Q487" s="167" t="e">
        <f>IF(P487="",[3]!EntStkSalesPrice($P$1,A487,'Price List'!$S$5),P487*(IF('Price List'!$S$5="A",1,IF('Price List'!$S$5="B",1.262,1.553))))</f>
        <v>#NAME?</v>
      </c>
      <c r="R487" s="167" t="e">
        <f t="shared" si="249"/>
        <v>#NAME?</v>
      </c>
      <c r="S487" s="106"/>
    </row>
    <row r="488" spans="1:19" x14ac:dyDescent="0.2">
      <c r="A488" s="114" t="s">
        <v>250</v>
      </c>
      <c r="B488" s="22" t="e">
        <f>[3]!EntStkParent($P$1,A488)</f>
        <v>#NAME?</v>
      </c>
      <c r="C488" s="22" t="e">
        <f t="shared" ref="C488" si="254">LEFT(B488,3)</f>
        <v>#NAME?</v>
      </c>
      <c r="D488" s="22" t="e">
        <f>[3]!EntStkDescr($P$1,A488,1)</f>
        <v>#NAME?</v>
      </c>
      <c r="E488" s="55" t="s">
        <v>79</v>
      </c>
      <c r="F488" s="26" t="s">
        <v>71</v>
      </c>
      <c r="G488" s="25" t="e">
        <f t="shared" ref="G488" si="255">CONCATENATE(H488,E488,F488)</f>
        <v>#NAME?</v>
      </c>
      <c r="H488" s="24" t="e">
        <f>[3]!EntStkUserField5($P$1,A488)</f>
        <v>#NAME?</v>
      </c>
      <c r="I488" s="24"/>
      <c r="J488" s="81" t="e">
        <f>IF('Price List'!$F$2="N/A",N488,IF('Price List'!$S$4="#(515): Invalid Customer",K488,(K488-(K488*O488))))</f>
        <v>#NAME?</v>
      </c>
      <c r="K488" s="81">
        <f t="shared" si="252"/>
        <v>7.9983245492000004</v>
      </c>
      <c r="L488" s="29" t="e">
        <f t="shared" ref="L488" si="256">K488-(K488*M488)</f>
        <v>#NAME?</v>
      </c>
      <c r="M488" s="86" t="e">
        <f>IF(VLOOKUP(C488,product_group_discount,3,FALSE)="",'New Quote Discount'!$C$6,VLOOKUP(C488,product_group_discount,3,FALSE))</f>
        <v>#NAME?</v>
      </c>
      <c r="N488" s="29" t="e">
        <f t="shared" ref="N488" si="257">K488-(K488*M488)</f>
        <v>#NAME?</v>
      </c>
      <c r="O488" s="120" t="e">
        <f t="shared" ref="O488" si="258">VLOOKUP(C488,customerdiscount,5,FALSE)</f>
        <v>#NAME?</v>
      </c>
      <c r="P488" s="81">
        <v>6.3378166</v>
      </c>
      <c r="Q488" s="167">
        <f>IF(P488="",[3]!EntStkSalesPrice($P$1,A488,'Price List'!$S$5),P488*(IF('Price List'!$S$5="A",1,IF('Price List'!$S$5="B",1.262,1.553))))</f>
        <v>7.9983245492000004</v>
      </c>
      <c r="R488" s="167">
        <f t="shared" si="249"/>
        <v>11.997486823800001</v>
      </c>
      <c r="S488" s="106"/>
    </row>
    <row r="489" spans="1:19" x14ac:dyDescent="0.2">
      <c r="A489" s="21" t="s">
        <v>644</v>
      </c>
      <c r="B489" s="22" t="e">
        <f>[3]!EntStkParent($P$1,A489)</f>
        <v>#NAME?</v>
      </c>
      <c r="C489" s="22" t="e">
        <f t="shared" si="250"/>
        <v>#NAME?</v>
      </c>
      <c r="D489" s="22" t="e">
        <f>[3]!EntStkDescr($P$1,A489,1)</f>
        <v>#NAME?</v>
      </c>
      <c r="E489" s="55" t="s">
        <v>79</v>
      </c>
      <c r="F489" s="26" t="s">
        <v>71</v>
      </c>
      <c r="G489" s="25" t="e">
        <f t="shared" si="253"/>
        <v>#NAME?</v>
      </c>
      <c r="H489" s="24" t="e">
        <f>[3]!EntStkUserField5($P$1,A489)</f>
        <v>#NAME?</v>
      </c>
      <c r="I489" s="24"/>
      <c r="J489" s="85" t="e">
        <f>IF('Price List'!$F$2="N/A",N489,IF('Price List'!$S$4="#(515): Invalid Customer",K489,(K489-(K489*O489))))</f>
        <v>#NAME?</v>
      </c>
      <c r="K489" s="85" t="e">
        <f t="shared" si="252"/>
        <v>#NAME?</v>
      </c>
      <c r="L489" s="75" t="e">
        <f t="shared" si="251"/>
        <v>#NAME?</v>
      </c>
      <c r="M489" s="77" t="e">
        <f>IF(VLOOKUP(C489,product_group_discount,3,FALSE)="",'New Quote Discount'!$C$6,VLOOKUP(C489,product_group_discount,3,FALSE))</f>
        <v>#NAME?</v>
      </c>
      <c r="N489" s="75" t="e">
        <f t="shared" si="248"/>
        <v>#NAME?</v>
      </c>
      <c r="O489" s="121" t="e">
        <f t="shared" si="247"/>
        <v>#NAME?</v>
      </c>
      <c r="P489" s="126"/>
      <c r="Q489" s="167" t="e">
        <f>IF(P489="",[3]!EntStkSalesPrice($P$1,A489,'Price List'!$S$5),P489*(IF('Price List'!$S$5="A",1,IF('Price List'!$S$5="B",1.262,1.553))))</f>
        <v>#NAME?</v>
      </c>
      <c r="R489" s="167" t="e">
        <f t="shared" si="249"/>
        <v>#NAME?</v>
      </c>
      <c r="S489" s="106"/>
    </row>
    <row r="490" spans="1:19" x14ac:dyDescent="0.2">
      <c r="A490" s="27"/>
      <c r="B490" s="28" t="e">
        <f>[3]!EntStkParent($P$1,A490)</f>
        <v>#NAME?</v>
      </c>
      <c r="C490" s="28" t="s">
        <v>39</v>
      </c>
      <c r="D490" s="57" t="e">
        <f>[3]!EntStkDescr($P$1,A490,1)</f>
        <v>#NAME?</v>
      </c>
      <c r="E490" s="57" t="s">
        <v>79</v>
      </c>
      <c r="F490" s="39" t="s">
        <v>71</v>
      </c>
      <c r="G490" s="31" t="str">
        <f t="shared" si="253"/>
        <v>26MGP RACING 100</v>
      </c>
      <c r="H490" s="30">
        <v>26</v>
      </c>
      <c r="I490" s="24"/>
      <c r="J490" s="81" t="e">
        <f>IF('Price List'!$F$2="N/A",N490,IF('Price List'!$S$4="#(515): Invalid Customer",K490,(K490-(K490*O490))))</f>
        <v>#NAME?</v>
      </c>
      <c r="K490" s="81">
        <f t="shared" si="252"/>
        <v>9.9319400000000009</v>
      </c>
      <c r="L490" s="29">
        <f t="shared" si="251"/>
        <v>5.9591640000000003</v>
      </c>
      <c r="M490" s="86">
        <f>IF(VLOOKUP(C490,product_group_discount,3,FALSE)="",'New Quote Discount'!$C$6,VLOOKUP(C490,product_group_discount,3,FALSE))</f>
        <v>0.4</v>
      </c>
      <c r="N490" s="29">
        <f t="shared" si="248"/>
        <v>5.9591640000000003</v>
      </c>
      <c r="O490" s="120" t="e">
        <f t="shared" si="247"/>
        <v>#NAME?</v>
      </c>
      <c r="P490" s="81">
        <v>7.87</v>
      </c>
      <c r="Q490" s="167">
        <f>IF(P490="",[3]!EntStkSalesPrice($P$1,A490,'Price List'!$S$5),P490*(IF('Price List'!$S$5="A",1,IF('Price List'!$S$5="B",1.262,1.553))))</f>
        <v>9.9319400000000009</v>
      </c>
      <c r="R490" s="167">
        <f t="shared" si="249"/>
        <v>14.897910000000001</v>
      </c>
      <c r="S490" s="106"/>
    </row>
    <row r="491" spans="1:19" x14ac:dyDescent="0.2">
      <c r="A491" s="27"/>
      <c r="B491" s="28" t="e">
        <f>[3]!EntStkParent($P$1,A491)</f>
        <v>#NAME?</v>
      </c>
      <c r="C491" s="28" t="s">
        <v>39</v>
      </c>
      <c r="D491" s="57" t="e">
        <f>[3]!EntStkDescr($P$1,A491,1)</f>
        <v>#NAME?</v>
      </c>
      <c r="E491" s="57" t="s">
        <v>79</v>
      </c>
      <c r="F491" s="39" t="s">
        <v>71</v>
      </c>
      <c r="G491" s="31" t="str">
        <f t="shared" si="253"/>
        <v>28MGP RACING 100</v>
      </c>
      <c r="H491" s="30">
        <v>28</v>
      </c>
      <c r="I491" s="24"/>
      <c r="J491" s="81" t="e">
        <f>IF('Price List'!$F$2="N/A",N491,IF('Price List'!$S$4="#(515): Invalid Customer",K491,(K491-(K491*O491))))</f>
        <v>#NAME?</v>
      </c>
      <c r="K491" s="81">
        <f t="shared" si="252"/>
        <v>11.067739999999999</v>
      </c>
      <c r="L491" s="29">
        <f t="shared" si="251"/>
        <v>6.6406439999999991</v>
      </c>
      <c r="M491" s="86">
        <f>IF(VLOOKUP(C491,product_group_discount,3,FALSE)="",'New Quote Discount'!$C$6,VLOOKUP(C491,product_group_discount,3,FALSE))</f>
        <v>0.4</v>
      </c>
      <c r="N491" s="29">
        <f t="shared" si="248"/>
        <v>6.6406439999999991</v>
      </c>
      <c r="O491" s="120" t="e">
        <f t="shared" ref="O491" si="259">VLOOKUP(C491,customerdiscount,5,FALSE)</f>
        <v>#NAME?</v>
      </c>
      <c r="P491" s="81">
        <v>8.77</v>
      </c>
      <c r="Q491" s="167">
        <f>IF(P491="",[3]!EntStkSalesPrice($P$1,A491,'Price List'!$S$5),P491*(IF('Price List'!$S$5="A",1,IF('Price List'!$S$5="B",1.262,1.553))))</f>
        <v>11.067739999999999</v>
      </c>
      <c r="R491" s="167">
        <f t="shared" si="249"/>
        <v>16.601609999999997</v>
      </c>
      <c r="S491" s="106"/>
    </row>
    <row r="492" spans="1:19" ht="13.6" thickBot="1" x14ac:dyDescent="0.25">
      <c r="A492" s="27"/>
      <c r="B492" s="28"/>
      <c r="C492" s="28" t="s">
        <v>39</v>
      </c>
      <c r="D492" s="57"/>
      <c r="E492" s="57" t="s">
        <v>79</v>
      </c>
      <c r="F492" s="39" t="s">
        <v>71</v>
      </c>
      <c r="G492" s="31" t="str">
        <f t="shared" si="253"/>
        <v>30MGP RACING 100</v>
      </c>
      <c r="H492" s="30">
        <v>30</v>
      </c>
      <c r="I492" s="24"/>
      <c r="J492" s="81" t="e">
        <f>IF('Price List'!$F$2="N/A",N492,IF('Price List'!$S$4="#(515): Invalid Customer",K492,(K492-(K492*O492))))</f>
        <v>#NAME?</v>
      </c>
      <c r="K492" s="81">
        <f t="shared" si="252"/>
        <v>12.14044</v>
      </c>
      <c r="L492" s="29">
        <f t="shared" ref="L492" si="260">K492-(K492*M492)</f>
        <v>7.2842639999999994</v>
      </c>
      <c r="M492" s="86">
        <f>IF(VLOOKUP(C492,product_group_discount,3,FALSE)="",'New Quote Discount'!$C$6,VLOOKUP(C492,product_group_discount,3,FALSE))</f>
        <v>0.4</v>
      </c>
      <c r="N492" s="29">
        <f t="shared" ref="N492" si="261">K492-(K492*M492)</f>
        <v>7.2842639999999994</v>
      </c>
      <c r="O492" s="120" t="e">
        <f t="shared" ref="O492" si="262">VLOOKUP(C492,customerdiscount,5,FALSE)</f>
        <v>#NAME?</v>
      </c>
      <c r="P492" s="81">
        <v>9.6199999999999992</v>
      </c>
      <c r="Q492" s="167">
        <f>IF(P492="",[3]!EntStkSalesPrice($P$1,A492,'Price List'!$S$5),P492*(IF('Price List'!$S$5="A",1,IF('Price List'!$S$5="B",1.262,1.553))))</f>
        <v>12.14044</v>
      </c>
      <c r="R492" s="167">
        <f t="shared" si="249"/>
        <v>18.210660000000001</v>
      </c>
      <c r="S492" s="106"/>
    </row>
    <row r="493" spans="1:19" x14ac:dyDescent="0.2">
      <c r="A493" s="16" t="s">
        <v>254</v>
      </c>
      <c r="B493" s="17" t="e">
        <f>[3]!EntStkParent($P$1,A493)</f>
        <v>#NAME?</v>
      </c>
      <c r="C493" s="17" t="e">
        <f t="shared" ref="C493:C494" si="263">LEFT(B493,3)</f>
        <v>#NAME?</v>
      </c>
      <c r="D493" s="17" t="e">
        <f>[3]!EntStkDescr($P$1,A493,1)</f>
        <v>#NAME?</v>
      </c>
      <c r="E493" s="65" t="s">
        <v>79</v>
      </c>
      <c r="F493" s="37" t="s">
        <v>72</v>
      </c>
      <c r="G493" s="20" t="e">
        <f t="shared" si="253"/>
        <v>#NAME?</v>
      </c>
      <c r="H493" s="19" t="e">
        <f>[3]!EntStkUserField5($P$1,A493)</f>
        <v>#NAME?</v>
      </c>
      <c r="I493" s="24"/>
      <c r="J493" s="79" t="e">
        <f>IF('Price List'!$F$2="N/A",N493,IF('Price List'!$S$4="#(515): Invalid Customer",K493,(K493-(K493*O493))))</f>
        <v>#NAME?</v>
      </c>
      <c r="K493" s="79" t="e">
        <f t="shared" si="252"/>
        <v>#NAME?</v>
      </c>
      <c r="L493" s="18" t="e">
        <f t="shared" ref="L493:L494" si="264">K493-(K493*M493)</f>
        <v>#NAME?</v>
      </c>
      <c r="M493" s="76" t="e">
        <f>IF(VLOOKUP(C493,product_group_discount,3,FALSE)="",'New Quote Discount'!$C$6,VLOOKUP(C493,product_group_discount,3,FALSE))</f>
        <v>#NAME?</v>
      </c>
      <c r="N493" s="18" t="e">
        <f t="shared" ref="N493:N494" si="265">K493-(K493*M493)</f>
        <v>#NAME?</v>
      </c>
      <c r="O493" s="125" t="e">
        <f>VLOOKUP(C493,customerdiscount,5,FALSE)</f>
        <v>#NAME?</v>
      </c>
      <c r="P493" s="138"/>
      <c r="Q493" s="167" t="e">
        <f>IF(P493="",[3]!EntStkSalesPrice($P$1,A493,'Price List'!$S$5),P493*(IF('Price List'!$S$5="A",1,IF('Price List'!$S$5="B",1.262,1.553))))</f>
        <v>#NAME?</v>
      </c>
      <c r="R493" s="167" t="e">
        <f t="shared" si="249"/>
        <v>#NAME?</v>
      </c>
      <c r="S493" s="106"/>
    </row>
    <row r="494" spans="1:19" x14ac:dyDescent="0.2">
      <c r="A494" s="114" t="s">
        <v>255</v>
      </c>
      <c r="B494" s="22" t="e">
        <f>[3]!EntStkParent($P$1,A494)</f>
        <v>#NAME?</v>
      </c>
      <c r="C494" s="22" t="e">
        <f t="shared" si="263"/>
        <v>#NAME?</v>
      </c>
      <c r="D494" s="22" t="e">
        <f>[3]!EntStkDescr($P$1,A494,1)</f>
        <v>#NAME?</v>
      </c>
      <c r="E494" s="55" t="s">
        <v>79</v>
      </c>
      <c r="F494" s="26" t="s">
        <v>72</v>
      </c>
      <c r="G494" s="25" t="e">
        <f t="shared" si="253"/>
        <v>#NAME?</v>
      </c>
      <c r="H494" s="24" t="e">
        <f>[3]!EntStkUserField5($P$1,A494)</f>
        <v>#NAME?</v>
      </c>
      <c r="I494" s="24"/>
      <c r="J494" s="81" t="e">
        <f>IF('Price List'!$F$2="N/A",N494,IF('Price List'!$S$4="#(515): Invalid Customer",K494,(K494-(K494*O494))))</f>
        <v>#NAME?</v>
      </c>
      <c r="K494" s="81">
        <f t="shared" si="252"/>
        <v>1.5445040508800001</v>
      </c>
      <c r="L494" s="29" t="e">
        <f t="shared" si="264"/>
        <v>#NAME?</v>
      </c>
      <c r="M494" s="86" t="e">
        <f>IF(VLOOKUP(C494,product_group_discount,3,FALSE)="",'New Quote Discount'!$C$6,VLOOKUP(C494,product_group_discount,3,FALSE))</f>
        <v>#NAME?</v>
      </c>
      <c r="N494" s="29" t="e">
        <f t="shared" si="265"/>
        <v>#NAME?</v>
      </c>
      <c r="O494" s="120" t="e">
        <f t="shared" ref="O494" si="266">VLOOKUP(C494,customerdiscount,5,FALSE)</f>
        <v>#NAME?</v>
      </c>
      <c r="P494" s="81">
        <v>1.2238542400000001</v>
      </c>
      <c r="Q494" s="167">
        <f>IF(P494="",[3]!EntStkSalesPrice($P$1,A494,'Price List'!$S$5),P494*(IF('Price List'!$S$5="A",1,IF('Price List'!$S$5="B",1.262,1.553))))</f>
        <v>1.5445040508800001</v>
      </c>
      <c r="R494" s="167">
        <f t="shared" si="249"/>
        <v>2.3167560763199999</v>
      </c>
      <c r="S494" s="106"/>
    </row>
    <row r="495" spans="1:19" x14ac:dyDescent="0.2">
      <c r="A495" s="21" t="s">
        <v>645</v>
      </c>
      <c r="B495" s="22" t="e">
        <f>[3]!EntStkParent($P$1,A495)</f>
        <v>#NAME?</v>
      </c>
      <c r="C495" s="22" t="e">
        <f t="shared" ref="C495:C506" si="267">LEFT(B495,3)</f>
        <v>#NAME?</v>
      </c>
      <c r="D495" s="22" t="e">
        <f>[3]!EntStkDescr($P$1,A495,1)</f>
        <v>#NAME?</v>
      </c>
      <c r="E495" s="55" t="s">
        <v>79</v>
      </c>
      <c r="F495" s="26" t="s">
        <v>72</v>
      </c>
      <c r="G495" s="25" t="e">
        <f t="shared" ref="G495:G508" si="268">CONCATENATE(H495,E495,F495)</f>
        <v>#NAME?</v>
      </c>
      <c r="H495" s="24" t="e">
        <f>[3]!EntStkUserField5($P$1,A495)</f>
        <v>#NAME?</v>
      </c>
      <c r="I495" s="24"/>
      <c r="J495" s="80" t="e">
        <f>IF('Price List'!$F$2="N/A",N495,IF('Price List'!$S$4="#(515): Invalid Customer",K495,(K495-(K495*O495))))</f>
        <v>#NAME?</v>
      </c>
      <c r="K495" s="80" t="e">
        <f t="shared" si="252"/>
        <v>#NAME?</v>
      </c>
      <c r="L495" s="23" t="e">
        <f t="shared" ref="L495:L508" si="269">K495-(K495*M495)</f>
        <v>#NAME?</v>
      </c>
      <c r="M495" s="77" t="e">
        <f>IF(VLOOKUP(C495,product_group_discount,3,FALSE)="",'New Quote Discount'!$C$6,VLOOKUP(C495,product_group_discount,3,FALSE))</f>
        <v>#NAME?</v>
      </c>
      <c r="N495" s="23" t="e">
        <f t="shared" ref="N495:N508" si="270">K495-(K495*M495)</f>
        <v>#NAME?</v>
      </c>
      <c r="O495" s="121" t="e">
        <f t="shared" ref="O495:O502" si="271">VLOOKUP(C495,customerdiscount,5,FALSE)</f>
        <v>#NAME?</v>
      </c>
      <c r="P495" s="126"/>
      <c r="Q495" s="167" t="e">
        <f>IF(P495="",[3]!EntStkSalesPrice($P$1,A495,'Price List'!$S$5),P495*(IF('Price List'!$S$5="A",1,IF('Price List'!$S$5="B",1.262,1.553))))</f>
        <v>#NAME?</v>
      </c>
      <c r="R495" s="167" t="e">
        <f t="shared" si="249"/>
        <v>#NAME?</v>
      </c>
    </row>
    <row r="496" spans="1:19" x14ac:dyDescent="0.2">
      <c r="A496" s="21" t="s">
        <v>646</v>
      </c>
      <c r="B496" s="22" t="e">
        <f>[3]!EntStkParent($P$1,A496)</f>
        <v>#NAME?</v>
      </c>
      <c r="C496" s="22" t="e">
        <f t="shared" si="267"/>
        <v>#NAME?</v>
      </c>
      <c r="D496" s="22" t="e">
        <f>[3]!EntStkDescr($P$1,A496,1)</f>
        <v>#NAME?</v>
      </c>
      <c r="E496" s="55" t="s">
        <v>79</v>
      </c>
      <c r="F496" s="26" t="s">
        <v>72</v>
      </c>
      <c r="G496" s="25" t="e">
        <f t="shared" si="268"/>
        <v>#NAME?</v>
      </c>
      <c r="H496" s="24" t="e">
        <f>[3]!EntStkUserField5($P$1,A496)</f>
        <v>#NAME?</v>
      </c>
      <c r="I496" s="24"/>
      <c r="J496" s="80" t="e">
        <f>IF('Price List'!$F$2="N/A",N496,IF('Price List'!$S$4="#(515): Invalid Customer",K496,(K496-(K496*O496))))</f>
        <v>#NAME?</v>
      </c>
      <c r="K496" s="80" t="e">
        <f t="shared" si="252"/>
        <v>#NAME?</v>
      </c>
      <c r="L496" s="23" t="e">
        <f t="shared" si="269"/>
        <v>#NAME?</v>
      </c>
      <c r="M496" s="77" t="e">
        <f>IF(VLOOKUP(C496,product_group_discount,3,FALSE)="",'New Quote Discount'!$C$6,VLOOKUP(C496,product_group_discount,3,FALSE))</f>
        <v>#NAME?</v>
      </c>
      <c r="N496" s="23" t="e">
        <f t="shared" si="270"/>
        <v>#NAME?</v>
      </c>
      <c r="O496" s="121" t="e">
        <f t="shared" si="271"/>
        <v>#NAME?</v>
      </c>
      <c r="P496" s="117"/>
      <c r="Q496" s="167" t="e">
        <f>IF(P496="",[3]!EntStkSalesPrice($P$1,A496,'Price List'!$S$5),P496*(IF('Price List'!$S$5="A",1,IF('Price List'!$S$5="B",1.262,1.553))))</f>
        <v>#NAME?</v>
      </c>
      <c r="R496" s="167" t="e">
        <f t="shared" si="249"/>
        <v>#NAME?</v>
      </c>
    </row>
    <row r="497" spans="1:18" x14ac:dyDescent="0.2">
      <c r="A497" s="21" t="s">
        <v>647</v>
      </c>
      <c r="B497" s="22" t="e">
        <f>[3]!EntStkParent($P$1,A497)</f>
        <v>#NAME?</v>
      </c>
      <c r="C497" s="22" t="e">
        <f t="shared" si="267"/>
        <v>#NAME?</v>
      </c>
      <c r="D497" s="22" t="e">
        <f>[3]!EntStkDescr($P$1,A497,1)</f>
        <v>#NAME?</v>
      </c>
      <c r="E497" s="55" t="s">
        <v>79</v>
      </c>
      <c r="F497" s="26" t="s">
        <v>72</v>
      </c>
      <c r="G497" s="25" t="e">
        <f t="shared" si="268"/>
        <v>#NAME?</v>
      </c>
      <c r="H497" s="24" t="e">
        <f>[3]!EntStkUserField5($P$1,A497)</f>
        <v>#NAME?</v>
      </c>
      <c r="I497" s="24"/>
      <c r="J497" s="80" t="e">
        <f>IF('Price List'!$F$2="N/A",N497,IF('Price List'!$S$4="#(515): Invalid Customer",K497,(K497-(K497*O497))))</f>
        <v>#NAME?</v>
      </c>
      <c r="K497" s="80" t="e">
        <f t="shared" si="252"/>
        <v>#NAME?</v>
      </c>
      <c r="L497" s="23" t="e">
        <f t="shared" si="269"/>
        <v>#NAME?</v>
      </c>
      <c r="M497" s="77" t="e">
        <f>IF(VLOOKUP(C497,product_group_discount,3,FALSE)="",'New Quote Discount'!$C$6,VLOOKUP(C497,product_group_discount,3,FALSE))</f>
        <v>#NAME?</v>
      </c>
      <c r="N497" s="23" t="e">
        <f t="shared" si="270"/>
        <v>#NAME?</v>
      </c>
      <c r="O497" s="121" t="e">
        <f t="shared" si="271"/>
        <v>#NAME?</v>
      </c>
      <c r="P497" s="117"/>
      <c r="Q497" s="167" t="e">
        <f>IF(P497="",[3]!EntStkSalesPrice($P$1,A497,'Price List'!$S$5),P497*(IF('Price List'!$S$5="A",1,IF('Price List'!$S$5="B",1.262,1.553))))</f>
        <v>#NAME?</v>
      </c>
      <c r="R497" s="167" t="e">
        <f t="shared" si="249"/>
        <v>#NAME?</v>
      </c>
    </row>
    <row r="498" spans="1:18" x14ac:dyDescent="0.2">
      <c r="A498" s="21" t="s">
        <v>648</v>
      </c>
      <c r="B498" s="22" t="e">
        <f>[3]!EntStkParent($P$1,A498)</f>
        <v>#NAME?</v>
      </c>
      <c r="C498" s="22" t="e">
        <f t="shared" si="267"/>
        <v>#NAME?</v>
      </c>
      <c r="D498" s="22" t="e">
        <f>[3]!EntStkDescr($P$1,A498,1)</f>
        <v>#NAME?</v>
      </c>
      <c r="E498" s="55" t="s">
        <v>79</v>
      </c>
      <c r="F498" s="26" t="s">
        <v>72</v>
      </c>
      <c r="G498" s="25" t="e">
        <f t="shared" si="268"/>
        <v>#NAME?</v>
      </c>
      <c r="H498" s="24" t="e">
        <f>[3]!EntStkUserField5($P$1,A498)</f>
        <v>#NAME?</v>
      </c>
      <c r="I498" s="24"/>
      <c r="J498" s="80" t="e">
        <f>IF('Price List'!$F$2="N/A",N498,IF('Price List'!$S$4="#(515): Invalid Customer",K498,(K498-(K498*O498))))</f>
        <v>#NAME?</v>
      </c>
      <c r="K498" s="80" t="e">
        <f t="shared" si="252"/>
        <v>#NAME?</v>
      </c>
      <c r="L498" s="23" t="e">
        <f t="shared" si="269"/>
        <v>#NAME?</v>
      </c>
      <c r="M498" s="77" t="e">
        <f>IF(VLOOKUP(C498,product_group_discount,3,FALSE)="",'New Quote Discount'!$C$6,VLOOKUP(C498,product_group_discount,3,FALSE))</f>
        <v>#NAME?</v>
      </c>
      <c r="N498" s="23" t="e">
        <f t="shared" si="270"/>
        <v>#NAME?</v>
      </c>
      <c r="O498" s="121" t="e">
        <f t="shared" si="271"/>
        <v>#NAME?</v>
      </c>
      <c r="P498" s="117"/>
      <c r="Q498" s="167" t="e">
        <f>IF(P498="",[3]!EntStkSalesPrice($P$1,A498,'Price List'!$S$5),P498*(IF('Price List'!$S$5="A",1,IF('Price List'!$S$5="B",1.262,1.553))))</f>
        <v>#NAME?</v>
      </c>
      <c r="R498" s="167" t="e">
        <f t="shared" si="249"/>
        <v>#NAME?</v>
      </c>
    </row>
    <row r="499" spans="1:18" x14ac:dyDescent="0.2">
      <c r="A499" s="21" t="s">
        <v>649</v>
      </c>
      <c r="B499" s="22" t="e">
        <f>[3]!EntStkParent($P$1,A499)</f>
        <v>#NAME?</v>
      </c>
      <c r="C499" s="22" t="e">
        <f t="shared" si="267"/>
        <v>#NAME?</v>
      </c>
      <c r="D499" s="22" t="e">
        <f>[3]!EntStkDescr($P$1,A499,1)</f>
        <v>#NAME?</v>
      </c>
      <c r="E499" s="55" t="s">
        <v>79</v>
      </c>
      <c r="F499" s="26" t="s">
        <v>72</v>
      </c>
      <c r="G499" s="25" t="e">
        <f t="shared" si="268"/>
        <v>#NAME?</v>
      </c>
      <c r="H499" s="24" t="e">
        <f>[3]!EntStkUserField5($P$1,A499)</f>
        <v>#NAME?</v>
      </c>
      <c r="I499" s="24"/>
      <c r="J499" s="80" t="e">
        <f>IF('Price List'!$F$2="N/A",N499,IF('Price List'!$S$4="#(515): Invalid Customer",K499,(K499-(K499*O499))))</f>
        <v>#NAME?</v>
      </c>
      <c r="K499" s="80" t="e">
        <f t="shared" si="252"/>
        <v>#NAME?</v>
      </c>
      <c r="L499" s="23" t="e">
        <f t="shared" si="269"/>
        <v>#NAME?</v>
      </c>
      <c r="M499" s="77" t="e">
        <f>IF(VLOOKUP(C499,product_group_discount,3,FALSE)="",'New Quote Discount'!$C$6,VLOOKUP(C499,product_group_discount,3,FALSE))</f>
        <v>#NAME?</v>
      </c>
      <c r="N499" s="23" t="e">
        <f t="shared" si="270"/>
        <v>#NAME?</v>
      </c>
      <c r="O499" s="121" t="e">
        <f t="shared" si="271"/>
        <v>#NAME?</v>
      </c>
      <c r="P499" s="117"/>
      <c r="Q499" s="167" t="e">
        <f>IF(P499="",[3]!EntStkSalesPrice($P$1,A499,'Price List'!$S$5),P499*(IF('Price List'!$S$5="A",1,IF('Price List'!$S$5="B",1.262,1.553))))</f>
        <v>#NAME?</v>
      </c>
      <c r="R499" s="167" t="e">
        <f t="shared" si="249"/>
        <v>#NAME?</v>
      </c>
    </row>
    <row r="500" spans="1:18" x14ac:dyDescent="0.2">
      <c r="A500" s="21" t="s">
        <v>650</v>
      </c>
      <c r="B500" s="22" t="e">
        <f>[3]!EntStkParent($P$1,A500)</f>
        <v>#NAME?</v>
      </c>
      <c r="C500" s="22" t="e">
        <f t="shared" si="267"/>
        <v>#NAME?</v>
      </c>
      <c r="D500" s="22" t="e">
        <f>[3]!EntStkDescr($P$1,A500,1)</f>
        <v>#NAME?</v>
      </c>
      <c r="E500" s="55" t="s">
        <v>79</v>
      </c>
      <c r="F500" s="26" t="s">
        <v>72</v>
      </c>
      <c r="G500" s="25" t="e">
        <f t="shared" si="268"/>
        <v>#NAME?</v>
      </c>
      <c r="H500" s="24" t="e">
        <f>[3]!EntStkUserField5($P$1,A500)</f>
        <v>#NAME?</v>
      </c>
      <c r="I500" s="24"/>
      <c r="J500" s="80" t="e">
        <f>IF('Price List'!$F$2="N/A",N500,IF('Price List'!$S$4="#(515): Invalid Customer",K500,(K500-(K500*O500))))</f>
        <v>#NAME?</v>
      </c>
      <c r="K500" s="80" t="e">
        <f t="shared" si="252"/>
        <v>#NAME?</v>
      </c>
      <c r="L500" s="23" t="e">
        <f t="shared" si="269"/>
        <v>#NAME?</v>
      </c>
      <c r="M500" s="77" t="e">
        <f>IF(VLOOKUP(C500,product_group_discount,3,FALSE)="",'New Quote Discount'!$C$6,VLOOKUP(C500,product_group_discount,3,FALSE))</f>
        <v>#NAME?</v>
      </c>
      <c r="N500" s="23" t="e">
        <f t="shared" si="270"/>
        <v>#NAME?</v>
      </c>
      <c r="O500" s="121" t="e">
        <f t="shared" si="271"/>
        <v>#NAME?</v>
      </c>
      <c r="P500" s="117"/>
      <c r="Q500" s="167" t="e">
        <f>IF(P500="",[3]!EntStkSalesPrice($P$1,A500,'Price List'!$S$5),P500*(IF('Price List'!$S$5="A",1,IF('Price List'!$S$5="B",1.262,1.553))))</f>
        <v>#NAME?</v>
      </c>
      <c r="R500" s="167" t="e">
        <f t="shared" si="249"/>
        <v>#NAME?</v>
      </c>
    </row>
    <row r="501" spans="1:18" x14ac:dyDescent="0.2">
      <c r="A501" s="21" t="s">
        <v>645</v>
      </c>
      <c r="B501" s="22" t="e">
        <f>[3]!EntStkParent($P$1,A501)</f>
        <v>#NAME?</v>
      </c>
      <c r="C501" s="22" t="e">
        <f t="shared" si="267"/>
        <v>#NAME?</v>
      </c>
      <c r="D501" s="22" t="e">
        <f>[3]!EntStkDescr($P$1,A501,1)</f>
        <v>#NAME?</v>
      </c>
      <c r="E501" s="55" t="s">
        <v>79</v>
      </c>
      <c r="F501" s="26" t="s">
        <v>72</v>
      </c>
      <c r="G501" s="25" t="e">
        <f t="shared" si="268"/>
        <v>#NAME?</v>
      </c>
      <c r="H501" s="24" t="e">
        <f>[3]!EntStkUserField5($P$1,A501)</f>
        <v>#NAME?</v>
      </c>
      <c r="I501" s="24"/>
      <c r="J501" s="80" t="e">
        <f>IF('Price List'!$F$2="N/A",N501,IF('Price List'!$S$4="#(515): Invalid Customer",K501,(K501-(K501*O501))))</f>
        <v>#NAME?</v>
      </c>
      <c r="K501" s="80" t="e">
        <f t="shared" si="252"/>
        <v>#NAME?</v>
      </c>
      <c r="L501" s="23" t="e">
        <f t="shared" si="269"/>
        <v>#NAME?</v>
      </c>
      <c r="M501" s="77" t="e">
        <f>IF(VLOOKUP(C501,product_group_discount,3,FALSE)="",'New Quote Discount'!$C$6,VLOOKUP(C501,product_group_discount,3,FALSE))</f>
        <v>#NAME?</v>
      </c>
      <c r="N501" s="23" t="e">
        <f t="shared" si="270"/>
        <v>#NAME?</v>
      </c>
      <c r="O501" s="121" t="e">
        <f t="shared" si="271"/>
        <v>#NAME?</v>
      </c>
      <c r="P501" s="117"/>
      <c r="Q501" s="167" t="e">
        <f>IF(P501="",[3]!EntStkSalesPrice($P$1,A501,'Price List'!$S$5),P501*(IF('Price List'!$S$5="A",1,IF('Price List'!$S$5="B",1.262,1.553))))</f>
        <v>#NAME?</v>
      </c>
      <c r="R501" s="167" t="e">
        <f t="shared" si="249"/>
        <v>#NAME?</v>
      </c>
    </row>
    <row r="502" spans="1:18" x14ac:dyDescent="0.2">
      <c r="A502" s="21" t="s">
        <v>646</v>
      </c>
      <c r="B502" s="22" t="e">
        <f>[3]!EntStkParent($P$1,A502)</f>
        <v>#NAME?</v>
      </c>
      <c r="C502" s="22" t="e">
        <f t="shared" si="267"/>
        <v>#NAME?</v>
      </c>
      <c r="D502" s="22" t="e">
        <f>[3]!EntStkDescr($P$1,A502,1)</f>
        <v>#NAME?</v>
      </c>
      <c r="E502" s="55" t="s">
        <v>79</v>
      </c>
      <c r="F502" s="26" t="s">
        <v>72</v>
      </c>
      <c r="G502" s="25" t="e">
        <f t="shared" si="268"/>
        <v>#NAME?</v>
      </c>
      <c r="H502" s="24" t="e">
        <f>[3]!EntStkUserField5($P$1,A502)</f>
        <v>#NAME?</v>
      </c>
      <c r="I502" s="24"/>
      <c r="J502" s="80" t="e">
        <f>IF('Price List'!$F$2="N/A",N502,IF('Price List'!$S$4="#(515): Invalid Customer",K502,(K502-(K502*O502))))</f>
        <v>#NAME?</v>
      </c>
      <c r="K502" s="80" t="e">
        <f t="shared" si="252"/>
        <v>#NAME?</v>
      </c>
      <c r="L502" s="23" t="e">
        <f t="shared" si="269"/>
        <v>#NAME?</v>
      </c>
      <c r="M502" s="77" t="e">
        <f>IF(VLOOKUP(C502,product_group_discount,3,FALSE)="",'New Quote Discount'!$C$6,VLOOKUP(C502,product_group_discount,3,FALSE))</f>
        <v>#NAME?</v>
      </c>
      <c r="N502" s="23" t="e">
        <f t="shared" si="270"/>
        <v>#NAME?</v>
      </c>
      <c r="O502" s="121" t="e">
        <f t="shared" si="271"/>
        <v>#NAME?</v>
      </c>
      <c r="P502" s="117"/>
      <c r="Q502" s="167" t="e">
        <f>IF(P502="",[3]!EntStkSalesPrice($P$1,A502,'Price List'!$S$5),P502*(IF('Price List'!$S$5="A",1,IF('Price List'!$S$5="B",1.262,1.553))))</f>
        <v>#NAME?</v>
      </c>
      <c r="R502" s="167" t="e">
        <f t="shared" si="249"/>
        <v>#NAME?</v>
      </c>
    </row>
    <row r="503" spans="1:18" x14ac:dyDescent="0.2">
      <c r="A503" s="21" t="s">
        <v>647</v>
      </c>
      <c r="B503" s="22" t="e">
        <f>[3]!EntStkParent($P$1,A503)</f>
        <v>#NAME?</v>
      </c>
      <c r="C503" s="22" t="e">
        <f t="shared" si="267"/>
        <v>#NAME?</v>
      </c>
      <c r="D503" s="22" t="e">
        <f>[3]!EntStkDescr($P$1,A503,1)</f>
        <v>#NAME?</v>
      </c>
      <c r="E503" s="55" t="s">
        <v>79</v>
      </c>
      <c r="F503" s="26" t="s">
        <v>72</v>
      </c>
      <c r="G503" s="25" t="e">
        <f t="shared" si="268"/>
        <v>#NAME?</v>
      </c>
      <c r="H503" s="24" t="e">
        <f>[3]!EntStkUserField5($P$1,A503)</f>
        <v>#NAME?</v>
      </c>
      <c r="I503" s="24"/>
      <c r="J503" s="80" t="e">
        <f>IF('Price List'!$F$2="N/A",N503,IF('Price List'!$S$4="#(515): Invalid Customer",K503,(K503-(K503*O503))))</f>
        <v>#NAME?</v>
      </c>
      <c r="K503" s="80" t="e">
        <f t="shared" si="252"/>
        <v>#NAME?</v>
      </c>
      <c r="L503" s="23" t="e">
        <f t="shared" si="269"/>
        <v>#NAME?</v>
      </c>
      <c r="M503" s="77" t="e">
        <f>IF(VLOOKUP(C503,product_group_discount,3,FALSE)="",'New Quote Discount'!$C$6,VLOOKUP(C503,product_group_discount,3,FALSE))</f>
        <v>#NAME?</v>
      </c>
      <c r="N503" s="23" t="e">
        <f t="shared" si="270"/>
        <v>#NAME?</v>
      </c>
      <c r="O503" s="121" t="e">
        <f t="shared" ref="O503:O508" si="272">VLOOKUP(C503,customerdiscount,5,FALSE)</f>
        <v>#NAME?</v>
      </c>
      <c r="P503" s="117"/>
      <c r="Q503" s="167" t="e">
        <f>IF(P503="",[3]!EntStkSalesPrice($P$1,A503,'Price List'!$S$5),P503*(IF('Price List'!$S$5="A",1,IF('Price List'!$S$5="B",1.262,1.553))))</f>
        <v>#NAME?</v>
      </c>
      <c r="R503" s="167" t="e">
        <f t="shared" si="249"/>
        <v>#NAME?</v>
      </c>
    </row>
    <row r="504" spans="1:18" x14ac:dyDescent="0.2">
      <c r="A504" s="21" t="s">
        <v>648</v>
      </c>
      <c r="B504" s="22" t="e">
        <f>[3]!EntStkParent($P$1,A504)</f>
        <v>#NAME?</v>
      </c>
      <c r="C504" s="22" t="e">
        <f t="shared" si="267"/>
        <v>#NAME?</v>
      </c>
      <c r="D504" s="22" t="e">
        <f>[3]!EntStkDescr($P$1,A504,1)</f>
        <v>#NAME?</v>
      </c>
      <c r="E504" s="55" t="s">
        <v>79</v>
      </c>
      <c r="F504" s="26" t="s">
        <v>72</v>
      </c>
      <c r="G504" s="25" t="e">
        <f t="shared" si="268"/>
        <v>#NAME?</v>
      </c>
      <c r="H504" s="24" t="e">
        <f>[3]!EntStkUserField5($P$1,A504)</f>
        <v>#NAME?</v>
      </c>
      <c r="I504" s="24"/>
      <c r="J504" s="80" t="e">
        <f>IF('Price List'!$F$2="N/A",N504,IF('Price List'!$S$4="#(515): Invalid Customer",K504,(K504-(K504*O504))))</f>
        <v>#NAME?</v>
      </c>
      <c r="K504" s="80" t="e">
        <f t="shared" si="252"/>
        <v>#NAME?</v>
      </c>
      <c r="L504" s="23" t="e">
        <f t="shared" si="269"/>
        <v>#NAME?</v>
      </c>
      <c r="M504" s="77" t="e">
        <f>IF(VLOOKUP(C504,product_group_discount,3,FALSE)="",'New Quote Discount'!$C$6,VLOOKUP(C504,product_group_discount,3,FALSE))</f>
        <v>#NAME?</v>
      </c>
      <c r="N504" s="23" t="e">
        <f t="shared" si="270"/>
        <v>#NAME?</v>
      </c>
      <c r="O504" s="121" t="e">
        <f t="shared" si="272"/>
        <v>#NAME?</v>
      </c>
      <c r="P504" s="117"/>
      <c r="Q504" s="167" t="e">
        <f>IF(P504="",[3]!EntStkSalesPrice($P$1,A504,'Price List'!$S$5),P504*(IF('Price List'!$S$5="A",1,IF('Price List'!$S$5="B",1.262,1.553))))</f>
        <v>#NAME?</v>
      </c>
      <c r="R504" s="167" t="e">
        <f t="shared" si="249"/>
        <v>#NAME?</v>
      </c>
    </row>
    <row r="505" spans="1:18" x14ac:dyDescent="0.2">
      <c r="A505" s="21" t="s">
        <v>649</v>
      </c>
      <c r="B505" s="22" t="e">
        <f>[3]!EntStkParent($P$1,A505)</f>
        <v>#NAME?</v>
      </c>
      <c r="C505" s="22" t="e">
        <f t="shared" si="267"/>
        <v>#NAME?</v>
      </c>
      <c r="D505" s="22" t="e">
        <f>[3]!EntStkDescr($P$1,A505,1)</f>
        <v>#NAME?</v>
      </c>
      <c r="E505" s="55" t="s">
        <v>79</v>
      </c>
      <c r="F505" s="26" t="s">
        <v>72</v>
      </c>
      <c r="G505" s="25" t="e">
        <f t="shared" si="268"/>
        <v>#NAME?</v>
      </c>
      <c r="H505" s="24" t="e">
        <f>[3]!EntStkUserField5($P$1,A505)</f>
        <v>#NAME?</v>
      </c>
      <c r="I505" s="24"/>
      <c r="J505" s="80" t="e">
        <f>IF('Price List'!$F$2="N/A",N505,IF('Price List'!$S$4="#(515): Invalid Customer",K505,(K505-(K505*O505))))</f>
        <v>#NAME?</v>
      </c>
      <c r="K505" s="80" t="e">
        <f t="shared" si="252"/>
        <v>#NAME?</v>
      </c>
      <c r="L505" s="23" t="e">
        <f t="shared" si="269"/>
        <v>#NAME?</v>
      </c>
      <c r="M505" s="77" t="e">
        <f>IF(VLOOKUP(C505,product_group_discount,3,FALSE)="",'New Quote Discount'!$C$6,VLOOKUP(C505,product_group_discount,3,FALSE))</f>
        <v>#NAME?</v>
      </c>
      <c r="N505" s="23" t="e">
        <f t="shared" si="270"/>
        <v>#NAME?</v>
      </c>
      <c r="O505" s="121" t="e">
        <f t="shared" si="272"/>
        <v>#NAME?</v>
      </c>
      <c r="P505" s="117"/>
      <c r="Q505" s="167" t="e">
        <f>IF(P505="",[3]!EntStkSalesPrice($P$1,A505,'Price List'!$S$5),P505*(IF('Price List'!$S$5="A",1,IF('Price List'!$S$5="B",1.262,1.553))))</f>
        <v>#NAME?</v>
      </c>
      <c r="R505" s="167" t="e">
        <f t="shared" si="249"/>
        <v>#NAME?</v>
      </c>
    </row>
    <row r="506" spans="1:18" x14ac:dyDescent="0.2">
      <c r="A506" s="21" t="s">
        <v>650</v>
      </c>
      <c r="B506" s="22" t="e">
        <f>[3]!EntStkParent($P$1,A506)</f>
        <v>#NAME?</v>
      </c>
      <c r="C506" s="22" t="e">
        <f t="shared" si="267"/>
        <v>#NAME?</v>
      </c>
      <c r="D506" s="22" t="e">
        <f>[3]!EntStkDescr($P$1,A506,1)</f>
        <v>#NAME?</v>
      </c>
      <c r="E506" s="55" t="s">
        <v>79</v>
      </c>
      <c r="F506" s="26" t="s">
        <v>72</v>
      </c>
      <c r="G506" s="25" t="e">
        <f t="shared" si="268"/>
        <v>#NAME?</v>
      </c>
      <c r="H506" s="24" t="e">
        <f>[3]!EntStkUserField5($P$1,A506)</f>
        <v>#NAME?</v>
      </c>
      <c r="I506" s="24"/>
      <c r="J506" s="80" t="e">
        <f>IF('Price List'!$F$2="N/A",N506,IF('Price List'!$S$4="#(515): Invalid Customer",K506,(K506-(K506*O506))))</f>
        <v>#NAME?</v>
      </c>
      <c r="K506" s="80" t="e">
        <f t="shared" si="252"/>
        <v>#NAME?</v>
      </c>
      <c r="L506" s="23" t="e">
        <f t="shared" si="269"/>
        <v>#NAME?</v>
      </c>
      <c r="M506" s="77" t="e">
        <f>IF(VLOOKUP(C506,product_group_discount,3,FALSE)="",'New Quote Discount'!$C$6,VLOOKUP(C506,product_group_discount,3,FALSE))</f>
        <v>#NAME?</v>
      </c>
      <c r="N506" s="23" t="e">
        <f t="shared" si="270"/>
        <v>#NAME?</v>
      </c>
      <c r="O506" s="121" t="e">
        <f t="shared" si="272"/>
        <v>#NAME?</v>
      </c>
      <c r="P506" s="117"/>
      <c r="Q506" s="167" t="e">
        <f>IF(P506="",[3]!EntStkSalesPrice($P$1,A506,'Price List'!$S$5),P506*(IF('Price List'!$S$5="A",1,IF('Price List'!$S$5="B",1.262,1.553))))</f>
        <v>#NAME?</v>
      </c>
      <c r="R506" s="167" t="e">
        <f t="shared" si="249"/>
        <v>#NAME?</v>
      </c>
    </row>
    <row r="507" spans="1:18" x14ac:dyDescent="0.2">
      <c r="A507" s="71" t="s">
        <v>207</v>
      </c>
      <c r="B507" s="66" t="e">
        <f>[3]!EntStkParent($P$1,A507)</f>
        <v>#NAME?</v>
      </c>
      <c r="C507" s="66" t="s">
        <v>39</v>
      </c>
      <c r="D507" s="66" t="e">
        <f>[3]!EntStkDescr($P$1,A507,1)</f>
        <v>#NAME?</v>
      </c>
      <c r="E507" s="67" t="s">
        <v>79</v>
      </c>
      <c r="F507" s="68" t="s">
        <v>72</v>
      </c>
      <c r="G507" s="25" t="e">
        <f t="shared" si="268"/>
        <v>#NAME?</v>
      </c>
      <c r="H507" s="69" t="e">
        <f>[3]!EntStkUserField5($P$1,A507)</f>
        <v>#NAME?</v>
      </c>
      <c r="I507" s="24"/>
      <c r="J507" s="85" t="e">
        <f>IF('Price List'!$F$2="N/A",N507,IF('Price List'!$S$4="#(515): Invalid Customer",K507,(K507-(K507*O507))))</f>
        <v>#NAME?</v>
      </c>
      <c r="K507" s="85" t="e">
        <f t="shared" si="252"/>
        <v>#NAME?</v>
      </c>
      <c r="L507" s="75" t="e">
        <f t="shared" si="269"/>
        <v>#NAME?</v>
      </c>
      <c r="M507" s="77">
        <f>IF(VLOOKUP(C507,product_group_discount,3,FALSE)="",'New Quote Discount'!$C$6,VLOOKUP(C507,product_group_discount,3,FALSE))</f>
        <v>0.4</v>
      </c>
      <c r="N507" s="75" t="e">
        <f t="shared" si="270"/>
        <v>#NAME?</v>
      </c>
      <c r="O507" s="121" t="e">
        <f t="shared" si="272"/>
        <v>#NAME?</v>
      </c>
      <c r="P507" s="85"/>
      <c r="Q507" s="167" t="e">
        <f>IF(P507="",[3]!EntStkSalesPrice($P$1,A507,'Price List'!$S$5),P507*(IF('Price List'!$S$5="A",1,IF('Price List'!$S$5="B",1.262,1.553))))</f>
        <v>#NAME?</v>
      </c>
      <c r="R507" s="167" t="e">
        <f t="shared" si="249"/>
        <v>#NAME?</v>
      </c>
    </row>
    <row r="508" spans="1:18" x14ac:dyDescent="0.2">
      <c r="A508" s="71" t="s">
        <v>208</v>
      </c>
      <c r="B508" s="66" t="e">
        <f>[3]!EntStkParent($P$1,A508)</f>
        <v>#NAME?</v>
      </c>
      <c r="C508" s="66" t="s">
        <v>39</v>
      </c>
      <c r="D508" s="66" t="e">
        <f>[3]!EntStkDescr($P$1,A508,1)</f>
        <v>#NAME?</v>
      </c>
      <c r="E508" s="67" t="s">
        <v>79</v>
      </c>
      <c r="F508" s="68" t="s">
        <v>72</v>
      </c>
      <c r="G508" s="25" t="e">
        <f t="shared" si="268"/>
        <v>#NAME?</v>
      </c>
      <c r="H508" s="69" t="e">
        <f>[3]!EntStkUserField5($P$1,A508)</f>
        <v>#NAME?</v>
      </c>
      <c r="I508" s="24"/>
      <c r="J508" s="85" t="e">
        <f>IF('Price List'!$F$2="N/A",N508,IF('Price List'!$S$4="#(515): Invalid Customer",K508,(K508-(K508*O508))))</f>
        <v>#NAME?</v>
      </c>
      <c r="K508" s="85" t="e">
        <f t="shared" si="252"/>
        <v>#NAME?</v>
      </c>
      <c r="L508" s="75" t="e">
        <f t="shared" si="269"/>
        <v>#NAME?</v>
      </c>
      <c r="M508" s="77">
        <f>IF(VLOOKUP(C508,product_group_discount,3,FALSE)="",'New Quote Discount'!$C$6,VLOOKUP(C508,product_group_discount,3,FALSE))</f>
        <v>0.4</v>
      </c>
      <c r="N508" s="75" t="e">
        <f t="shared" si="270"/>
        <v>#NAME?</v>
      </c>
      <c r="O508" s="121" t="e">
        <f t="shared" si="272"/>
        <v>#NAME?</v>
      </c>
      <c r="P508" s="85"/>
      <c r="Q508" s="167" t="e">
        <f>IF(P508="",[3]!EntStkSalesPrice($P$1,A508,'Price List'!$S$5),P508*(IF('Price List'!$S$5="A",1,IF('Price List'!$S$5="B",1.262,1.553))))</f>
        <v>#NAME?</v>
      </c>
      <c r="R508" s="167" t="e">
        <f t="shared" si="249"/>
        <v>#NAME?</v>
      </c>
    </row>
    <row r="509" spans="1:18" x14ac:dyDescent="0.2">
      <c r="A509" s="71" t="s">
        <v>209</v>
      </c>
      <c r="B509" s="66" t="e">
        <f>[3]!EntStkParent($P$1,A509)</f>
        <v>#NAME?</v>
      </c>
      <c r="C509" s="66" t="s">
        <v>39</v>
      </c>
      <c r="D509" s="66" t="e">
        <f>[3]!EntStkDescr($P$1,A509,1)</f>
        <v>#NAME?</v>
      </c>
      <c r="E509" s="67" t="s">
        <v>79</v>
      </c>
      <c r="F509" s="68" t="s">
        <v>72</v>
      </c>
      <c r="G509" s="25" t="e">
        <f t="shared" ref="G509:G572" si="273">CONCATENATE(H509,E509,F509)</f>
        <v>#NAME?</v>
      </c>
      <c r="H509" s="69" t="e">
        <f>[3]!EntStkUserField5($P$1,A509)</f>
        <v>#NAME?</v>
      </c>
      <c r="I509" s="24"/>
      <c r="J509" s="85" t="e">
        <f>IF('Price List'!$F$2="N/A",N509,IF('Price List'!$S$4="#(515): Invalid Customer",K509,(K509-(K509*O509))))</f>
        <v>#NAME?</v>
      </c>
      <c r="K509" s="85" t="e">
        <f t="shared" si="252"/>
        <v>#NAME?</v>
      </c>
      <c r="L509" s="75" t="e">
        <f t="shared" ref="L509:L514" si="274">K509-(K509*M509)</f>
        <v>#NAME?</v>
      </c>
      <c r="M509" s="77">
        <f>IF(VLOOKUP(C509,product_group_discount,3,FALSE)="",'New Quote Discount'!$C$6,VLOOKUP(C509,product_group_discount,3,FALSE))</f>
        <v>0.4</v>
      </c>
      <c r="N509" s="75" t="e">
        <f t="shared" ref="N509:N514" si="275">K509-(K509*M509)</f>
        <v>#NAME?</v>
      </c>
      <c r="O509" s="121" t="e">
        <f t="shared" ref="O509:O542" si="276">VLOOKUP(C509,customerdiscount,5,FALSE)</f>
        <v>#NAME?</v>
      </c>
      <c r="P509" s="85"/>
      <c r="Q509" s="167" t="e">
        <f>IF(P509="",[3]!EntStkSalesPrice($P$1,A509,'Price List'!$S$5),P509*(IF('Price List'!$S$5="A",1,IF('Price List'!$S$5="B",1.262,1.553))))</f>
        <v>#NAME?</v>
      </c>
      <c r="R509" s="167" t="e">
        <f t="shared" si="249"/>
        <v>#NAME?</v>
      </c>
    </row>
    <row r="510" spans="1:18" x14ac:dyDescent="0.2">
      <c r="A510" s="71" t="s">
        <v>210</v>
      </c>
      <c r="B510" s="66" t="e">
        <f>[3]!EntStkParent($P$1,A510)</f>
        <v>#NAME?</v>
      </c>
      <c r="C510" s="66" t="s">
        <v>39</v>
      </c>
      <c r="D510" s="66" t="e">
        <f>[3]!EntStkDescr($P$1,A510,1)</f>
        <v>#NAME?</v>
      </c>
      <c r="E510" s="67" t="s">
        <v>79</v>
      </c>
      <c r="F510" s="68" t="s">
        <v>72</v>
      </c>
      <c r="G510" s="25" t="e">
        <f t="shared" si="273"/>
        <v>#NAME?</v>
      </c>
      <c r="H510" s="69" t="e">
        <f>[3]!EntStkUserField5($P$1,A510)</f>
        <v>#NAME?</v>
      </c>
      <c r="I510" s="24"/>
      <c r="J510" s="85" t="e">
        <f>IF('Price List'!$F$2="N/A",N510,IF('Price List'!$S$4="#(515): Invalid Customer",K510,(K510-(K510*O510))))</f>
        <v>#NAME?</v>
      </c>
      <c r="K510" s="85" t="e">
        <f t="shared" si="252"/>
        <v>#NAME?</v>
      </c>
      <c r="L510" s="75" t="e">
        <f t="shared" si="274"/>
        <v>#NAME?</v>
      </c>
      <c r="M510" s="77">
        <f>IF(VLOOKUP(C510,product_group_discount,3,FALSE)="",'New Quote Discount'!$C$6,VLOOKUP(C510,product_group_discount,3,FALSE))</f>
        <v>0.4</v>
      </c>
      <c r="N510" s="75" t="e">
        <f t="shared" si="275"/>
        <v>#NAME?</v>
      </c>
      <c r="O510" s="121" t="e">
        <f t="shared" si="276"/>
        <v>#NAME?</v>
      </c>
      <c r="P510" s="85"/>
      <c r="Q510" s="167" t="e">
        <f>IF(P510="",[3]!EntStkSalesPrice($P$1,A510,'Price List'!$S$5),P510*(IF('Price List'!$S$5="A",1,IF('Price List'!$S$5="B",1.262,1.553))))</f>
        <v>#NAME?</v>
      </c>
      <c r="R510" s="167" t="e">
        <f t="shared" si="249"/>
        <v>#NAME?</v>
      </c>
    </row>
    <row r="511" spans="1:18" x14ac:dyDescent="0.2">
      <c r="A511" s="71" t="s">
        <v>211</v>
      </c>
      <c r="B511" s="66" t="e">
        <f>[3]!EntStkParent($P$1,A511)</f>
        <v>#NAME?</v>
      </c>
      <c r="C511" s="66" t="s">
        <v>39</v>
      </c>
      <c r="D511" s="66" t="e">
        <f>[3]!EntStkDescr($P$1,A511,1)</f>
        <v>#NAME?</v>
      </c>
      <c r="E511" s="67" t="s">
        <v>79</v>
      </c>
      <c r="F511" s="68" t="s">
        <v>72</v>
      </c>
      <c r="G511" s="25" t="e">
        <f t="shared" si="273"/>
        <v>#NAME?</v>
      </c>
      <c r="H511" s="69" t="e">
        <f>[3]!EntStkUserField5($P$1,A511)</f>
        <v>#NAME?</v>
      </c>
      <c r="I511" s="24"/>
      <c r="J511" s="85" t="e">
        <f>IF('Price List'!$F$2="N/A",N511,IF('Price List'!$S$4="#(515): Invalid Customer",K511,(K511-(K511*O511))))</f>
        <v>#NAME?</v>
      </c>
      <c r="K511" s="85" t="e">
        <f t="shared" si="252"/>
        <v>#NAME?</v>
      </c>
      <c r="L511" s="75" t="e">
        <f t="shared" si="274"/>
        <v>#NAME?</v>
      </c>
      <c r="M511" s="77">
        <f>IF(VLOOKUP(C511,product_group_discount,3,FALSE)="",'New Quote Discount'!$C$6,VLOOKUP(C511,product_group_discount,3,FALSE))</f>
        <v>0.4</v>
      </c>
      <c r="N511" s="75" t="e">
        <f t="shared" si="275"/>
        <v>#NAME?</v>
      </c>
      <c r="O511" s="121" t="e">
        <f t="shared" si="276"/>
        <v>#NAME?</v>
      </c>
      <c r="P511" s="85"/>
      <c r="Q511" s="167" t="e">
        <f>IF(P511="",[3]!EntStkSalesPrice($P$1,A511,'Price List'!$S$5),P511*(IF('Price List'!$S$5="A",1,IF('Price List'!$S$5="B",1.262,1.553))))</f>
        <v>#NAME?</v>
      </c>
      <c r="R511" s="167" t="e">
        <f t="shared" si="249"/>
        <v>#NAME?</v>
      </c>
    </row>
    <row r="512" spans="1:18" x14ac:dyDescent="0.2">
      <c r="A512" s="71" t="s">
        <v>212</v>
      </c>
      <c r="B512" s="66" t="e">
        <f>[3]!EntStkParent($P$1,A512)</f>
        <v>#NAME?</v>
      </c>
      <c r="C512" s="66" t="s">
        <v>39</v>
      </c>
      <c r="D512" s="66" t="e">
        <f>[3]!EntStkDescr($P$1,A512,1)</f>
        <v>#NAME?</v>
      </c>
      <c r="E512" s="67" t="s">
        <v>79</v>
      </c>
      <c r="F512" s="68" t="s">
        <v>72</v>
      </c>
      <c r="G512" s="25" t="e">
        <f t="shared" si="273"/>
        <v>#NAME?</v>
      </c>
      <c r="H512" s="69" t="e">
        <f>[3]!EntStkUserField5($P$1,A512)</f>
        <v>#NAME?</v>
      </c>
      <c r="I512" s="24"/>
      <c r="J512" s="85" t="e">
        <f>IF('Price List'!$F$2="N/A",N512,IF('Price List'!$S$4="#(515): Invalid Customer",K512,(K512-(K512*O512))))</f>
        <v>#NAME?</v>
      </c>
      <c r="K512" s="85" t="e">
        <f t="shared" si="252"/>
        <v>#NAME?</v>
      </c>
      <c r="L512" s="75" t="e">
        <f t="shared" si="274"/>
        <v>#NAME?</v>
      </c>
      <c r="M512" s="77">
        <f>IF(VLOOKUP(C512,product_group_discount,3,FALSE)="",'New Quote Discount'!$C$6,VLOOKUP(C512,product_group_discount,3,FALSE))</f>
        <v>0.4</v>
      </c>
      <c r="N512" s="75" t="e">
        <f t="shared" si="275"/>
        <v>#NAME?</v>
      </c>
      <c r="O512" s="121" t="e">
        <f t="shared" si="276"/>
        <v>#NAME?</v>
      </c>
      <c r="P512" s="85"/>
      <c r="Q512" s="167" t="e">
        <f>IF(P512="",[3]!EntStkSalesPrice($P$1,A512,'Price List'!$S$5),P512*(IF('Price List'!$S$5="A",1,IF('Price List'!$S$5="B",1.262,1.553))))</f>
        <v>#NAME?</v>
      </c>
      <c r="R512" s="167" t="e">
        <f t="shared" si="249"/>
        <v>#NAME?</v>
      </c>
    </row>
    <row r="513" spans="1:18" x14ac:dyDescent="0.2">
      <c r="A513" s="71" t="s">
        <v>213</v>
      </c>
      <c r="B513" s="66" t="e">
        <f>[3]!EntStkParent($P$1,A513)</f>
        <v>#NAME?</v>
      </c>
      <c r="C513" s="66" t="s">
        <v>39</v>
      </c>
      <c r="D513" s="66" t="e">
        <f>[3]!EntStkDescr($P$1,A513,1)</f>
        <v>#NAME?</v>
      </c>
      <c r="E513" s="67" t="s">
        <v>79</v>
      </c>
      <c r="F513" s="68" t="s">
        <v>72</v>
      </c>
      <c r="G513" s="25" t="e">
        <f t="shared" si="273"/>
        <v>#NAME?</v>
      </c>
      <c r="H513" s="69" t="e">
        <f>[3]!EntStkUserField5($P$1,A513)</f>
        <v>#NAME?</v>
      </c>
      <c r="I513" s="24"/>
      <c r="J513" s="85" t="e">
        <f>IF('Price List'!$F$2="N/A",N513,IF('Price List'!$S$4="#(515): Invalid Customer",K513,(K513-(K513*O513))))</f>
        <v>#NAME?</v>
      </c>
      <c r="K513" s="85" t="e">
        <f t="shared" si="252"/>
        <v>#NAME?</v>
      </c>
      <c r="L513" s="75" t="e">
        <f t="shared" si="274"/>
        <v>#NAME?</v>
      </c>
      <c r="M513" s="77">
        <f>IF(VLOOKUP(C513,product_group_discount,3,FALSE)="",'New Quote Discount'!$C$6,VLOOKUP(C513,product_group_discount,3,FALSE))</f>
        <v>0.4</v>
      </c>
      <c r="N513" s="75" t="e">
        <f t="shared" si="275"/>
        <v>#NAME?</v>
      </c>
      <c r="O513" s="121" t="e">
        <f t="shared" si="276"/>
        <v>#NAME?</v>
      </c>
      <c r="P513" s="85"/>
      <c r="Q513" s="167" t="e">
        <f>IF(P513="",[3]!EntStkSalesPrice($P$1,A513,'Price List'!$S$5),P513*(IF('Price List'!$S$5="A",1,IF('Price List'!$S$5="B",1.262,1.553))))</f>
        <v>#NAME?</v>
      </c>
      <c r="R513" s="167" t="e">
        <f t="shared" si="249"/>
        <v>#NAME?</v>
      </c>
    </row>
    <row r="514" spans="1:18" x14ac:dyDescent="0.2">
      <c r="A514" s="71" t="s">
        <v>214</v>
      </c>
      <c r="B514" s="66" t="e">
        <f>[3]!EntStkParent($P$1,A514)</f>
        <v>#NAME?</v>
      </c>
      <c r="C514" s="66" t="s">
        <v>39</v>
      </c>
      <c r="D514" s="66" t="e">
        <f>[3]!EntStkDescr($P$1,A514,1)</f>
        <v>#NAME?</v>
      </c>
      <c r="E514" s="67" t="s">
        <v>79</v>
      </c>
      <c r="F514" s="68" t="s">
        <v>72</v>
      </c>
      <c r="G514" s="25" t="e">
        <f t="shared" si="273"/>
        <v>#NAME?</v>
      </c>
      <c r="H514" s="69" t="e">
        <f>[3]!EntStkUserField5($P$1,A514)</f>
        <v>#NAME?</v>
      </c>
      <c r="I514" s="24"/>
      <c r="J514" s="85" t="e">
        <f>IF('Price List'!$F$2="N/A",N514,IF('Price List'!$S$4="#(515): Invalid Customer",K514,(K514-(K514*O514))))</f>
        <v>#NAME?</v>
      </c>
      <c r="K514" s="85" t="e">
        <f t="shared" si="252"/>
        <v>#NAME?</v>
      </c>
      <c r="L514" s="75" t="e">
        <f t="shared" si="274"/>
        <v>#NAME?</v>
      </c>
      <c r="M514" s="77">
        <f>IF(VLOOKUP(C514,product_group_discount,3,FALSE)="",'New Quote Discount'!$C$6,VLOOKUP(C514,product_group_discount,3,FALSE))</f>
        <v>0.4</v>
      </c>
      <c r="N514" s="75" t="e">
        <f t="shared" si="275"/>
        <v>#NAME?</v>
      </c>
      <c r="O514" s="121" t="e">
        <f t="shared" si="276"/>
        <v>#NAME?</v>
      </c>
      <c r="P514" s="85"/>
      <c r="Q514" s="167" t="e">
        <f>IF(P514="",[3]!EntStkSalesPrice($P$1,A514,'Price List'!$S$5),P514*(IF('Price List'!$S$5="A",1,IF('Price List'!$S$5="B",1.262,1.553))))</f>
        <v>#NAME?</v>
      </c>
      <c r="R514" s="167" t="e">
        <f t="shared" si="249"/>
        <v>#NAME?</v>
      </c>
    </row>
    <row r="515" spans="1:18" x14ac:dyDescent="0.2">
      <c r="A515" s="21" t="s">
        <v>651</v>
      </c>
      <c r="B515" s="22" t="e">
        <f>[3]!EntStkParent($P$1,A515)</f>
        <v>#NAME?</v>
      </c>
      <c r="C515" s="22" t="e">
        <f t="shared" ref="C515:C530" si="277">LEFT(B515,3)</f>
        <v>#NAME?</v>
      </c>
      <c r="D515" s="22" t="e">
        <f>[3]!EntStkDescr($P$1,A515,1)</f>
        <v>#NAME?</v>
      </c>
      <c r="E515" s="55" t="s">
        <v>79</v>
      </c>
      <c r="F515" s="26" t="s">
        <v>72</v>
      </c>
      <c r="G515" s="25" t="e">
        <f t="shared" si="273"/>
        <v>#NAME?</v>
      </c>
      <c r="H515" s="24" t="e">
        <f>[3]!EntStkUserField5($P$1,A515)</f>
        <v>#NAME?</v>
      </c>
      <c r="I515" s="24"/>
      <c r="J515" s="80" t="e">
        <f>IF('Price List'!$F$2="N/A",N515,IF('Price List'!$S$4="#(515): Invalid Customer",K515,(K515-(K515*O515))))</f>
        <v>#NAME?</v>
      </c>
      <c r="K515" s="80" t="e">
        <f t="shared" si="252"/>
        <v>#NAME?</v>
      </c>
      <c r="L515" s="23" t="e">
        <f t="shared" ref="L515:L531" si="278">K515-(K515*M515)</f>
        <v>#NAME?</v>
      </c>
      <c r="M515" s="77" t="e">
        <f>IF(VLOOKUP(C515,product_group_discount,3,FALSE)="",'New Quote Discount'!$C$6,VLOOKUP(C515,product_group_discount,3,FALSE))</f>
        <v>#NAME?</v>
      </c>
      <c r="N515" s="23" t="e">
        <f t="shared" ref="N515:N552" si="279">K515-(K515*M515)</f>
        <v>#NAME?</v>
      </c>
      <c r="O515" s="121" t="e">
        <f t="shared" si="276"/>
        <v>#NAME?</v>
      </c>
      <c r="P515" s="126"/>
      <c r="Q515" s="167" t="e">
        <f>IF(P515="",[3]!EntStkSalesPrice($P$1,A515,'Price List'!$S$5),P515*(IF('Price List'!$S$5="A",1,IF('Price List'!$S$5="B",1.262,1.553))))</f>
        <v>#NAME?</v>
      </c>
      <c r="R515" s="167" t="e">
        <f t="shared" si="249"/>
        <v>#NAME?</v>
      </c>
    </row>
    <row r="516" spans="1:18" x14ac:dyDescent="0.2">
      <c r="A516" s="21" t="s">
        <v>652</v>
      </c>
      <c r="B516" s="22" t="e">
        <f>[3]!EntStkParent($P$1,A516)</f>
        <v>#NAME?</v>
      </c>
      <c r="C516" s="22" t="e">
        <f t="shared" si="277"/>
        <v>#NAME?</v>
      </c>
      <c r="D516" s="22" t="e">
        <f>[3]!EntStkDescr($P$1,A516,1)</f>
        <v>#NAME?</v>
      </c>
      <c r="E516" s="55" t="s">
        <v>79</v>
      </c>
      <c r="F516" s="26" t="s">
        <v>72</v>
      </c>
      <c r="G516" s="25" t="e">
        <f t="shared" si="273"/>
        <v>#NAME?</v>
      </c>
      <c r="H516" s="24" t="e">
        <f>[3]!EntStkUserField5($P$1,A516)</f>
        <v>#NAME?</v>
      </c>
      <c r="I516" s="24"/>
      <c r="J516" s="80" t="e">
        <f>IF('Price List'!$F$2="N/A",N516,IF('Price List'!$S$4="#(515): Invalid Customer",K516,(K516-(K516*O516))))</f>
        <v>#NAME?</v>
      </c>
      <c r="K516" s="80" t="e">
        <f t="shared" si="252"/>
        <v>#NAME?</v>
      </c>
      <c r="L516" s="23" t="e">
        <f t="shared" si="278"/>
        <v>#NAME?</v>
      </c>
      <c r="M516" s="77" t="e">
        <f>IF(VLOOKUP(C516,product_group_discount,3,FALSE)="",'New Quote Discount'!$C$6,VLOOKUP(C516,product_group_discount,3,FALSE))</f>
        <v>#NAME?</v>
      </c>
      <c r="N516" s="23" t="e">
        <f t="shared" si="279"/>
        <v>#NAME?</v>
      </c>
      <c r="O516" s="121" t="e">
        <f t="shared" si="276"/>
        <v>#NAME?</v>
      </c>
      <c r="P516" s="126"/>
      <c r="Q516" s="167" t="e">
        <f>IF(P516="",[3]!EntStkSalesPrice($P$1,A516,'Price List'!$S$5),P516*(IF('Price List'!$S$5="A",1,IF('Price List'!$S$5="B",1.262,1.553))))</f>
        <v>#NAME?</v>
      </c>
      <c r="R516" s="167" t="e">
        <f t="shared" si="249"/>
        <v>#NAME?</v>
      </c>
    </row>
    <row r="517" spans="1:18" x14ac:dyDescent="0.2">
      <c r="A517" s="21" t="s">
        <v>653</v>
      </c>
      <c r="B517" s="22" t="e">
        <f>[3]!EntStkParent($P$1,A517)</f>
        <v>#NAME?</v>
      </c>
      <c r="C517" s="22" t="e">
        <f t="shared" si="277"/>
        <v>#NAME?</v>
      </c>
      <c r="D517" s="22" t="e">
        <f>[3]!EntStkDescr($P$1,A517,1)</f>
        <v>#NAME?</v>
      </c>
      <c r="E517" s="55" t="s">
        <v>79</v>
      </c>
      <c r="F517" s="26" t="s">
        <v>72</v>
      </c>
      <c r="G517" s="25" t="e">
        <f t="shared" si="273"/>
        <v>#NAME?</v>
      </c>
      <c r="H517" s="24" t="e">
        <f>[3]!EntStkUserField5($P$1,A517)</f>
        <v>#NAME?</v>
      </c>
      <c r="I517" s="24"/>
      <c r="J517" s="80" t="e">
        <f>IF('Price List'!$F$2="N/A",N517,IF('Price List'!$S$4="#(515): Invalid Customer",K517,(K517-(K517*O517))))</f>
        <v>#NAME?</v>
      </c>
      <c r="K517" s="80" t="e">
        <f t="shared" si="252"/>
        <v>#NAME?</v>
      </c>
      <c r="L517" s="23" t="e">
        <f t="shared" si="278"/>
        <v>#NAME?</v>
      </c>
      <c r="M517" s="77" t="e">
        <f>IF(VLOOKUP(C517,product_group_discount,3,FALSE)="",'New Quote Discount'!$C$6,VLOOKUP(C517,product_group_discount,3,FALSE))</f>
        <v>#NAME?</v>
      </c>
      <c r="N517" s="23" t="e">
        <f t="shared" si="279"/>
        <v>#NAME?</v>
      </c>
      <c r="O517" s="121" t="e">
        <f t="shared" si="276"/>
        <v>#NAME?</v>
      </c>
      <c r="P517" s="126"/>
      <c r="Q517" s="167" t="e">
        <f>IF(P517="",[3]!EntStkSalesPrice($P$1,A517,'Price List'!$S$5),P517*(IF('Price List'!$S$5="A",1,IF('Price List'!$S$5="B",1.262,1.553))))</f>
        <v>#NAME?</v>
      </c>
      <c r="R517" s="167" t="e">
        <f t="shared" si="249"/>
        <v>#NAME?</v>
      </c>
    </row>
    <row r="518" spans="1:18" x14ac:dyDescent="0.2">
      <c r="A518" s="21" t="s">
        <v>654</v>
      </c>
      <c r="B518" s="22" t="e">
        <f>[3]!EntStkParent($P$1,A518)</f>
        <v>#NAME?</v>
      </c>
      <c r="C518" s="22" t="e">
        <f t="shared" si="277"/>
        <v>#NAME?</v>
      </c>
      <c r="D518" s="22" t="e">
        <f>[3]!EntStkDescr($P$1,A518,1)</f>
        <v>#NAME?</v>
      </c>
      <c r="E518" s="55" t="s">
        <v>79</v>
      </c>
      <c r="F518" s="26" t="s">
        <v>72</v>
      </c>
      <c r="G518" s="25" t="e">
        <f t="shared" si="273"/>
        <v>#NAME?</v>
      </c>
      <c r="H518" s="24" t="e">
        <f>[3]!EntStkUserField5($P$1,A518)</f>
        <v>#NAME?</v>
      </c>
      <c r="I518" s="24"/>
      <c r="J518" s="80" t="e">
        <f>IF('Price List'!$F$2="N/A",N518,IF('Price List'!$S$4="#(515): Invalid Customer",K518,(K518-(K518*O518))))</f>
        <v>#NAME?</v>
      </c>
      <c r="K518" s="80" t="e">
        <f t="shared" si="252"/>
        <v>#NAME?</v>
      </c>
      <c r="L518" s="23" t="e">
        <f t="shared" si="278"/>
        <v>#NAME?</v>
      </c>
      <c r="M518" s="77" t="e">
        <f>IF(VLOOKUP(C518,product_group_discount,3,FALSE)="",'New Quote Discount'!$C$6,VLOOKUP(C518,product_group_discount,3,FALSE))</f>
        <v>#NAME?</v>
      </c>
      <c r="N518" s="23" t="e">
        <f t="shared" si="279"/>
        <v>#NAME?</v>
      </c>
      <c r="O518" s="121" t="e">
        <f t="shared" si="276"/>
        <v>#NAME?</v>
      </c>
      <c r="P518" s="126"/>
      <c r="Q518" s="167" t="e">
        <f>IF(P518="",[3]!EntStkSalesPrice($P$1,A518,'Price List'!$S$5),P518*(IF('Price List'!$S$5="A",1,IF('Price List'!$S$5="B",1.262,1.553))))</f>
        <v>#NAME?</v>
      </c>
      <c r="R518" s="167" t="e">
        <f t="shared" si="249"/>
        <v>#NAME?</v>
      </c>
    </row>
    <row r="519" spans="1:18" x14ac:dyDescent="0.2">
      <c r="A519" s="21" t="s">
        <v>655</v>
      </c>
      <c r="B519" s="22" t="e">
        <f>[3]!EntStkParent($P$1,A519)</f>
        <v>#NAME?</v>
      </c>
      <c r="C519" s="22" t="e">
        <f t="shared" si="277"/>
        <v>#NAME?</v>
      </c>
      <c r="D519" s="22" t="e">
        <f>[3]!EntStkDescr($P$1,A519,1)</f>
        <v>#NAME?</v>
      </c>
      <c r="E519" s="55" t="s">
        <v>79</v>
      </c>
      <c r="F519" s="26" t="s">
        <v>72</v>
      </c>
      <c r="G519" s="25" t="e">
        <f t="shared" si="273"/>
        <v>#NAME?</v>
      </c>
      <c r="H519" s="24" t="e">
        <f>[3]!EntStkUserField5($P$1,A519)</f>
        <v>#NAME?</v>
      </c>
      <c r="I519" s="24"/>
      <c r="J519" s="80" t="e">
        <f>IF('Price List'!$F$2="N/A",N519,IF('Price List'!$S$4="#(515): Invalid Customer",K519,(K519-(K519*O519))))</f>
        <v>#NAME?</v>
      </c>
      <c r="K519" s="80" t="e">
        <f t="shared" si="252"/>
        <v>#NAME?</v>
      </c>
      <c r="L519" s="23" t="e">
        <f t="shared" si="278"/>
        <v>#NAME?</v>
      </c>
      <c r="M519" s="77" t="e">
        <f>IF(VLOOKUP(C519,product_group_discount,3,FALSE)="",'New Quote Discount'!$C$6,VLOOKUP(C519,product_group_discount,3,FALSE))</f>
        <v>#NAME?</v>
      </c>
      <c r="N519" s="23" t="e">
        <f t="shared" si="279"/>
        <v>#NAME?</v>
      </c>
      <c r="O519" s="121" t="e">
        <f t="shared" si="276"/>
        <v>#NAME?</v>
      </c>
      <c r="P519" s="126"/>
      <c r="Q519" s="167" t="e">
        <f>IF(P519="",[3]!EntStkSalesPrice($P$1,A519,'Price List'!$S$5),P519*(IF('Price List'!$S$5="A",1,IF('Price List'!$S$5="B",1.262,1.553))))</f>
        <v>#NAME?</v>
      </c>
      <c r="R519" s="167" t="e">
        <f t="shared" si="249"/>
        <v>#NAME?</v>
      </c>
    </row>
    <row r="520" spans="1:18" x14ac:dyDescent="0.2">
      <c r="A520" s="21" t="s">
        <v>656</v>
      </c>
      <c r="B520" s="22" t="e">
        <f>[3]!EntStkParent($P$1,A520)</f>
        <v>#NAME?</v>
      </c>
      <c r="C520" s="22" t="e">
        <f t="shared" si="277"/>
        <v>#NAME?</v>
      </c>
      <c r="D520" s="22" t="e">
        <f>[3]!EntStkDescr($P$1,A520,1)</f>
        <v>#NAME?</v>
      </c>
      <c r="E520" s="55" t="s">
        <v>79</v>
      </c>
      <c r="F520" s="26" t="s">
        <v>72</v>
      </c>
      <c r="G520" s="25" t="e">
        <f t="shared" si="273"/>
        <v>#NAME?</v>
      </c>
      <c r="H520" s="24" t="e">
        <f>[3]!EntStkUserField5($P$1,A520)</f>
        <v>#NAME?</v>
      </c>
      <c r="I520" s="24"/>
      <c r="J520" s="80" t="e">
        <f>IF('Price List'!$F$2="N/A",N520,IF('Price List'!$S$4="#(515): Invalid Customer",K520,(K520-(K520*O520))))</f>
        <v>#NAME?</v>
      </c>
      <c r="K520" s="80" t="e">
        <f t="shared" si="252"/>
        <v>#NAME?</v>
      </c>
      <c r="L520" s="23" t="e">
        <f t="shared" si="278"/>
        <v>#NAME?</v>
      </c>
      <c r="M520" s="77" t="e">
        <f>IF(VLOOKUP(C520,product_group_discount,3,FALSE)="",'New Quote Discount'!$C$6,VLOOKUP(C520,product_group_discount,3,FALSE))</f>
        <v>#NAME?</v>
      </c>
      <c r="N520" s="23" t="e">
        <f t="shared" si="279"/>
        <v>#NAME?</v>
      </c>
      <c r="O520" s="121" t="e">
        <f t="shared" si="276"/>
        <v>#NAME?</v>
      </c>
      <c r="P520" s="126"/>
      <c r="Q520" s="167" t="e">
        <f>IF(P520="",[3]!EntStkSalesPrice($P$1,A520,'Price List'!$S$5),P520*(IF('Price List'!$S$5="A",1,IF('Price List'!$S$5="B",1.262,1.553))))</f>
        <v>#NAME?</v>
      </c>
      <c r="R520" s="167" t="e">
        <f t="shared" si="249"/>
        <v>#NAME?</v>
      </c>
    </row>
    <row r="521" spans="1:18" x14ac:dyDescent="0.2">
      <c r="A521" s="21" t="s">
        <v>657</v>
      </c>
      <c r="B521" s="22" t="e">
        <f>[3]!EntStkParent($P$1,A521)</f>
        <v>#NAME?</v>
      </c>
      <c r="C521" s="22" t="e">
        <f t="shared" si="277"/>
        <v>#NAME?</v>
      </c>
      <c r="D521" s="22" t="e">
        <f>[3]!EntStkDescr($P$1,A521,1)</f>
        <v>#NAME?</v>
      </c>
      <c r="E521" s="55" t="s">
        <v>79</v>
      </c>
      <c r="F521" s="26" t="s">
        <v>72</v>
      </c>
      <c r="G521" s="25" t="e">
        <f t="shared" si="273"/>
        <v>#NAME?</v>
      </c>
      <c r="H521" s="24" t="e">
        <f>[3]!EntStkUserField5($P$1,A521)</f>
        <v>#NAME?</v>
      </c>
      <c r="I521" s="24"/>
      <c r="J521" s="80" t="e">
        <f>IF('Price List'!$F$2="N/A",N521,IF('Price List'!$S$4="#(515): Invalid Customer",K521,(K521-(K521*O521))))</f>
        <v>#NAME?</v>
      </c>
      <c r="K521" s="80" t="e">
        <f t="shared" si="252"/>
        <v>#NAME?</v>
      </c>
      <c r="L521" s="23" t="e">
        <f t="shared" si="278"/>
        <v>#NAME?</v>
      </c>
      <c r="M521" s="77" t="e">
        <f>IF(VLOOKUP(C521,product_group_discount,3,FALSE)="",'New Quote Discount'!$C$6,VLOOKUP(C521,product_group_discount,3,FALSE))</f>
        <v>#NAME?</v>
      </c>
      <c r="N521" s="23" t="e">
        <f t="shared" si="279"/>
        <v>#NAME?</v>
      </c>
      <c r="O521" s="121" t="e">
        <f t="shared" si="276"/>
        <v>#NAME?</v>
      </c>
      <c r="P521" s="126"/>
      <c r="Q521" s="167" t="e">
        <f>IF(P521="",[3]!EntStkSalesPrice($P$1,A521,'Price List'!$S$5),P521*(IF('Price List'!$S$5="A",1,IF('Price List'!$S$5="B",1.262,1.553))))</f>
        <v>#NAME?</v>
      </c>
      <c r="R521" s="167" t="e">
        <f t="shared" si="249"/>
        <v>#NAME?</v>
      </c>
    </row>
    <row r="522" spans="1:18" x14ac:dyDescent="0.2">
      <c r="A522" s="21" t="s">
        <v>658</v>
      </c>
      <c r="B522" s="22" t="e">
        <f>[3]!EntStkParent($P$1,A522)</f>
        <v>#NAME?</v>
      </c>
      <c r="C522" s="22" t="e">
        <f t="shared" si="277"/>
        <v>#NAME?</v>
      </c>
      <c r="D522" s="22" t="e">
        <f>[3]!EntStkDescr($P$1,A522,1)</f>
        <v>#NAME?</v>
      </c>
      <c r="E522" s="55" t="s">
        <v>79</v>
      </c>
      <c r="F522" s="26" t="s">
        <v>72</v>
      </c>
      <c r="G522" s="25" t="e">
        <f t="shared" si="273"/>
        <v>#NAME?</v>
      </c>
      <c r="H522" s="24" t="e">
        <f>[3]!EntStkUserField5($P$1,A522)</f>
        <v>#NAME?</v>
      </c>
      <c r="I522" s="24"/>
      <c r="J522" s="80" t="e">
        <f>IF('Price List'!$F$2="N/A",N522,IF('Price List'!$S$4="#(515): Invalid Customer",K522,(K522-(K522*O522))))</f>
        <v>#NAME?</v>
      </c>
      <c r="K522" s="80" t="e">
        <f t="shared" si="252"/>
        <v>#NAME?</v>
      </c>
      <c r="L522" s="23" t="e">
        <f t="shared" si="278"/>
        <v>#NAME?</v>
      </c>
      <c r="M522" s="77" t="e">
        <f>IF(VLOOKUP(C522,product_group_discount,3,FALSE)="",'New Quote Discount'!$C$6,VLOOKUP(C522,product_group_discount,3,FALSE))</f>
        <v>#NAME?</v>
      </c>
      <c r="N522" s="23" t="e">
        <f t="shared" si="279"/>
        <v>#NAME?</v>
      </c>
      <c r="O522" s="121" t="e">
        <f t="shared" si="276"/>
        <v>#NAME?</v>
      </c>
      <c r="P522" s="126"/>
      <c r="Q522" s="167" t="e">
        <f>IF(P522="",[3]!EntStkSalesPrice($P$1,A522,'Price List'!$S$5),P522*(IF('Price List'!$S$5="A",1,IF('Price List'!$S$5="B",1.262,1.553))))</f>
        <v>#NAME?</v>
      </c>
      <c r="R522" s="167" t="e">
        <f t="shared" si="249"/>
        <v>#NAME?</v>
      </c>
    </row>
    <row r="523" spans="1:18" x14ac:dyDescent="0.2">
      <c r="A523" s="21" t="s">
        <v>659</v>
      </c>
      <c r="B523" s="22" t="e">
        <f>[3]!EntStkParent($P$1,A523)</f>
        <v>#NAME?</v>
      </c>
      <c r="C523" s="22" t="e">
        <f t="shared" si="277"/>
        <v>#NAME?</v>
      </c>
      <c r="D523" s="22" t="e">
        <f>[3]!EntStkDescr($P$1,A523,1)</f>
        <v>#NAME?</v>
      </c>
      <c r="E523" s="55" t="s">
        <v>79</v>
      </c>
      <c r="F523" s="26" t="s">
        <v>72</v>
      </c>
      <c r="G523" s="25" t="e">
        <f t="shared" si="273"/>
        <v>#NAME?</v>
      </c>
      <c r="H523" s="24" t="e">
        <f>[3]!EntStkUserField5($P$1,A523)</f>
        <v>#NAME?</v>
      </c>
      <c r="I523" s="24"/>
      <c r="J523" s="80" t="e">
        <f>IF('Price List'!$F$2="N/A",N523,IF('Price List'!$S$4="#(515): Invalid Customer",K523,(K523-(K523*O523))))</f>
        <v>#NAME?</v>
      </c>
      <c r="K523" s="80" t="e">
        <f t="shared" si="252"/>
        <v>#NAME?</v>
      </c>
      <c r="L523" s="23" t="e">
        <f t="shared" si="278"/>
        <v>#NAME?</v>
      </c>
      <c r="M523" s="77" t="e">
        <f>IF(VLOOKUP(C523,product_group_discount,3,FALSE)="",'New Quote Discount'!$C$6,VLOOKUP(C523,product_group_discount,3,FALSE))</f>
        <v>#NAME?</v>
      </c>
      <c r="N523" s="23" t="e">
        <f t="shared" si="279"/>
        <v>#NAME?</v>
      </c>
      <c r="O523" s="121" t="e">
        <f t="shared" si="276"/>
        <v>#NAME?</v>
      </c>
      <c r="P523" s="126"/>
      <c r="Q523" s="167" t="e">
        <f>IF(P523="",[3]!EntStkSalesPrice($P$1,A523,'Price List'!$S$5),P523*(IF('Price List'!$S$5="A",1,IF('Price List'!$S$5="B",1.262,1.553))))</f>
        <v>#NAME?</v>
      </c>
      <c r="R523" s="167" t="e">
        <f t="shared" si="249"/>
        <v>#NAME?</v>
      </c>
    </row>
    <row r="524" spans="1:18" x14ac:dyDescent="0.2">
      <c r="A524" s="21" t="s">
        <v>660</v>
      </c>
      <c r="B524" s="22" t="e">
        <f>[3]!EntStkParent($P$1,A524)</f>
        <v>#NAME?</v>
      </c>
      <c r="C524" s="22" t="e">
        <f t="shared" si="277"/>
        <v>#NAME?</v>
      </c>
      <c r="D524" s="22" t="e">
        <f>[3]!EntStkDescr($P$1,A524,1)</f>
        <v>#NAME?</v>
      </c>
      <c r="E524" s="55" t="s">
        <v>79</v>
      </c>
      <c r="F524" s="26" t="s">
        <v>72</v>
      </c>
      <c r="G524" s="25" t="e">
        <f t="shared" si="273"/>
        <v>#NAME?</v>
      </c>
      <c r="H524" s="24" t="e">
        <f>[3]!EntStkUserField5($P$1,A524)</f>
        <v>#NAME?</v>
      </c>
      <c r="I524" s="24"/>
      <c r="J524" s="80" t="e">
        <f>IF('Price List'!$F$2="N/A",N524,IF('Price List'!$S$4="#(515): Invalid Customer",K524,(K524-(K524*O524))))</f>
        <v>#NAME?</v>
      </c>
      <c r="K524" s="80" t="e">
        <f t="shared" si="252"/>
        <v>#NAME?</v>
      </c>
      <c r="L524" s="23" t="e">
        <f t="shared" si="278"/>
        <v>#NAME?</v>
      </c>
      <c r="M524" s="77" t="e">
        <f>IF(VLOOKUP(C524,product_group_discount,3,FALSE)="",'New Quote Discount'!$C$6,VLOOKUP(C524,product_group_discount,3,FALSE))</f>
        <v>#NAME?</v>
      </c>
      <c r="N524" s="23" t="e">
        <f t="shared" si="279"/>
        <v>#NAME?</v>
      </c>
      <c r="O524" s="121" t="e">
        <f t="shared" si="276"/>
        <v>#NAME?</v>
      </c>
      <c r="P524" s="126"/>
      <c r="Q524" s="167" t="e">
        <f>IF(P524="",[3]!EntStkSalesPrice($P$1,A524,'Price List'!$S$5),P524*(IF('Price List'!$S$5="A",1,IF('Price List'!$S$5="B",1.262,1.553))))</f>
        <v>#NAME?</v>
      </c>
      <c r="R524" s="167" t="e">
        <f t="shared" si="249"/>
        <v>#NAME?</v>
      </c>
    </row>
    <row r="525" spans="1:18" x14ac:dyDescent="0.2">
      <c r="A525" s="21" t="s">
        <v>661</v>
      </c>
      <c r="B525" s="22" t="e">
        <f>[3]!EntStkParent($P$1,A525)</f>
        <v>#NAME?</v>
      </c>
      <c r="C525" s="22" t="e">
        <f t="shared" si="277"/>
        <v>#NAME?</v>
      </c>
      <c r="D525" s="22" t="e">
        <f>[3]!EntStkDescr($P$1,A525,1)</f>
        <v>#NAME?</v>
      </c>
      <c r="E525" s="55" t="s">
        <v>79</v>
      </c>
      <c r="F525" s="26" t="s">
        <v>72</v>
      </c>
      <c r="G525" s="25" t="e">
        <f t="shared" si="273"/>
        <v>#NAME?</v>
      </c>
      <c r="H525" s="24" t="e">
        <f>[3]!EntStkUserField5($P$1,A525)</f>
        <v>#NAME?</v>
      </c>
      <c r="I525" s="24"/>
      <c r="J525" s="80" t="e">
        <f>IF('Price List'!$F$2="N/A",N525,IF('Price List'!$S$4="#(515): Invalid Customer",K525,(K525-(K525*O525))))</f>
        <v>#NAME?</v>
      </c>
      <c r="K525" s="80" t="e">
        <f t="shared" si="252"/>
        <v>#NAME?</v>
      </c>
      <c r="L525" s="23" t="e">
        <f t="shared" si="278"/>
        <v>#NAME?</v>
      </c>
      <c r="M525" s="77" t="e">
        <f>IF(VLOOKUP(C525,product_group_discount,3,FALSE)="",'New Quote Discount'!$C$6,VLOOKUP(C525,product_group_discount,3,FALSE))</f>
        <v>#NAME?</v>
      </c>
      <c r="N525" s="23" t="e">
        <f t="shared" si="279"/>
        <v>#NAME?</v>
      </c>
      <c r="O525" s="121" t="e">
        <f t="shared" si="276"/>
        <v>#NAME?</v>
      </c>
      <c r="P525" s="126"/>
      <c r="Q525" s="167" t="e">
        <f>IF(P525="",[3]!EntStkSalesPrice($P$1,A525,'Price List'!$S$5),P525*(IF('Price List'!$S$5="A",1,IF('Price List'!$S$5="B",1.262,1.553))))</f>
        <v>#NAME?</v>
      </c>
      <c r="R525" s="167" t="e">
        <f t="shared" si="249"/>
        <v>#NAME?</v>
      </c>
    </row>
    <row r="526" spans="1:18" x14ac:dyDescent="0.2">
      <c r="A526" s="21" t="s">
        <v>662</v>
      </c>
      <c r="B526" s="22" t="e">
        <f>[3]!EntStkParent($P$1,A526)</f>
        <v>#NAME?</v>
      </c>
      <c r="C526" s="22" t="e">
        <f t="shared" si="277"/>
        <v>#NAME?</v>
      </c>
      <c r="D526" s="22" t="e">
        <f>[3]!EntStkDescr($P$1,A526,1)</f>
        <v>#NAME?</v>
      </c>
      <c r="E526" s="55" t="s">
        <v>79</v>
      </c>
      <c r="F526" s="26" t="s">
        <v>72</v>
      </c>
      <c r="G526" s="25" t="e">
        <f t="shared" si="273"/>
        <v>#NAME?</v>
      </c>
      <c r="H526" s="24" t="e">
        <f>[3]!EntStkUserField5($P$1,A526)</f>
        <v>#NAME?</v>
      </c>
      <c r="I526" s="24"/>
      <c r="J526" s="80" t="e">
        <f>IF('Price List'!$F$2="N/A",N526,IF('Price List'!$S$4="#(515): Invalid Customer",K526,(K526-(K526*O526))))</f>
        <v>#NAME?</v>
      </c>
      <c r="K526" s="80" t="e">
        <f t="shared" si="252"/>
        <v>#NAME?</v>
      </c>
      <c r="L526" s="23" t="e">
        <f t="shared" si="278"/>
        <v>#NAME?</v>
      </c>
      <c r="M526" s="77" t="e">
        <f>IF(VLOOKUP(C526,product_group_discount,3,FALSE)="",'New Quote Discount'!$C$6,VLOOKUP(C526,product_group_discount,3,FALSE))</f>
        <v>#NAME?</v>
      </c>
      <c r="N526" s="23" t="e">
        <f t="shared" si="279"/>
        <v>#NAME?</v>
      </c>
      <c r="O526" s="121" t="e">
        <f t="shared" si="276"/>
        <v>#NAME?</v>
      </c>
      <c r="P526" s="126"/>
      <c r="Q526" s="167" t="e">
        <f>IF(P526="",[3]!EntStkSalesPrice($P$1,A526,'Price List'!$S$5),P526*(IF('Price List'!$S$5="A",1,IF('Price List'!$S$5="B",1.262,1.553))))</f>
        <v>#NAME?</v>
      </c>
      <c r="R526" s="167" t="e">
        <f t="shared" si="249"/>
        <v>#NAME?</v>
      </c>
    </row>
    <row r="527" spans="1:18" x14ac:dyDescent="0.2">
      <c r="A527" s="21" t="s">
        <v>663</v>
      </c>
      <c r="B527" s="22" t="e">
        <f>[3]!EntStkParent($P$1,A527)</f>
        <v>#NAME?</v>
      </c>
      <c r="C527" s="22" t="e">
        <f t="shared" si="277"/>
        <v>#NAME?</v>
      </c>
      <c r="D527" s="22" t="e">
        <f>[3]!EntStkDescr($P$1,A527,1)</f>
        <v>#NAME?</v>
      </c>
      <c r="E527" s="55" t="s">
        <v>79</v>
      </c>
      <c r="F527" s="26" t="s">
        <v>72</v>
      </c>
      <c r="G527" s="25" t="e">
        <f t="shared" si="273"/>
        <v>#NAME?</v>
      </c>
      <c r="H527" s="24" t="e">
        <f>[3]!EntStkUserField5($P$1,A527)</f>
        <v>#NAME?</v>
      </c>
      <c r="I527" s="24"/>
      <c r="J527" s="80" t="e">
        <f>IF('Price List'!$F$2="N/A",N527,IF('Price List'!$S$4="#(515): Invalid Customer",K527,(K527-(K527*O527))))</f>
        <v>#NAME?</v>
      </c>
      <c r="K527" s="80" t="e">
        <f t="shared" si="252"/>
        <v>#NAME?</v>
      </c>
      <c r="L527" s="23" t="e">
        <f t="shared" si="278"/>
        <v>#NAME?</v>
      </c>
      <c r="M527" s="77" t="e">
        <f>IF(VLOOKUP(C527,product_group_discount,3,FALSE)="",'New Quote Discount'!$C$6,VLOOKUP(C527,product_group_discount,3,FALSE))</f>
        <v>#NAME?</v>
      </c>
      <c r="N527" s="23" t="e">
        <f t="shared" si="279"/>
        <v>#NAME?</v>
      </c>
      <c r="O527" s="121" t="e">
        <f t="shared" si="276"/>
        <v>#NAME?</v>
      </c>
      <c r="P527" s="126"/>
      <c r="Q527" s="167" t="e">
        <f>IF(P527="",[3]!EntStkSalesPrice($P$1,A527,'Price List'!$S$5),P527*(IF('Price List'!$S$5="A",1,IF('Price List'!$S$5="B",1.262,1.553))))</f>
        <v>#NAME?</v>
      </c>
      <c r="R527" s="167" t="e">
        <f t="shared" si="249"/>
        <v>#NAME?</v>
      </c>
    </row>
    <row r="528" spans="1:18" x14ac:dyDescent="0.2">
      <c r="A528" s="21" t="s">
        <v>664</v>
      </c>
      <c r="B528" s="22" t="e">
        <f>[3]!EntStkParent($P$1,A528)</f>
        <v>#NAME?</v>
      </c>
      <c r="C528" s="22" t="e">
        <f t="shared" si="277"/>
        <v>#NAME?</v>
      </c>
      <c r="D528" s="22" t="e">
        <f>[3]!EntStkDescr($P$1,A528,1)</f>
        <v>#NAME?</v>
      </c>
      <c r="E528" s="55" t="s">
        <v>79</v>
      </c>
      <c r="F528" s="26" t="s">
        <v>72</v>
      </c>
      <c r="G528" s="25" t="e">
        <f t="shared" si="273"/>
        <v>#NAME?</v>
      </c>
      <c r="H528" s="24" t="e">
        <f>[3]!EntStkUserField5($P$1,A528)</f>
        <v>#NAME?</v>
      </c>
      <c r="I528" s="24"/>
      <c r="J528" s="80" t="e">
        <f>IF('Price List'!$F$2="N/A",N528,IF('Price List'!$S$4="#(515): Invalid Customer",K528,(K528-(K528*O528))))</f>
        <v>#NAME?</v>
      </c>
      <c r="K528" s="80" t="e">
        <f t="shared" si="252"/>
        <v>#NAME?</v>
      </c>
      <c r="L528" s="23" t="e">
        <f t="shared" si="278"/>
        <v>#NAME?</v>
      </c>
      <c r="M528" s="77" t="e">
        <f>IF(VLOOKUP(C528,product_group_discount,3,FALSE)="",'New Quote Discount'!$C$6,VLOOKUP(C528,product_group_discount,3,FALSE))</f>
        <v>#NAME?</v>
      </c>
      <c r="N528" s="23" t="e">
        <f t="shared" si="279"/>
        <v>#NAME?</v>
      </c>
      <c r="O528" s="121" t="e">
        <f t="shared" si="276"/>
        <v>#NAME?</v>
      </c>
      <c r="P528" s="126"/>
      <c r="Q528" s="167" t="e">
        <f>IF(P528="",[3]!EntStkSalesPrice($P$1,A528,'Price List'!$S$5),P528*(IF('Price List'!$S$5="A",1,IF('Price List'!$S$5="B",1.262,1.553))))</f>
        <v>#NAME?</v>
      </c>
      <c r="R528" s="167" t="e">
        <f t="shared" si="249"/>
        <v>#NAME?</v>
      </c>
    </row>
    <row r="529" spans="1:18" x14ac:dyDescent="0.2">
      <c r="A529" s="21" t="s">
        <v>665</v>
      </c>
      <c r="B529" s="22" t="e">
        <f>[3]!EntStkParent($P$1,A529)</f>
        <v>#NAME?</v>
      </c>
      <c r="C529" s="22" t="e">
        <f t="shared" si="277"/>
        <v>#NAME?</v>
      </c>
      <c r="D529" s="22" t="e">
        <f>[3]!EntStkDescr($P$1,A529,1)</f>
        <v>#NAME?</v>
      </c>
      <c r="E529" s="55" t="s">
        <v>79</v>
      </c>
      <c r="F529" s="26" t="s">
        <v>72</v>
      </c>
      <c r="G529" s="25" t="e">
        <f t="shared" si="273"/>
        <v>#NAME?</v>
      </c>
      <c r="H529" s="24" t="e">
        <f>[3]!EntStkUserField5($P$1,A529)</f>
        <v>#NAME?</v>
      </c>
      <c r="I529" s="24"/>
      <c r="J529" s="85" t="e">
        <f>IF('Price List'!$F$2="N/A",N529,IF('Price List'!$S$4="#(515): Invalid Customer",K529,(K529-(K529*O529))))</f>
        <v>#NAME?</v>
      </c>
      <c r="K529" s="85" t="e">
        <f t="shared" si="252"/>
        <v>#NAME?</v>
      </c>
      <c r="L529" s="75" t="e">
        <f t="shared" si="278"/>
        <v>#NAME?</v>
      </c>
      <c r="M529" s="77" t="e">
        <f>IF(VLOOKUP(C529,product_group_discount,3,FALSE)="",'New Quote Discount'!$C$6,VLOOKUP(C529,product_group_discount,3,FALSE))</f>
        <v>#NAME?</v>
      </c>
      <c r="N529" s="23" t="e">
        <f t="shared" si="279"/>
        <v>#NAME?</v>
      </c>
      <c r="O529" s="121" t="e">
        <f t="shared" si="276"/>
        <v>#NAME?</v>
      </c>
      <c r="P529" s="126"/>
      <c r="Q529" s="167" t="e">
        <f>IF(P529="",[3]!EntStkSalesPrice($P$1,A529,'Price List'!$S$5),P529*(IF('Price List'!$S$5="A",1,IF('Price List'!$S$5="B",1.262,1.553))))</f>
        <v>#NAME?</v>
      </c>
      <c r="R529" s="167" t="e">
        <f t="shared" ref="R529:R592" si="280">K529*1.5</f>
        <v>#NAME?</v>
      </c>
    </row>
    <row r="530" spans="1:18" x14ac:dyDescent="0.2">
      <c r="A530" s="21" t="s">
        <v>666</v>
      </c>
      <c r="B530" s="22" t="e">
        <f>[3]!EntStkParent($P$1,A530)</f>
        <v>#NAME?</v>
      </c>
      <c r="C530" s="22" t="e">
        <f t="shared" si="277"/>
        <v>#NAME?</v>
      </c>
      <c r="D530" s="22" t="e">
        <f>[3]!EntStkDescr($P$1,A530,1)</f>
        <v>#NAME?</v>
      </c>
      <c r="E530" s="55" t="s">
        <v>79</v>
      </c>
      <c r="F530" s="26" t="s">
        <v>72</v>
      </c>
      <c r="G530" s="25" t="e">
        <f t="shared" si="273"/>
        <v>#NAME?</v>
      </c>
      <c r="H530" s="24" t="e">
        <f>[3]!EntStkUserField5($P$1,A530)</f>
        <v>#NAME?</v>
      </c>
      <c r="I530" s="24"/>
      <c r="J530" s="85" t="e">
        <f>IF('Price List'!$F$2="N/A",N530,IF('Price List'!$S$4="#(515): Invalid Customer",K530,(K530-(K530*O530))))</f>
        <v>#NAME?</v>
      </c>
      <c r="K530" s="85" t="e">
        <f t="shared" si="252"/>
        <v>#NAME?</v>
      </c>
      <c r="L530" s="75" t="e">
        <f t="shared" si="278"/>
        <v>#NAME?</v>
      </c>
      <c r="M530" s="77" t="e">
        <f>IF(VLOOKUP(C530,product_group_discount,3,FALSE)="",'New Quote Discount'!$C$6,VLOOKUP(C530,product_group_discount,3,FALSE))</f>
        <v>#NAME?</v>
      </c>
      <c r="N530" s="23" t="e">
        <f t="shared" si="279"/>
        <v>#NAME?</v>
      </c>
      <c r="O530" s="121" t="e">
        <f t="shared" si="276"/>
        <v>#NAME?</v>
      </c>
      <c r="P530" s="126"/>
      <c r="Q530" s="167" t="e">
        <f>IF(P530="",[3]!EntStkSalesPrice($P$1,A530,'Price List'!$S$5),P530*(IF('Price List'!$S$5="A",1,IF('Price List'!$S$5="B",1.262,1.553))))</f>
        <v>#NAME?</v>
      </c>
      <c r="R530" s="167" t="e">
        <f t="shared" si="280"/>
        <v>#NAME?</v>
      </c>
    </row>
    <row r="531" spans="1:18" x14ac:dyDescent="0.2">
      <c r="A531" s="21" t="s">
        <v>667</v>
      </c>
      <c r="B531" s="22" t="e">
        <f>[3]!EntStkParent($P$1,A531)</f>
        <v>#NAME?</v>
      </c>
      <c r="C531" s="22" t="e">
        <f t="shared" ref="C531:C594" si="281">LEFT(B531,3)</f>
        <v>#NAME?</v>
      </c>
      <c r="D531" s="22" t="e">
        <f>[3]!EntStkDescr($P$1,A531,1)</f>
        <v>#NAME?</v>
      </c>
      <c r="E531" s="55" t="s">
        <v>79</v>
      </c>
      <c r="F531" s="26" t="s">
        <v>72</v>
      </c>
      <c r="G531" s="25" t="e">
        <f t="shared" si="273"/>
        <v>#NAME?</v>
      </c>
      <c r="H531" s="24" t="e">
        <f>[3]!EntStkUserField5($P$1,A531)</f>
        <v>#NAME?</v>
      </c>
      <c r="I531" s="24"/>
      <c r="J531" s="85" t="e">
        <f>IF('Price List'!$F$2="N/A",N531,IF('Price List'!$S$4="#(515): Invalid Customer",K531,(K531-(K531*O531))))</f>
        <v>#NAME?</v>
      </c>
      <c r="K531" s="85" t="e">
        <f t="shared" si="252"/>
        <v>#NAME?</v>
      </c>
      <c r="L531" s="75" t="e">
        <f t="shared" si="278"/>
        <v>#NAME?</v>
      </c>
      <c r="M531" s="77" t="e">
        <f>IF(VLOOKUP(C531,product_group_discount,3,FALSE)="",'New Quote Discount'!$C$6,VLOOKUP(C531,product_group_discount,3,FALSE))</f>
        <v>#NAME?</v>
      </c>
      <c r="N531" s="23" t="e">
        <f t="shared" si="279"/>
        <v>#NAME?</v>
      </c>
      <c r="O531" s="121" t="e">
        <f t="shared" si="276"/>
        <v>#NAME?</v>
      </c>
      <c r="P531" s="126"/>
      <c r="Q531" s="167" t="e">
        <f>IF(P531="",[3]!EntStkSalesPrice($P$1,A531,'Price List'!$S$5),P531*(IF('Price List'!$S$5="A",1,IF('Price List'!$S$5="B",1.262,1.553))))</f>
        <v>#NAME?</v>
      </c>
      <c r="R531" s="167" t="e">
        <f t="shared" si="280"/>
        <v>#NAME?</v>
      </c>
    </row>
    <row r="532" spans="1:18" x14ac:dyDescent="0.2">
      <c r="A532" s="21" t="s">
        <v>668</v>
      </c>
      <c r="B532" s="22" t="e">
        <f>[3]!EntStkParent($P$1,A532)</f>
        <v>#NAME?</v>
      </c>
      <c r="C532" s="22" t="e">
        <f t="shared" si="281"/>
        <v>#NAME?</v>
      </c>
      <c r="D532" s="22" t="e">
        <f>[3]!EntStkDescr($P$1,A532,1)</f>
        <v>#NAME?</v>
      </c>
      <c r="E532" s="55" t="s">
        <v>79</v>
      </c>
      <c r="F532" s="26" t="s">
        <v>72</v>
      </c>
      <c r="G532" s="25" t="e">
        <f t="shared" si="273"/>
        <v>#NAME?</v>
      </c>
      <c r="H532" s="24" t="e">
        <f>[3]!EntStkUserField5($P$1,A532)</f>
        <v>#NAME?</v>
      </c>
      <c r="I532" s="24"/>
      <c r="J532" s="85" t="e">
        <f>IF('Price List'!$F$2="N/A",N532,IF('Price List'!$S$4="#(515): Invalid Customer",K532,(K532-(K532*O532))))</f>
        <v>#NAME?</v>
      </c>
      <c r="K532" s="85" t="e">
        <f t="shared" si="252"/>
        <v>#NAME?</v>
      </c>
      <c r="L532" s="75" t="e">
        <f t="shared" ref="L532:L595" si="282">K532-(K532*M532)</f>
        <v>#NAME?</v>
      </c>
      <c r="M532" s="77" t="e">
        <f>IF(VLOOKUP(C532,product_group_discount,3,FALSE)="",'New Quote Discount'!$C$6,VLOOKUP(C532,product_group_discount,3,FALSE))</f>
        <v>#NAME?</v>
      </c>
      <c r="N532" s="23" t="e">
        <f t="shared" si="279"/>
        <v>#NAME?</v>
      </c>
      <c r="O532" s="121" t="e">
        <f t="shared" si="276"/>
        <v>#NAME?</v>
      </c>
      <c r="P532" s="126"/>
      <c r="Q532" s="167" t="e">
        <f>IF(P532="",[3]!EntStkSalesPrice($P$1,A532,'Price List'!$S$5),P532*(IF('Price List'!$S$5="A",1,IF('Price List'!$S$5="B",1.262,1.553))))</f>
        <v>#NAME?</v>
      </c>
      <c r="R532" s="167" t="e">
        <f t="shared" si="280"/>
        <v>#NAME?</v>
      </c>
    </row>
    <row r="533" spans="1:18" x14ac:dyDescent="0.2">
      <c r="A533" s="21" t="s">
        <v>669</v>
      </c>
      <c r="B533" s="22" t="e">
        <f>[3]!EntStkParent($P$1,A533)</f>
        <v>#NAME?</v>
      </c>
      <c r="C533" s="22" t="e">
        <f t="shared" si="281"/>
        <v>#NAME?</v>
      </c>
      <c r="D533" s="22" t="e">
        <f>[3]!EntStkDescr($P$1,A533,1)</f>
        <v>#NAME?</v>
      </c>
      <c r="E533" s="55" t="s">
        <v>79</v>
      </c>
      <c r="F533" s="26" t="s">
        <v>72</v>
      </c>
      <c r="G533" s="25" t="e">
        <f t="shared" si="273"/>
        <v>#NAME?</v>
      </c>
      <c r="H533" s="24" t="e">
        <f>[3]!EntStkUserField5($P$1,A533)</f>
        <v>#NAME?</v>
      </c>
      <c r="I533" s="24"/>
      <c r="J533" s="85" t="e">
        <f>IF('Price List'!$F$2="N/A",N533,IF('Price List'!$S$4="#(515): Invalid Customer",K533,(K533-(K533*O533))))</f>
        <v>#NAME?</v>
      </c>
      <c r="K533" s="85" t="e">
        <f t="shared" si="252"/>
        <v>#NAME?</v>
      </c>
      <c r="L533" s="75" t="e">
        <f t="shared" si="282"/>
        <v>#NAME?</v>
      </c>
      <c r="M533" s="77" t="e">
        <f>IF(VLOOKUP(C533,product_group_discount,3,FALSE)="",'New Quote Discount'!$C$6,VLOOKUP(C533,product_group_discount,3,FALSE))</f>
        <v>#NAME?</v>
      </c>
      <c r="N533" s="23" t="e">
        <f t="shared" si="279"/>
        <v>#NAME?</v>
      </c>
      <c r="O533" s="121" t="e">
        <f t="shared" si="276"/>
        <v>#NAME?</v>
      </c>
      <c r="P533" s="126"/>
      <c r="Q533" s="167" t="e">
        <f>IF(P533="",[3]!EntStkSalesPrice($P$1,A533,'Price List'!$S$5),P533*(IF('Price List'!$S$5="A",1,IF('Price List'!$S$5="B",1.262,1.553))))</f>
        <v>#NAME?</v>
      </c>
      <c r="R533" s="167" t="e">
        <f t="shared" si="280"/>
        <v>#NAME?</v>
      </c>
    </row>
    <row r="534" spans="1:18" x14ac:dyDescent="0.2">
      <c r="A534" s="21" t="s">
        <v>670</v>
      </c>
      <c r="B534" s="22" t="e">
        <f>[3]!EntStkParent($P$1,A534)</f>
        <v>#NAME?</v>
      </c>
      <c r="C534" s="22" t="e">
        <f t="shared" si="281"/>
        <v>#NAME?</v>
      </c>
      <c r="D534" s="22" t="e">
        <f>[3]!EntStkDescr($P$1,A534,1)</f>
        <v>#NAME?</v>
      </c>
      <c r="E534" s="55" t="s">
        <v>79</v>
      </c>
      <c r="F534" s="26" t="s">
        <v>72</v>
      </c>
      <c r="G534" s="25" t="e">
        <f t="shared" si="273"/>
        <v>#NAME?</v>
      </c>
      <c r="H534" s="24" t="e">
        <f>[3]!EntStkUserField5($P$1,A534)</f>
        <v>#NAME?</v>
      </c>
      <c r="I534" s="24"/>
      <c r="J534" s="85" t="e">
        <f>IF('Price List'!$F$2="N/A",N534,IF('Price List'!$S$4="#(515): Invalid Customer",K534,(K534-(K534*O534))))</f>
        <v>#NAME?</v>
      </c>
      <c r="K534" s="85" t="e">
        <f t="shared" si="252"/>
        <v>#NAME?</v>
      </c>
      <c r="L534" s="75" t="e">
        <f t="shared" si="282"/>
        <v>#NAME?</v>
      </c>
      <c r="M534" s="77" t="e">
        <f>IF(VLOOKUP(C534,product_group_discount,3,FALSE)="",'New Quote Discount'!$C$6,VLOOKUP(C534,product_group_discount,3,FALSE))</f>
        <v>#NAME?</v>
      </c>
      <c r="N534" s="23" t="e">
        <f t="shared" si="279"/>
        <v>#NAME?</v>
      </c>
      <c r="O534" s="121" t="e">
        <f t="shared" si="276"/>
        <v>#NAME?</v>
      </c>
      <c r="P534" s="126"/>
      <c r="Q534" s="167" t="e">
        <f>IF(P534="",[3]!EntStkSalesPrice($P$1,A534,'Price List'!$S$5),P534*(IF('Price List'!$S$5="A",1,IF('Price List'!$S$5="B",1.262,1.553))))</f>
        <v>#NAME?</v>
      </c>
      <c r="R534" s="167" t="e">
        <f t="shared" si="280"/>
        <v>#NAME?</v>
      </c>
    </row>
    <row r="535" spans="1:18" x14ac:dyDescent="0.2">
      <c r="A535" s="21" t="s">
        <v>671</v>
      </c>
      <c r="B535" s="22" t="e">
        <f>[3]!EntStkParent($P$1,A535)</f>
        <v>#NAME?</v>
      </c>
      <c r="C535" s="22" t="e">
        <f t="shared" si="281"/>
        <v>#NAME?</v>
      </c>
      <c r="D535" s="22" t="e">
        <f>[3]!EntStkDescr($P$1,A535,1)</f>
        <v>#NAME?</v>
      </c>
      <c r="E535" s="55" t="s">
        <v>79</v>
      </c>
      <c r="F535" s="26" t="s">
        <v>72</v>
      </c>
      <c r="G535" s="25" t="e">
        <f t="shared" si="273"/>
        <v>#NAME?</v>
      </c>
      <c r="H535" s="24" t="e">
        <f>[3]!EntStkUserField5($P$1,A535)</f>
        <v>#NAME?</v>
      </c>
      <c r="I535" s="24"/>
      <c r="J535" s="85" t="e">
        <f>IF('Price List'!$F$2="N/A",N535,IF('Price List'!$S$4="#(515): Invalid Customer",K535,(K535-(K535*O535))))</f>
        <v>#NAME?</v>
      </c>
      <c r="K535" s="85" t="e">
        <f t="shared" si="252"/>
        <v>#NAME?</v>
      </c>
      <c r="L535" s="75" t="e">
        <f t="shared" si="282"/>
        <v>#NAME?</v>
      </c>
      <c r="M535" s="77" t="e">
        <f>IF(VLOOKUP(C535,product_group_discount,3,FALSE)="",'New Quote Discount'!$C$6,VLOOKUP(C535,product_group_discount,3,FALSE))</f>
        <v>#NAME?</v>
      </c>
      <c r="N535" s="23" t="e">
        <f t="shared" si="279"/>
        <v>#NAME?</v>
      </c>
      <c r="O535" s="121" t="e">
        <f t="shared" si="276"/>
        <v>#NAME?</v>
      </c>
      <c r="P535" s="126"/>
      <c r="Q535" s="167" t="e">
        <f>IF(P535="",[3]!EntStkSalesPrice($P$1,A535,'Price List'!$S$5),P535*(IF('Price List'!$S$5="A",1,IF('Price List'!$S$5="B",1.262,1.553))))</f>
        <v>#NAME?</v>
      </c>
      <c r="R535" s="167" t="e">
        <f t="shared" si="280"/>
        <v>#NAME?</v>
      </c>
    </row>
    <row r="536" spans="1:18" x14ac:dyDescent="0.2">
      <c r="A536" s="21" t="s">
        <v>672</v>
      </c>
      <c r="B536" s="22" t="e">
        <f>[3]!EntStkParent($P$1,A536)</f>
        <v>#NAME?</v>
      </c>
      <c r="C536" s="22" t="e">
        <f t="shared" si="281"/>
        <v>#NAME?</v>
      </c>
      <c r="D536" s="22" t="e">
        <f>[3]!EntStkDescr($P$1,A536,1)</f>
        <v>#NAME?</v>
      </c>
      <c r="E536" s="55" t="s">
        <v>79</v>
      </c>
      <c r="F536" s="26" t="s">
        <v>72</v>
      </c>
      <c r="G536" s="25" t="e">
        <f t="shared" si="273"/>
        <v>#NAME?</v>
      </c>
      <c r="H536" s="24" t="e">
        <f>[3]!EntStkUserField5($P$1,A536)</f>
        <v>#NAME?</v>
      </c>
      <c r="I536" s="24"/>
      <c r="J536" s="85" t="e">
        <f>IF('Price List'!$F$2="N/A",N536,IF('Price List'!$S$4="#(515): Invalid Customer",K536,(K536-(K536*O536))))</f>
        <v>#NAME?</v>
      </c>
      <c r="K536" s="85" t="e">
        <f t="shared" ref="K536:K599" si="283">Q536</f>
        <v>#NAME?</v>
      </c>
      <c r="L536" s="75" t="e">
        <f t="shared" si="282"/>
        <v>#NAME?</v>
      </c>
      <c r="M536" s="77" t="e">
        <f>IF(VLOOKUP(C536,product_group_discount,3,FALSE)="",'New Quote Discount'!$C$6,VLOOKUP(C536,product_group_discount,3,FALSE))</f>
        <v>#NAME?</v>
      </c>
      <c r="N536" s="23" t="e">
        <f t="shared" si="279"/>
        <v>#NAME?</v>
      </c>
      <c r="O536" s="121" t="e">
        <f t="shared" si="276"/>
        <v>#NAME?</v>
      </c>
      <c r="P536" s="126"/>
      <c r="Q536" s="167" t="e">
        <f>IF(P536="",[3]!EntStkSalesPrice($P$1,A536,'Price List'!$S$5),P536*(IF('Price List'!$S$5="A",1,IF('Price List'!$S$5="B",1.262,1.553))))</f>
        <v>#NAME?</v>
      </c>
      <c r="R536" s="167" t="e">
        <f t="shared" si="280"/>
        <v>#NAME?</v>
      </c>
    </row>
    <row r="537" spans="1:18" x14ac:dyDescent="0.2">
      <c r="A537" s="21" t="s">
        <v>673</v>
      </c>
      <c r="B537" s="22" t="e">
        <f>[3]!EntStkParent($P$1,A537)</f>
        <v>#NAME?</v>
      </c>
      <c r="C537" s="22" t="e">
        <f t="shared" si="281"/>
        <v>#NAME?</v>
      </c>
      <c r="D537" s="22" t="e">
        <f>[3]!EntStkDescr($P$1,A537,1)</f>
        <v>#NAME?</v>
      </c>
      <c r="E537" s="55" t="s">
        <v>79</v>
      </c>
      <c r="F537" s="26" t="s">
        <v>72</v>
      </c>
      <c r="G537" s="25" t="e">
        <f t="shared" si="273"/>
        <v>#NAME?</v>
      </c>
      <c r="H537" s="24" t="e">
        <f>[3]!EntStkUserField5($P$1,A537)</f>
        <v>#NAME?</v>
      </c>
      <c r="I537" s="24"/>
      <c r="J537" s="85" t="e">
        <f>IF('Price List'!$F$2="N/A",N537,IF('Price List'!$S$4="#(515): Invalid Customer",K537,(K537-(K537*O537))))</f>
        <v>#NAME?</v>
      </c>
      <c r="K537" s="85" t="e">
        <f t="shared" si="283"/>
        <v>#NAME?</v>
      </c>
      <c r="L537" s="75" t="e">
        <f t="shared" si="282"/>
        <v>#NAME?</v>
      </c>
      <c r="M537" s="77" t="e">
        <f>IF(VLOOKUP(C537,product_group_discount,3,FALSE)="",'New Quote Discount'!$C$6,VLOOKUP(C537,product_group_discount,3,FALSE))</f>
        <v>#NAME?</v>
      </c>
      <c r="N537" s="23" t="e">
        <f t="shared" si="279"/>
        <v>#NAME?</v>
      </c>
      <c r="O537" s="121" t="e">
        <f t="shared" si="276"/>
        <v>#NAME?</v>
      </c>
      <c r="P537" s="126"/>
      <c r="Q537" s="167" t="e">
        <f>IF(P537="",[3]!EntStkSalesPrice($P$1,A537,'Price List'!$S$5),P537*(IF('Price List'!$S$5="A",1,IF('Price List'!$S$5="B",1.262,1.553))))</f>
        <v>#NAME?</v>
      </c>
      <c r="R537" s="167" t="e">
        <f t="shared" si="280"/>
        <v>#NAME?</v>
      </c>
    </row>
    <row r="538" spans="1:18" x14ac:dyDescent="0.2">
      <c r="A538" s="21" t="s">
        <v>674</v>
      </c>
      <c r="B538" s="22" t="e">
        <f>[3]!EntStkParent($P$1,A538)</f>
        <v>#NAME?</v>
      </c>
      <c r="C538" s="22" t="e">
        <f t="shared" si="281"/>
        <v>#NAME?</v>
      </c>
      <c r="D538" s="22" t="e">
        <f>[3]!EntStkDescr($P$1,A538,1)</f>
        <v>#NAME?</v>
      </c>
      <c r="E538" s="55" t="s">
        <v>79</v>
      </c>
      <c r="F538" s="26" t="s">
        <v>72</v>
      </c>
      <c r="G538" s="25" t="e">
        <f t="shared" si="273"/>
        <v>#NAME?</v>
      </c>
      <c r="H538" s="24" t="e">
        <f>[3]!EntStkUserField5($P$1,A538)</f>
        <v>#NAME?</v>
      </c>
      <c r="I538" s="24"/>
      <c r="J538" s="85" t="e">
        <f>IF('Price List'!$F$2="N/A",N538,IF('Price List'!$S$4="#(515): Invalid Customer",K538,(K538-(K538*O538))))</f>
        <v>#NAME?</v>
      </c>
      <c r="K538" s="85" t="e">
        <f t="shared" si="283"/>
        <v>#NAME?</v>
      </c>
      <c r="L538" s="75" t="e">
        <f t="shared" si="282"/>
        <v>#NAME?</v>
      </c>
      <c r="M538" s="77" t="e">
        <f>IF(VLOOKUP(C538,product_group_discount,3,FALSE)="",'New Quote Discount'!$C$6,VLOOKUP(C538,product_group_discount,3,FALSE))</f>
        <v>#NAME?</v>
      </c>
      <c r="N538" s="23" t="e">
        <f t="shared" si="279"/>
        <v>#NAME?</v>
      </c>
      <c r="O538" s="121" t="e">
        <f t="shared" si="276"/>
        <v>#NAME?</v>
      </c>
      <c r="P538" s="126"/>
      <c r="Q538" s="167" t="e">
        <f>IF(P538="",[3]!EntStkSalesPrice($P$1,A538,'Price List'!$S$5),P538*(IF('Price List'!$S$5="A",1,IF('Price List'!$S$5="B",1.262,1.553))))</f>
        <v>#NAME?</v>
      </c>
      <c r="R538" s="167" t="e">
        <f t="shared" si="280"/>
        <v>#NAME?</v>
      </c>
    </row>
    <row r="539" spans="1:18" x14ac:dyDescent="0.2">
      <c r="A539" s="21" t="s">
        <v>666</v>
      </c>
      <c r="B539" s="22" t="e">
        <f>[3]!EntStkParent($P$1,A539)</f>
        <v>#NAME?</v>
      </c>
      <c r="C539" s="22" t="e">
        <f t="shared" si="281"/>
        <v>#NAME?</v>
      </c>
      <c r="D539" s="22" t="e">
        <f>[3]!EntStkDescr($P$1,A539,1)</f>
        <v>#NAME?</v>
      </c>
      <c r="E539" s="55" t="s">
        <v>79</v>
      </c>
      <c r="F539" s="26" t="s">
        <v>72</v>
      </c>
      <c r="G539" s="25" t="e">
        <f t="shared" si="273"/>
        <v>#NAME?</v>
      </c>
      <c r="H539" s="24" t="e">
        <f>[3]!EntStkUserField5($P$1,A539)</f>
        <v>#NAME?</v>
      </c>
      <c r="I539" s="24"/>
      <c r="J539" s="85" t="e">
        <f>IF('Price List'!$F$2="N/A",N539,IF('Price List'!$S$4="#(515): Invalid Customer",K539,(K539-(K539*O539))))</f>
        <v>#NAME?</v>
      </c>
      <c r="K539" s="85" t="e">
        <f t="shared" si="283"/>
        <v>#NAME?</v>
      </c>
      <c r="L539" s="75" t="e">
        <f t="shared" si="282"/>
        <v>#NAME?</v>
      </c>
      <c r="M539" s="77" t="e">
        <f>IF(VLOOKUP(C539,product_group_discount,3,FALSE)="",'New Quote Discount'!$C$6,VLOOKUP(C539,product_group_discount,3,FALSE))</f>
        <v>#NAME?</v>
      </c>
      <c r="N539" s="23" t="e">
        <f t="shared" si="279"/>
        <v>#NAME?</v>
      </c>
      <c r="O539" s="121" t="e">
        <f t="shared" si="276"/>
        <v>#NAME?</v>
      </c>
      <c r="P539" s="126"/>
      <c r="Q539" s="167" t="e">
        <f>IF(P539="",[3]!EntStkSalesPrice($P$1,A539,'Price List'!$S$5),P539*(IF('Price List'!$S$5="A",1,IF('Price List'!$S$5="B",1.262,1.553))))</f>
        <v>#NAME?</v>
      </c>
      <c r="R539" s="167" t="e">
        <f t="shared" si="280"/>
        <v>#NAME?</v>
      </c>
    </row>
    <row r="540" spans="1:18" x14ac:dyDescent="0.2">
      <c r="A540" s="21" t="s">
        <v>667</v>
      </c>
      <c r="B540" s="22" t="e">
        <f>[3]!EntStkParent($P$1,A540)</f>
        <v>#NAME?</v>
      </c>
      <c r="C540" s="22" t="e">
        <f t="shared" si="281"/>
        <v>#NAME?</v>
      </c>
      <c r="D540" s="22" t="e">
        <f>[3]!EntStkDescr($P$1,A540,1)</f>
        <v>#NAME?</v>
      </c>
      <c r="E540" s="55" t="s">
        <v>79</v>
      </c>
      <c r="F540" s="26" t="s">
        <v>72</v>
      </c>
      <c r="G540" s="25" t="e">
        <f t="shared" si="273"/>
        <v>#NAME?</v>
      </c>
      <c r="H540" s="24" t="e">
        <f>[3]!EntStkUserField5($P$1,A540)</f>
        <v>#NAME?</v>
      </c>
      <c r="I540" s="24"/>
      <c r="J540" s="80" t="e">
        <f>IF('Price List'!$F$2="N/A",N540,IF('Price List'!$S$4="#(515): Invalid Customer",K540,(K540-(K540*O540))))</f>
        <v>#NAME?</v>
      </c>
      <c r="K540" s="80" t="e">
        <f t="shared" si="283"/>
        <v>#NAME?</v>
      </c>
      <c r="L540" s="23" t="e">
        <f t="shared" si="282"/>
        <v>#NAME?</v>
      </c>
      <c r="M540" s="77" t="e">
        <f>IF(VLOOKUP(C540,product_group_discount,3,FALSE)="",'New Quote Discount'!$C$6,VLOOKUP(C540,product_group_discount,3,FALSE))</f>
        <v>#NAME?</v>
      </c>
      <c r="N540" s="23" t="e">
        <f t="shared" si="279"/>
        <v>#NAME?</v>
      </c>
      <c r="O540" s="121" t="e">
        <f t="shared" si="276"/>
        <v>#NAME?</v>
      </c>
      <c r="P540" s="126"/>
      <c r="Q540" s="167" t="e">
        <f>IF(P540="",[3]!EntStkSalesPrice($P$1,A540,'Price List'!$S$5),P540*(IF('Price List'!$S$5="A",1,IF('Price List'!$S$5="B",1.262,1.553))))</f>
        <v>#NAME?</v>
      </c>
      <c r="R540" s="167" t="e">
        <f t="shared" si="280"/>
        <v>#NAME?</v>
      </c>
    </row>
    <row r="541" spans="1:18" x14ac:dyDescent="0.2">
      <c r="A541" s="21" t="s">
        <v>668</v>
      </c>
      <c r="B541" s="22" t="e">
        <f>[3]!EntStkParent($P$1,A541)</f>
        <v>#NAME?</v>
      </c>
      <c r="C541" s="22" t="e">
        <f t="shared" si="281"/>
        <v>#NAME?</v>
      </c>
      <c r="D541" s="22" t="e">
        <f>[3]!EntStkDescr($P$1,A541,1)</f>
        <v>#NAME?</v>
      </c>
      <c r="E541" s="55" t="s">
        <v>79</v>
      </c>
      <c r="F541" s="26" t="s">
        <v>72</v>
      </c>
      <c r="G541" s="25" t="e">
        <f t="shared" si="273"/>
        <v>#NAME?</v>
      </c>
      <c r="H541" s="24" t="e">
        <f>[3]!EntStkUserField5($P$1,A541)</f>
        <v>#NAME?</v>
      </c>
      <c r="I541" s="24"/>
      <c r="J541" s="80" t="e">
        <f>IF('Price List'!$F$2="N/A",N541,IF('Price List'!$S$4="#(515): Invalid Customer",K541,(K541-(K541*O541))))</f>
        <v>#NAME?</v>
      </c>
      <c r="K541" s="80" t="e">
        <f t="shared" si="283"/>
        <v>#NAME?</v>
      </c>
      <c r="L541" s="23" t="e">
        <f t="shared" si="282"/>
        <v>#NAME?</v>
      </c>
      <c r="M541" s="77" t="e">
        <f>IF(VLOOKUP(C541,product_group_discount,3,FALSE)="",'New Quote Discount'!$C$6,VLOOKUP(C541,product_group_discount,3,FALSE))</f>
        <v>#NAME?</v>
      </c>
      <c r="N541" s="23" t="e">
        <f t="shared" si="279"/>
        <v>#NAME?</v>
      </c>
      <c r="O541" s="121" t="e">
        <f t="shared" si="276"/>
        <v>#NAME?</v>
      </c>
      <c r="P541" s="126"/>
      <c r="Q541" s="167" t="e">
        <f>IF(P541="",[3]!EntStkSalesPrice($P$1,A541,'Price List'!$S$5),P541*(IF('Price List'!$S$5="A",1,IF('Price List'!$S$5="B",1.262,1.553))))</f>
        <v>#NAME?</v>
      </c>
      <c r="R541" s="167" t="e">
        <f t="shared" si="280"/>
        <v>#NAME?</v>
      </c>
    </row>
    <row r="542" spans="1:18" x14ac:dyDescent="0.2">
      <c r="A542" s="21" t="s">
        <v>669</v>
      </c>
      <c r="B542" s="22" t="e">
        <f>[3]!EntStkParent($P$1,A542)</f>
        <v>#NAME?</v>
      </c>
      <c r="C542" s="22" t="e">
        <f t="shared" si="281"/>
        <v>#NAME?</v>
      </c>
      <c r="D542" s="22" t="e">
        <f>[3]!EntStkDescr($P$1,A542,1)</f>
        <v>#NAME?</v>
      </c>
      <c r="E542" s="55" t="s">
        <v>79</v>
      </c>
      <c r="F542" s="26" t="s">
        <v>72</v>
      </c>
      <c r="G542" s="25" t="e">
        <f t="shared" si="273"/>
        <v>#NAME?</v>
      </c>
      <c r="H542" s="24" t="e">
        <f>[3]!EntStkUserField5($P$1,A542)</f>
        <v>#NAME?</v>
      </c>
      <c r="I542" s="24"/>
      <c r="J542" s="80" t="e">
        <f>IF('Price List'!$F$2="N/A",N542,IF('Price List'!$S$4="#(515): Invalid Customer",K542,(K542-(K542*O542))))</f>
        <v>#NAME?</v>
      </c>
      <c r="K542" s="80" t="e">
        <f t="shared" si="283"/>
        <v>#NAME?</v>
      </c>
      <c r="L542" s="23" t="e">
        <f t="shared" si="282"/>
        <v>#NAME?</v>
      </c>
      <c r="M542" s="77" t="e">
        <f>IF(VLOOKUP(C542,product_group_discount,3,FALSE)="",'New Quote Discount'!$C$6,VLOOKUP(C542,product_group_discount,3,FALSE))</f>
        <v>#NAME?</v>
      </c>
      <c r="N542" s="23" t="e">
        <f t="shared" si="279"/>
        <v>#NAME?</v>
      </c>
      <c r="O542" s="121" t="e">
        <f t="shared" si="276"/>
        <v>#NAME?</v>
      </c>
      <c r="P542" s="126"/>
      <c r="Q542" s="167" t="e">
        <f>IF(P542="",[3]!EntStkSalesPrice($P$1,A542,'Price List'!$S$5),P542*(IF('Price List'!$S$5="A",1,IF('Price List'!$S$5="B",1.262,1.553))))</f>
        <v>#NAME?</v>
      </c>
      <c r="R542" s="167" t="e">
        <f t="shared" si="280"/>
        <v>#NAME?</v>
      </c>
    </row>
    <row r="543" spans="1:18" x14ac:dyDescent="0.2">
      <c r="A543" s="21" t="s">
        <v>670</v>
      </c>
      <c r="B543" s="22" t="e">
        <f>[3]!EntStkParent($P$1,A543)</f>
        <v>#NAME?</v>
      </c>
      <c r="C543" s="22" t="e">
        <f t="shared" si="281"/>
        <v>#NAME?</v>
      </c>
      <c r="D543" s="22" t="e">
        <f>[3]!EntStkDescr($P$1,A543,1)</f>
        <v>#NAME?</v>
      </c>
      <c r="E543" s="55" t="s">
        <v>79</v>
      </c>
      <c r="F543" s="26" t="s">
        <v>72</v>
      </c>
      <c r="G543" s="25" t="e">
        <f t="shared" si="273"/>
        <v>#NAME?</v>
      </c>
      <c r="H543" s="24" t="e">
        <f>[3]!EntStkUserField5($P$1,A543)</f>
        <v>#NAME?</v>
      </c>
      <c r="I543" s="24"/>
      <c r="J543" s="80" t="e">
        <f>IF('Price List'!$F$2="N/A",N543,IF('Price List'!$S$4="#(515): Invalid Customer",K543,(K543-(K543*O543))))</f>
        <v>#NAME?</v>
      </c>
      <c r="K543" s="80" t="e">
        <f t="shared" si="283"/>
        <v>#NAME?</v>
      </c>
      <c r="L543" s="23" t="e">
        <f t="shared" si="282"/>
        <v>#NAME?</v>
      </c>
      <c r="M543" s="77" t="e">
        <f>IF(VLOOKUP(C543,product_group_discount,3,FALSE)="",'New Quote Discount'!$C$6,VLOOKUP(C543,product_group_discount,3,FALSE))</f>
        <v>#NAME?</v>
      </c>
      <c r="N543" s="23" t="e">
        <f t="shared" si="279"/>
        <v>#NAME?</v>
      </c>
      <c r="O543" s="121" t="e">
        <f t="shared" ref="O543:O606" si="284">VLOOKUP(C543,customerdiscount,5,FALSE)</f>
        <v>#NAME?</v>
      </c>
      <c r="P543" s="126"/>
      <c r="Q543" s="167" t="e">
        <f>IF(P543="",[3]!EntStkSalesPrice($P$1,A543,'Price List'!$S$5),P543*(IF('Price List'!$S$5="A",1,IF('Price List'!$S$5="B",1.262,1.553))))</f>
        <v>#NAME?</v>
      </c>
      <c r="R543" s="167" t="e">
        <f t="shared" si="280"/>
        <v>#NAME?</v>
      </c>
    </row>
    <row r="544" spans="1:18" x14ac:dyDescent="0.2">
      <c r="A544" s="21" t="s">
        <v>671</v>
      </c>
      <c r="B544" s="22" t="e">
        <f>[3]!EntStkParent($P$1,A544)</f>
        <v>#NAME?</v>
      </c>
      <c r="C544" s="22" t="e">
        <f t="shared" si="281"/>
        <v>#NAME?</v>
      </c>
      <c r="D544" s="22" t="e">
        <f>[3]!EntStkDescr($P$1,A544,1)</f>
        <v>#NAME?</v>
      </c>
      <c r="E544" s="55" t="s">
        <v>79</v>
      </c>
      <c r="F544" s="26" t="s">
        <v>72</v>
      </c>
      <c r="G544" s="25" t="e">
        <f t="shared" si="273"/>
        <v>#NAME?</v>
      </c>
      <c r="H544" s="24" t="e">
        <f>[3]!EntStkUserField5($P$1,A544)</f>
        <v>#NAME?</v>
      </c>
      <c r="I544" s="24"/>
      <c r="J544" s="80" t="e">
        <f>IF('Price List'!$F$2="N/A",N544,IF('Price List'!$S$4="#(515): Invalid Customer",K544,(K544-(K544*O544))))</f>
        <v>#NAME?</v>
      </c>
      <c r="K544" s="80" t="e">
        <f t="shared" si="283"/>
        <v>#NAME?</v>
      </c>
      <c r="L544" s="23" t="e">
        <f t="shared" si="282"/>
        <v>#NAME?</v>
      </c>
      <c r="M544" s="77" t="e">
        <f>IF(VLOOKUP(C544,product_group_discount,3,FALSE)="",'New Quote Discount'!$C$6,VLOOKUP(C544,product_group_discount,3,FALSE))</f>
        <v>#NAME?</v>
      </c>
      <c r="N544" s="23" t="e">
        <f t="shared" si="279"/>
        <v>#NAME?</v>
      </c>
      <c r="O544" s="121" t="e">
        <f t="shared" si="284"/>
        <v>#NAME?</v>
      </c>
      <c r="P544" s="126"/>
      <c r="Q544" s="167" t="e">
        <f>IF(P544="",[3]!EntStkSalesPrice($P$1,A544,'Price List'!$S$5),P544*(IF('Price List'!$S$5="A",1,IF('Price List'!$S$5="B",1.262,1.553))))</f>
        <v>#NAME?</v>
      </c>
      <c r="R544" s="167" t="e">
        <f t="shared" si="280"/>
        <v>#NAME?</v>
      </c>
    </row>
    <row r="545" spans="1:19" x14ac:dyDescent="0.2">
      <c r="A545" s="21" t="s">
        <v>672</v>
      </c>
      <c r="B545" s="22" t="e">
        <f>[3]!EntStkParent($P$1,A545)</f>
        <v>#NAME?</v>
      </c>
      <c r="C545" s="22" t="e">
        <f t="shared" si="281"/>
        <v>#NAME?</v>
      </c>
      <c r="D545" s="22" t="e">
        <f>[3]!EntStkDescr($P$1,A545,1)</f>
        <v>#NAME?</v>
      </c>
      <c r="E545" s="55" t="s">
        <v>79</v>
      </c>
      <c r="F545" s="26" t="s">
        <v>72</v>
      </c>
      <c r="G545" s="25" t="e">
        <f t="shared" si="273"/>
        <v>#NAME?</v>
      </c>
      <c r="H545" s="24" t="e">
        <f>[3]!EntStkUserField5($P$1,A545)</f>
        <v>#NAME?</v>
      </c>
      <c r="I545" s="24"/>
      <c r="J545" s="80" t="e">
        <f>IF('Price List'!$F$2="N/A",N545,IF('Price List'!$S$4="#(515): Invalid Customer",K545,(K545-(K545*O545))))</f>
        <v>#NAME?</v>
      </c>
      <c r="K545" s="80" t="e">
        <f t="shared" si="283"/>
        <v>#NAME?</v>
      </c>
      <c r="L545" s="23" t="e">
        <f t="shared" si="282"/>
        <v>#NAME?</v>
      </c>
      <c r="M545" s="77" t="e">
        <f>IF(VLOOKUP(C545,product_group_discount,3,FALSE)="",'New Quote Discount'!$C$6,VLOOKUP(C545,product_group_discount,3,FALSE))</f>
        <v>#NAME?</v>
      </c>
      <c r="N545" s="23" t="e">
        <f t="shared" si="279"/>
        <v>#NAME?</v>
      </c>
      <c r="O545" s="121" t="e">
        <f t="shared" si="284"/>
        <v>#NAME?</v>
      </c>
      <c r="P545" s="126"/>
      <c r="Q545" s="167" t="e">
        <f>IF(P545="",[3]!EntStkSalesPrice($P$1,A545,'Price List'!$S$5),P545*(IF('Price List'!$S$5="A",1,IF('Price List'!$S$5="B",1.262,1.553))))</f>
        <v>#NAME?</v>
      </c>
      <c r="R545" s="167" t="e">
        <f t="shared" si="280"/>
        <v>#NAME?</v>
      </c>
    </row>
    <row r="546" spans="1:19" x14ac:dyDescent="0.2">
      <c r="A546" s="21" t="s">
        <v>673</v>
      </c>
      <c r="B546" s="22" t="e">
        <f>[3]!EntStkParent($P$1,A546)</f>
        <v>#NAME?</v>
      </c>
      <c r="C546" s="22" t="e">
        <f t="shared" si="281"/>
        <v>#NAME?</v>
      </c>
      <c r="D546" s="22" t="e">
        <f>[3]!EntStkDescr($P$1,A546,1)</f>
        <v>#NAME?</v>
      </c>
      <c r="E546" s="55" t="s">
        <v>79</v>
      </c>
      <c r="F546" s="26" t="s">
        <v>72</v>
      </c>
      <c r="G546" s="25" t="e">
        <f t="shared" si="273"/>
        <v>#NAME?</v>
      </c>
      <c r="H546" s="24" t="e">
        <f>[3]!EntStkUserField5($P$1,A546)</f>
        <v>#NAME?</v>
      </c>
      <c r="I546" s="24"/>
      <c r="J546" s="80" t="e">
        <f>IF('Price List'!$F$2="N/A",N546,IF('Price List'!$S$4="#(515): Invalid Customer",K546,(K546-(K546*O546))))</f>
        <v>#NAME?</v>
      </c>
      <c r="K546" s="80" t="e">
        <f t="shared" si="283"/>
        <v>#NAME?</v>
      </c>
      <c r="L546" s="23" t="e">
        <f t="shared" si="282"/>
        <v>#NAME?</v>
      </c>
      <c r="M546" s="77" t="e">
        <f>IF(VLOOKUP(C546,product_group_discount,3,FALSE)="",'New Quote Discount'!$C$6,VLOOKUP(C546,product_group_discount,3,FALSE))</f>
        <v>#NAME?</v>
      </c>
      <c r="N546" s="23" t="e">
        <f t="shared" si="279"/>
        <v>#NAME?</v>
      </c>
      <c r="O546" s="121" t="e">
        <f t="shared" si="284"/>
        <v>#NAME?</v>
      </c>
      <c r="P546" s="126"/>
      <c r="Q546" s="167" t="e">
        <f>IF(P546="",[3]!EntStkSalesPrice($P$1,A546,'Price List'!$S$5),P546*(IF('Price List'!$S$5="A",1,IF('Price List'!$S$5="B",1.262,1.553))))</f>
        <v>#NAME?</v>
      </c>
      <c r="R546" s="167" t="e">
        <f t="shared" si="280"/>
        <v>#NAME?</v>
      </c>
    </row>
    <row r="547" spans="1:19" x14ac:dyDescent="0.2">
      <c r="A547" s="21" t="s">
        <v>674</v>
      </c>
      <c r="B547" s="22" t="e">
        <f>[3]!EntStkParent($P$1,A547)</f>
        <v>#NAME?</v>
      </c>
      <c r="C547" s="22" t="e">
        <f t="shared" si="281"/>
        <v>#NAME?</v>
      </c>
      <c r="D547" s="22" t="e">
        <f>[3]!EntStkDescr($P$1,A547,1)</f>
        <v>#NAME?</v>
      </c>
      <c r="E547" s="55" t="s">
        <v>79</v>
      </c>
      <c r="F547" s="26" t="s">
        <v>72</v>
      </c>
      <c r="G547" s="25" t="e">
        <f t="shared" si="273"/>
        <v>#NAME?</v>
      </c>
      <c r="H547" s="24" t="e">
        <f>[3]!EntStkUserField5($P$1,A547)</f>
        <v>#NAME?</v>
      </c>
      <c r="I547" s="24"/>
      <c r="J547" s="80" t="e">
        <f>IF('Price List'!$F$2="N/A",N547,IF('Price List'!$S$4="#(515): Invalid Customer",K547,(K547-(K547*O547))))</f>
        <v>#NAME?</v>
      </c>
      <c r="K547" s="80" t="e">
        <f t="shared" si="283"/>
        <v>#NAME?</v>
      </c>
      <c r="L547" s="23" t="e">
        <f t="shared" si="282"/>
        <v>#NAME?</v>
      </c>
      <c r="M547" s="77" t="e">
        <f>IF(VLOOKUP(C547,product_group_discount,3,FALSE)="",'New Quote Discount'!$C$6,VLOOKUP(C547,product_group_discount,3,FALSE))</f>
        <v>#NAME?</v>
      </c>
      <c r="N547" s="23" t="e">
        <f t="shared" si="279"/>
        <v>#NAME?</v>
      </c>
      <c r="O547" s="121" t="e">
        <f t="shared" si="284"/>
        <v>#NAME?</v>
      </c>
      <c r="P547" s="126"/>
      <c r="Q547" s="167" t="e">
        <f>IF(P547="",[3]!EntStkSalesPrice($P$1,A547,'Price List'!$S$5),P547*(IF('Price List'!$S$5="A",1,IF('Price List'!$S$5="B",1.262,1.553))))</f>
        <v>#NAME?</v>
      </c>
      <c r="R547" s="167" t="e">
        <f t="shared" si="280"/>
        <v>#NAME?</v>
      </c>
    </row>
    <row r="548" spans="1:19" x14ac:dyDescent="0.2">
      <c r="A548" s="21" t="s">
        <v>651</v>
      </c>
      <c r="B548" s="22" t="e">
        <f>[3]!EntStkParent($P$1,A548)</f>
        <v>#NAME?</v>
      </c>
      <c r="C548" s="22" t="e">
        <f t="shared" si="281"/>
        <v>#NAME?</v>
      </c>
      <c r="D548" s="22" t="e">
        <f>[3]!EntStkDescr($P$1,A548,1)</f>
        <v>#NAME?</v>
      </c>
      <c r="E548" s="55" t="s">
        <v>79</v>
      </c>
      <c r="F548" s="26" t="s">
        <v>72</v>
      </c>
      <c r="G548" s="25" t="e">
        <f t="shared" si="273"/>
        <v>#NAME?</v>
      </c>
      <c r="H548" s="24" t="e">
        <f>[3]!EntStkUserField5($P$1,A548)</f>
        <v>#NAME?</v>
      </c>
      <c r="I548" s="24"/>
      <c r="J548" s="80" t="e">
        <f>IF('Price List'!$F$2="N/A",N548,IF('Price List'!$S$4="#(515): Invalid Customer",K548,(K548-(K548*O548))))</f>
        <v>#NAME?</v>
      </c>
      <c r="K548" s="80" t="e">
        <f t="shared" si="283"/>
        <v>#NAME?</v>
      </c>
      <c r="L548" s="23" t="e">
        <f t="shared" si="282"/>
        <v>#NAME?</v>
      </c>
      <c r="M548" s="77" t="e">
        <f>IF(VLOOKUP(C548,product_group_discount,3,FALSE)="",'New Quote Discount'!$C$6,VLOOKUP(C548,product_group_discount,3,FALSE))</f>
        <v>#NAME?</v>
      </c>
      <c r="N548" s="23" t="e">
        <f t="shared" si="279"/>
        <v>#NAME?</v>
      </c>
      <c r="O548" s="121" t="e">
        <f t="shared" si="284"/>
        <v>#NAME?</v>
      </c>
      <c r="P548" s="126"/>
      <c r="Q548" s="167" t="e">
        <f>IF(P548="",[3]!EntStkSalesPrice($P$1,A548,'Price List'!$S$5),P548*(IF('Price List'!$S$5="A",1,IF('Price List'!$S$5="B",1.262,1.553))))</f>
        <v>#NAME?</v>
      </c>
      <c r="R548" s="167" t="e">
        <f t="shared" si="280"/>
        <v>#NAME?</v>
      </c>
    </row>
    <row r="549" spans="1:19" x14ac:dyDescent="0.2">
      <c r="A549" s="21" t="s">
        <v>652</v>
      </c>
      <c r="B549" s="22" t="e">
        <f>[3]!EntStkParent($P$1,A549)</f>
        <v>#NAME?</v>
      </c>
      <c r="C549" s="22" t="e">
        <f t="shared" si="281"/>
        <v>#NAME?</v>
      </c>
      <c r="D549" s="22" t="e">
        <f>[3]!EntStkDescr($P$1,A549,1)</f>
        <v>#NAME?</v>
      </c>
      <c r="E549" s="55" t="s">
        <v>79</v>
      </c>
      <c r="F549" s="26" t="s">
        <v>72</v>
      </c>
      <c r="G549" s="25" t="e">
        <f t="shared" si="273"/>
        <v>#NAME?</v>
      </c>
      <c r="H549" s="24" t="e">
        <f>[3]!EntStkUserField5($P$1,A549)</f>
        <v>#NAME?</v>
      </c>
      <c r="I549" s="24"/>
      <c r="J549" s="80" t="e">
        <f>IF('Price List'!$F$2="N/A",N549,IF('Price List'!$S$4="#(515): Invalid Customer",K549,(K549-(K549*O549))))</f>
        <v>#NAME?</v>
      </c>
      <c r="K549" s="80" t="e">
        <f t="shared" si="283"/>
        <v>#NAME?</v>
      </c>
      <c r="L549" s="23" t="e">
        <f t="shared" si="282"/>
        <v>#NAME?</v>
      </c>
      <c r="M549" s="77" t="e">
        <f>IF(VLOOKUP(C549,product_group_discount,3,FALSE)="",'New Quote Discount'!$C$6,VLOOKUP(C549,product_group_discount,3,FALSE))</f>
        <v>#NAME?</v>
      </c>
      <c r="N549" s="23" t="e">
        <f t="shared" si="279"/>
        <v>#NAME?</v>
      </c>
      <c r="O549" s="121" t="e">
        <f t="shared" si="284"/>
        <v>#NAME?</v>
      </c>
      <c r="P549" s="126"/>
      <c r="Q549" s="167" t="e">
        <f>IF(P549="",[3]!EntStkSalesPrice($P$1,A549,'Price List'!$S$5),P549*(IF('Price List'!$S$5="A",1,IF('Price List'!$S$5="B",1.262,1.553))))</f>
        <v>#NAME?</v>
      </c>
      <c r="R549" s="167" t="e">
        <f t="shared" si="280"/>
        <v>#NAME?</v>
      </c>
    </row>
    <row r="550" spans="1:19" x14ac:dyDescent="0.2">
      <c r="A550" s="21" t="s">
        <v>653</v>
      </c>
      <c r="B550" s="22" t="e">
        <f>[3]!EntStkParent($P$1,A550)</f>
        <v>#NAME?</v>
      </c>
      <c r="C550" s="22" t="e">
        <f t="shared" si="281"/>
        <v>#NAME?</v>
      </c>
      <c r="D550" s="22" t="e">
        <f>[3]!EntStkDescr($P$1,A550,1)</f>
        <v>#NAME?</v>
      </c>
      <c r="E550" s="55" t="s">
        <v>79</v>
      </c>
      <c r="F550" s="26" t="s">
        <v>72</v>
      </c>
      <c r="G550" s="25" t="e">
        <f t="shared" si="273"/>
        <v>#NAME?</v>
      </c>
      <c r="H550" s="24" t="e">
        <f>[3]!EntStkUserField5($P$1,A550)</f>
        <v>#NAME?</v>
      </c>
      <c r="I550" s="24"/>
      <c r="J550" s="80" t="e">
        <f>IF('Price List'!$F$2="N/A",N550,IF('Price List'!$S$4="#(515): Invalid Customer",K550,(K550-(K550*O550))))</f>
        <v>#NAME?</v>
      </c>
      <c r="K550" s="80" t="e">
        <f t="shared" si="283"/>
        <v>#NAME?</v>
      </c>
      <c r="L550" s="23" t="e">
        <f t="shared" si="282"/>
        <v>#NAME?</v>
      </c>
      <c r="M550" s="77" t="e">
        <f>IF(VLOOKUP(C550,product_group_discount,3,FALSE)="",'New Quote Discount'!$C$6,VLOOKUP(C550,product_group_discount,3,FALSE))</f>
        <v>#NAME?</v>
      </c>
      <c r="N550" s="23" t="e">
        <f t="shared" si="279"/>
        <v>#NAME?</v>
      </c>
      <c r="O550" s="121" t="e">
        <f t="shared" si="284"/>
        <v>#NAME?</v>
      </c>
      <c r="P550" s="126"/>
      <c r="Q550" s="167" t="e">
        <f>IF(P550="",[3]!EntStkSalesPrice($P$1,A550,'Price List'!$S$5),P550*(IF('Price List'!$S$5="A",1,IF('Price List'!$S$5="B",1.262,1.553))))</f>
        <v>#NAME?</v>
      </c>
      <c r="R550" s="167" t="e">
        <f t="shared" si="280"/>
        <v>#NAME?</v>
      </c>
      <c r="S550" s="106"/>
    </row>
    <row r="551" spans="1:19" x14ac:dyDescent="0.2">
      <c r="A551" s="21" t="s">
        <v>654</v>
      </c>
      <c r="B551" s="22" t="e">
        <f>[3]!EntStkParent($P$1,A551)</f>
        <v>#NAME?</v>
      </c>
      <c r="C551" s="22" t="e">
        <f t="shared" si="281"/>
        <v>#NAME?</v>
      </c>
      <c r="D551" s="22" t="e">
        <f>[3]!EntStkDescr($P$1,A551,1)</f>
        <v>#NAME?</v>
      </c>
      <c r="E551" s="55" t="s">
        <v>79</v>
      </c>
      <c r="F551" s="26" t="s">
        <v>72</v>
      </c>
      <c r="G551" s="25" t="e">
        <f t="shared" si="273"/>
        <v>#NAME?</v>
      </c>
      <c r="H551" s="24" t="e">
        <f>[3]!EntStkUserField5($P$1,A551)</f>
        <v>#NAME?</v>
      </c>
      <c r="I551" s="24"/>
      <c r="J551" s="80" t="e">
        <f>IF('Price List'!$F$2="N/A",N551,IF('Price List'!$S$4="#(515): Invalid Customer",K551,(K551-(K551*O551))))</f>
        <v>#NAME?</v>
      </c>
      <c r="K551" s="80" t="e">
        <f t="shared" si="283"/>
        <v>#NAME?</v>
      </c>
      <c r="L551" s="23" t="e">
        <f t="shared" si="282"/>
        <v>#NAME?</v>
      </c>
      <c r="M551" s="77" t="e">
        <f>IF(VLOOKUP(C551,product_group_discount,3,FALSE)="",'New Quote Discount'!$C$6,VLOOKUP(C551,product_group_discount,3,FALSE))</f>
        <v>#NAME?</v>
      </c>
      <c r="N551" s="23" t="e">
        <f t="shared" si="279"/>
        <v>#NAME?</v>
      </c>
      <c r="O551" s="121" t="e">
        <f t="shared" si="284"/>
        <v>#NAME?</v>
      </c>
      <c r="P551" s="126"/>
      <c r="Q551" s="167" t="e">
        <f>IF(P551="",[3]!EntStkSalesPrice($P$1,A551,'Price List'!$S$5),P551*(IF('Price List'!$S$5="A",1,IF('Price List'!$S$5="B",1.262,1.553))))</f>
        <v>#NAME?</v>
      </c>
      <c r="R551" s="167" t="e">
        <f t="shared" si="280"/>
        <v>#NAME?</v>
      </c>
      <c r="S551" s="106"/>
    </row>
    <row r="552" spans="1:19" x14ac:dyDescent="0.2">
      <c r="A552" s="21" t="s">
        <v>655</v>
      </c>
      <c r="B552" s="22" t="e">
        <f>[3]!EntStkParent($P$1,A552)</f>
        <v>#NAME?</v>
      </c>
      <c r="C552" s="22" t="e">
        <f t="shared" si="281"/>
        <v>#NAME?</v>
      </c>
      <c r="D552" s="22" t="e">
        <f>[3]!EntStkDescr($P$1,A552,1)</f>
        <v>#NAME?</v>
      </c>
      <c r="E552" s="55" t="s">
        <v>79</v>
      </c>
      <c r="F552" s="26" t="s">
        <v>72</v>
      </c>
      <c r="G552" s="25" t="e">
        <f t="shared" si="273"/>
        <v>#NAME?</v>
      </c>
      <c r="H552" s="24" t="e">
        <f>[3]!EntStkUserField5($P$1,A552)</f>
        <v>#NAME?</v>
      </c>
      <c r="I552" s="24"/>
      <c r="J552" s="80" t="e">
        <f>IF('Price List'!$F$2="N/A",N552,IF('Price List'!$S$4="#(515): Invalid Customer",K552,(K552-(K552*O552))))</f>
        <v>#NAME?</v>
      </c>
      <c r="K552" s="80" t="e">
        <f t="shared" si="283"/>
        <v>#NAME?</v>
      </c>
      <c r="L552" s="23" t="e">
        <f t="shared" si="282"/>
        <v>#NAME?</v>
      </c>
      <c r="M552" s="77" t="e">
        <f>IF(VLOOKUP(C552,product_group_discount,3,FALSE)="",'New Quote Discount'!$C$6,VLOOKUP(C552,product_group_discount,3,FALSE))</f>
        <v>#NAME?</v>
      </c>
      <c r="N552" s="23" t="e">
        <f t="shared" si="279"/>
        <v>#NAME?</v>
      </c>
      <c r="O552" s="121" t="e">
        <f t="shared" si="284"/>
        <v>#NAME?</v>
      </c>
      <c r="P552" s="126"/>
      <c r="Q552" s="167" t="e">
        <f>IF(P552="",[3]!EntStkSalesPrice($P$1,A552,'Price List'!$S$5),P552*(IF('Price List'!$S$5="A",1,IF('Price List'!$S$5="B",1.262,1.553))))</f>
        <v>#NAME?</v>
      </c>
      <c r="R552" s="167" t="e">
        <f t="shared" si="280"/>
        <v>#NAME?</v>
      </c>
      <c r="S552" s="106"/>
    </row>
    <row r="553" spans="1:19" x14ac:dyDescent="0.2">
      <c r="A553" s="21" t="s">
        <v>656</v>
      </c>
      <c r="B553" s="22" t="e">
        <f>[3]!EntStkParent($P$1,A553)</f>
        <v>#NAME?</v>
      </c>
      <c r="C553" s="22" t="e">
        <f t="shared" si="281"/>
        <v>#NAME?</v>
      </c>
      <c r="D553" s="22" t="e">
        <f>[3]!EntStkDescr($P$1,A553,1)</f>
        <v>#NAME?</v>
      </c>
      <c r="E553" s="55" t="s">
        <v>79</v>
      </c>
      <c r="F553" s="26" t="s">
        <v>72</v>
      </c>
      <c r="G553" s="25" t="e">
        <f t="shared" si="273"/>
        <v>#NAME?</v>
      </c>
      <c r="H553" s="24" t="e">
        <f>[3]!EntStkUserField5($P$1,A553)</f>
        <v>#NAME?</v>
      </c>
      <c r="I553" s="24"/>
      <c r="J553" s="80" t="e">
        <f>IF('Price List'!$F$2="N/A",N553,IF('Price List'!$S$4="#(515): Invalid Customer",K553,(K553-(K553*O553))))</f>
        <v>#NAME?</v>
      </c>
      <c r="K553" s="80" t="e">
        <f t="shared" si="283"/>
        <v>#NAME?</v>
      </c>
      <c r="L553" s="23" t="e">
        <f t="shared" si="282"/>
        <v>#NAME?</v>
      </c>
      <c r="M553" s="77" t="e">
        <f>IF(VLOOKUP(C553,product_group_discount,3,FALSE)="",'New Quote Discount'!$C$6,VLOOKUP(C553,product_group_discount,3,FALSE))</f>
        <v>#NAME?</v>
      </c>
      <c r="N553" s="23" t="e">
        <f t="shared" ref="N553:N616" si="285">K553-(K553*M553)</f>
        <v>#NAME?</v>
      </c>
      <c r="O553" s="121" t="e">
        <f t="shared" si="284"/>
        <v>#NAME?</v>
      </c>
      <c r="P553" s="126"/>
      <c r="Q553" s="167" t="e">
        <f>IF(P553="",[3]!EntStkSalesPrice($P$1,A553,'Price List'!$S$5),P553*(IF('Price List'!$S$5="A",1,IF('Price List'!$S$5="B",1.262,1.553))))</f>
        <v>#NAME?</v>
      </c>
      <c r="R553" s="167" t="e">
        <f t="shared" si="280"/>
        <v>#NAME?</v>
      </c>
      <c r="S553" s="106"/>
    </row>
    <row r="554" spans="1:19" x14ac:dyDescent="0.2">
      <c r="A554" s="21" t="s">
        <v>657</v>
      </c>
      <c r="B554" s="22" t="e">
        <f>[3]!EntStkParent($P$1,A554)</f>
        <v>#NAME?</v>
      </c>
      <c r="C554" s="22" t="e">
        <f t="shared" si="281"/>
        <v>#NAME?</v>
      </c>
      <c r="D554" s="22" t="e">
        <f>[3]!EntStkDescr($P$1,A554,1)</f>
        <v>#NAME?</v>
      </c>
      <c r="E554" s="55" t="s">
        <v>79</v>
      </c>
      <c r="F554" s="26" t="s">
        <v>72</v>
      </c>
      <c r="G554" s="25" t="e">
        <f t="shared" si="273"/>
        <v>#NAME?</v>
      </c>
      <c r="H554" s="24" t="e">
        <f>[3]!EntStkUserField5($P$1,A554)</f>
        <v>#NAME?</v>
      </c>
      <c r="I554" s="24"/>
      <c r="J554" s="80" t="e">
        <f>IF('Price List'!$F$2="N/A",N554,IF('Price List'!$S$4="#(515): Invalid Customer",K554,(K554-(K554*O554))))</f>
        <v>#NAME?</v>
      </c>
      <c r="K554" s="80" t="e">
        <f t="shared" si="283"/>
        <v>#NAME?</v>
      </c>
      <c r="L554" s="23" t="e">
        <f t="shared" si="282"/>
        <v>#NAME?</v>
      </c>
      <c r="M554" s="77" t="e">
        <f>IF(VLOOKUP(C554,product_group_discount,3,FALSE)="",'New Quote Discount'!$C$6,VLOOKUP(C554,product_group_discount,3,FALSE))</f>
        <v>#NAME?</v>
      </c>
      <c r="N554" s="23" t="e">
        <f t="shared" si="285"/>
        <v>#NAME?</v>
      </c>
      <c r="O554" s="121" t="e">
        <f t="shared" si="284"/>
        <v>#NAME?</v>
      </c>
      <c r="P554" s="126"/>
      <c r="Q554" s="167" t="e">
        <f>IF(P554="",[3]!EntStkSalesPrice($P$1,A554,'Price List'!$S$5),P554*(IF('Price List'!$S$5="A",1,IF('Price List'!$S$5="B",1.262,1.553))))</f>
        <v>#NAME?</v>
      </c>
      <c r="R554" s="167" t="e">
        <f t="shared" si="280"/>
        <v>#NAME?</v>
      </c>
      <c r="S554" s="106"/>
    </row>
    <row r="555" spans="1:19" x14ac:dyDescent="0.2">
      <c r="A555" s="21" t="s">
        <v>658</v>
      </c>
      <c r="B555" s="22" t="e">
        <f>[3]!EntStkParent($P$1,A555)</f>
        <v>#NAME?</v>
      </c>
      <c r="C555" s="22" t="e">
        <f t="shared" si="281"/>
        <v>#NAME?</v>
      </c>
      <c r="D555" s="22" t="e">
        <f>[3]!EntStkDescr($P$1,A555,1)</f>
        <v>#NAME?</v>
      </c>
      <c r="E555" s="55" t="s">
        <v>79</v>
      </c>
      <c r="F555" s="26" t="s">
        <v>72</v>
      </c>
      <c r="G555" s="25" t="e">
        <f t="shared" si="273"/>
        <v>#NAME?</v>
      </c>
      <c r="H555" s="24" t="e">
        <f>[3]!EntStkUserField5($P$1,A555)</f>
        <v>#NAME?</v>
      </c>
      <c r="I555" s="24"/>
      <c r="J555" s="80" t="e">
        <f>IF('Price List'!$F$2="N/A",N555,IF('Price List'!$S$4="#(515): Invalid Customer",K555,(K555-(K555*O555))))</f>
        <v>#NAME?</v>
      </c>
      <c r="K555" s="80" t="e">
        <f t="shared" si="283"/>
        <v>#NAME?</v>
      </c>
      <c r="L555" s="23" t="e">
        <f t="shared" si="282"/>
        <v>#NAME?</v>
      </c>
      <c r="M555" s="77" t="e">
        <f>IF(VLOOKUP(C555,product_group_discount,3,FALSE)="",'New Quote Discount'!$C$6,VLOOKUP(C555,product_group_discount,3,FALSE))</f>
        <v>#NAME?</v>
      </c>
      <c r="N555" s="23" t="e">
        <f t="shared" si="285"/>
        <v>#NAME?</v>
      </c>
      <c r="O555" s="121" t="e">
        <f t="shared" si="284"/>
        <v>#NAME?</v>
      </c>
      <c r="P555" s="126"/>
      <c r="Q555" s="167" t="e">
        <f>IF(P555="",[3]!EntStkSalesPrice($P$1,A555,'Price List'!$S$5),P555*(IF('Price List'!$S$5="A",1,IF('Price List'!$S$5="B",1.262,1.553))))</f>
        <v>#NAME?</v>
      </c>
      <c r="R555" s="167" t="e">
        <f t="shared" si="280"/>
        <v>#NAME?</v>
      </c>
      <c r="S555" s="106"/>
    </row>
    <row r="556" spans="1:19" x14ac:dyDescent="0.2">
      <c r="A556" s="21" t="s">
        <v>659</v>
      </c>
      <c r="B556" s="22" t="e">
        <f>[3]!EntStkParent($P$1,A556)</f>
        <v>#NAME?</v>
      </c>
      <c r="C556" s="22" t="e">
        <f t="shared" si="281"/>
        <v>#NAME?</v>
      </c>
      <c r="D556" s="22" t="e">
        <f>[3]!EntStkDescr($P$1,A556,1)</f>
        <v>#NAME?</v>
      </c>
      <c r="E556" s="55" t="s">
        <v>79</v>
      </c>
      <c r="F556" s="26" t="s">
        <v>72</v>
      </c>
      <c r="G556" s="25" t="e">
        <f t="shared" si="273"/>
        <v>#NAME?</v>
      </c>
      <c r="H556" s="24" t="e">
        <f>[3]!EntStkUserField5($P$1,A556)</f>
        <v>#NAME?</v>
      </c>
      <c r="I556" s="24"/>
      <c r="J556" s="80" t="e">
        <f>IF('Price List'!$F$2="N/A",N556,IF('Price List'!$S$4="#(515): Invalid Customer",K556,(K556-(K556*O556))))</f>
        <v>#NAME?</v>
      </c>
      <c r="K556" s="80" t="e">
        <f t="shared" si="283"/>
        <v>#NAME?</v>
      </c>
      <c r="L556" s="23" t="e">
        <f t="shared" si="282"/>
        <v>#NAME?</v>
      </c>
      <c r="M556" s="77" t="e">
        <f>IF(VLOOKUP(C556,product_group_discount,3,FALSE)="",'New Quote Discount'!$C$6,VLOOKUP(C556,product_group_discount,3,FALSE))</f>
        <v>#NAME?</v>
      </c>
      <c r="N556" s="23" t="e">
        <f t="shared" si="285"/>
        <v>#NAME?</v>
      </c>
      <c r="O556" s="121" t="e">
        <f t="shared" si="284"/>
        <v>#NAME?</v>
      </c>
      <c r="P556" s="126"/>
      <c r="Q556" s="167" t="e">
        <f>IF(P556="",[3]!EntStkSalesPrice($P$1,A556,'Price List'!$S$5),P556*(IF('Price List'!$S$5="A",1,IF('Price List'!$S$5="B",1.262,1.553))))</f>
        <v>#NAME?</v>
      </c>
      <c r="R556" s="167" t="e">
        <f t="shared" si="280"/>
        <v>#NAME?</v>
      </c>
      <c r="S556" s="106"/>
    </row>
    <row r="557" spans="1:19" x14ac:dyDescent="0.2">
      <c r="A557" s="21" t="s">
        <v>660</v>
      </c>
      <c r="B557" s="22" t="e">
        <f>[3]!EntStkParent($P$1,A557)</f>
        <v>#NAME?</v>
      </c>
      <c r="C557" s="22" t="e">
        <f t="shared" si="281"/>
        <v>#NAME?</v>
      </c>
      <c r="D557" s="22" t="e">
        <f>[3]!EntStkDescr($P$1,A557,1)</f>
        <v>#NAME?</v>
      </c>
      <c r="E557" s="55" t="s">
        <v>79</v>
      </c>
      <c r="F557" s="26" t="s">
        <v>72</v>
      </c>
      <c r="G557" s="25" t="e">
        <f t="shared" si="273"/>
        <v>#NAME?</v>
      </c>
      <c r="H557" s="24" t="e">
        <f>[3]!EntStkUserField5($P$1,A557)</f>
        <v>#NAME?</v>
      </c>
      <c r="I557" s="24"/>
      <c r="J557" s="80" t="e">
        <f>IF('Price List'!$F$2="N/A",N557,IF('Price List'!$S$4="#(515): Invalid Customer",K557,(K557-(K557*O557))))</f>
        <v>#NAME?</v>
      </c>
      <c r="K557" s="80" t="e">
        <f t="shared" si="283"/>
        <v>#NAME?</v>
      </c>
      <c r="L557" s="23" t="e">
        <f t="shared" si="282"/>
        <v>#NAME?</v>
      </c>
      <c r="M557" s="77" t="e">
        <f>IF(VLOOKUP(C557,product_group_discount,3,FALSE)="",'New Quote Discount'!$C$6,VLOOKUP(C557,product_group_discount,3,FALSE))</f>
        <v>#NAME?</v>
      </c>
      <c r="N557" s="23" t="e">
        <f t="shared" si="285"/>
        <v>#NAME?</v>
      </c>
      <c r="O557" s="121" t="e">
        <f t="shared" si="284"/>
        <v>#NAME?</v>
      </c>
      <c r="P557" s="126"/>
      <c r="Q557" s="167" t="e">
        <f>IF(P557="",[3]!EntStkSalesPrice($P$1,A557,'Price List'!$S$5),P557*(IF('Price List'!$S$5="A",1,IF('Price List'!$S$5="B",1.262,1.553))))</f>
        <v>#NAME?</v>
      </c>
      <c r="R557" s="167" t="e">
        <f t="shared" si="280"/>
        <v>#NAME?</v>
      </c>
      <c r="S557" s="106"/>
    </row>
    <row r="558" spans="1:19" x14ac:dyDescent="0.2">
      <c r="A558" s="21" t="s">
        <v>661</v>
      </c>
      <c r="B558" s="22" t="e">
        <f>[3]!EntStkParent($P$1,A558)</f>
        <v>#NAME?</v>
      </c>
      <c r="C558" s="22" t="e">
        <f t="shared" si="281"/>
        <v>#NAME?</v>
      </c>
      <c r="D558" s="22" t="e">
        <f>[3]!EntStkDescr($P$1,A558,1)</f>
        <v>#NAME?</v>
      </c>
      <c r="E558" s="55" t="s">
        <v>79</v>
      </c>
      <c r="F558" s="26" t="s">
        <v>72</v>
      </c>
      <c r="G558" s="25" t="e">
        <f t="shared" si="273"/>
        <v>#NAME?</v>
      </c>
      <c r="H558" s="24" t="e">
        <f>[3]!EntStkUserField5($P$1,A558)</f>
        <v>#NAME?</v>
      </c>
      <c r="I558" s="24"/>
      <c r="J558" s="80" t="e">
        <f>IF('Price List'!$F$2="N/A",N558,IF('Price List'!$S$4="#(515): Invalid Customer",K558,(K558-(K558*O558))))</f>
        <v>#NAME?</v>
      </c>
      <c r="K558" s="80" t="e">
        <f t="shared" si="283"/>
        <v>#NAME?</v>
      </c>
      <c r="L558" s="23" t="e">
        <f t="shared" si="282"/>
        <v>#NAME?</v>
      </c>
      <c r="M558" s="77" t="e">
        <f>IF(VLOOKUP(C558,product_group_discount,3,FALSE)="",'New Quote Discount'!$C$6,VLOOKUP(C558,product_group_discount,3,FALSE))</f>
        <v>#NAME?</v>
      </c>
      <c r="N558" s="23" t="e">
        <f t="shared" si="285"/>
        <v>#NAME?</v>
      </c>
      <c r="O558" s="121" t="e">
        <f t="shared" si="284"/>
        <v>#NAME?</v>
      </c>
      <c r="P558" s="126"/>
      <c r="Q558" s="167" t="e">
        <f>IF(P558="",[3]!EntStkSalesPrice($P$1,A558,'Price List'!$S$5),P558*(IF('Price List'!$S$5="A",1,IF('Price List'!$S$5="B",1.262,1.553))))</f>
        <v>#NAME?</v>
      </c>
      <c r="R558" s="167" t="e">
        <f t="shared" si="280"/>
        <v>#NAME?</v>
      </c>
      <c r="S558" s="106"/>
    </row>
    <row r="559" spans="1:19" x14ac:dyDescent="0.2">
      <c r="A559" s="21" t="s">
        <v>662</v>
      </c>
      <c r="B559" s="22" t="e">
        <f>[3]!EntStkParent($P$1,A559)</f>
        <v>#NAME?</v>
      </c>
      <c r="C559" s="22" t="e">
        <f t="shared" si="281"/>
        <v>#NAME?</v>
      </c>
      <c r="D559" s="22" t="e">
        <f>[3]!EntStkDescr($P$1,A559,1)</f>
        <v>#NAME?</v>
      </c>
      <c r="E559" s="55" t="s">
        <v>79</v>
      </c>
      <c r="F559" s="26" t="s">
        <v>72</v>
      </c>
      <c r="G559" s="25" t="e">
        <f t="shared" si="273"/>
        <v>#NAME?</v>
      </c>
      <c r="H559" s="24" t="e">
        <f>[3]!EntStkUserField5($P$1,A559)</f>
        <v>#NAME?</v>
      </c>
      <c r="I559" s="24"/>
      <c r="J559" s="80" t="e">
        <f>IF('Price List'!$F$2="N/A",N559,IF('Price List'!$S$4="#(515): Invalid Customer",K559,(K559-(K559*O559))))</f>
        <v>#NAME?</v>
      </c>
      <c r="K559" s="80" t="e">
        <f t="shared" si="283"/>
        <v>#NAME?</v>
      </c>
      <c r="L559" s="23" t="e">
        <f t="shared" si="282"/>
        <v>#NAME?</v>
      </c>
      <c r="M559" s="77" t="e">
        <f>IF(VLOOKUP(C559,product_group_discount,3,FALSE)="",'New Quote Discount'!$C$6,VLOOKUP(C559,product_group_discount,3,FALSE))</f>
        <v>#NAME?</v>
      </c>
      <c r="N559" s="23" t="e">
        <f t="shared" si="285"/>
        <v>#NAME?</v>
      </c>
      <c r="O559" s="121" t="e">
        <f t="shared" si="284"/>
        <v>#NAME?</v>
      </c>
      <c r="P559" s="126"/>
      <c r="Q559" s="167" t="e">
        <f>IF(P559="",[3]!EntStkSalesPrice($P$1,A559,'Price List'!$S$5),P559*(IF('Price List'!$S$5="A",1,IF('Price List'!$S$5="B",1.262,1.553))))</f>
        <v>#NAME?</v>
      </c>
      <c r="R559" s="167" t="e">
        <f t="shared" si="280"/>
        <v>#NAME?</v>
      </c>
      <c r="S559" s="106"/>
    </row>
    <row r="560" spans="1:19" x14ac:dyDescent="0.2">
      <c r="A560" s="21" t="s">
        <v>663</v>
      </c>
      <c r="B560" s="22" t="e">
        <f>[3]!EntStkParent($P$1,A560)</f>
        <v>#NAME?</v>
      </c>
      <c r="C560" s="22" t="e">
        <f t="shared" si="281"/>
        <v>#NAME?</v>
      </c>
      <c r="D560" s="22" t="e">
        <f>[3]!EntStkDescr($P$1,A560,1)</f>
        <v>#NAME?</v>
      </c>
      <c r="E560" s="55" t="s">
        <v>79</v>
      </c>
      <c r="F560" s="26" t="s">
        <v>72</v>
      </c>
      <c r="G560" s="25" t="e">
        <f t="shared" si="273"/>
        <v>#NAME?</v>
      </c>
      <c r="H560" s="24" t="e">
        <f>[3]!EntStkUserField5($P$1,A560)</f>
        <v>#NAME?</v>
      </c>
      <c r="I560" s="24"/>
      <c r="J560" s="80" t="e">
        <f>IF('Price List'!$F$2="N/A",N560,IF('Price List'!$S$4="#(515): Invalid Customer",K560,(K560-(K560*O560))))</f>
        <v>#NAME?</v>
      </c>
      <c r="K560" s="80" t="e">
        <f t="shared" si="283"/>
        <v>#NAME?</v>
      </c>
      <c r="L560" s="23" t="e">
        <f t="shared" si="282"/>
        <v>#NAME?</v>
      </c>
      <c r="M560" s="77" t="e">
        <f>IF(VLOOKUP(C560,product_group_discount,3,FALSE)="",'New Quote Discount'!$C$6,VLOOKUP(C560,product_group_discount,3,FALSE))</f>
        <v>#NAME?</v>
      </c>
      <c r="N560" s="23" t="e">
        <f t="shared" si="285"/>
        <v>#NAME?</v>
      </c>
      <c r="O560" s="121" t="e">
        <f t="shared" si="284"/>
        <v>#NAME?</v>
      </c>
      <c r="P560" s="126"/>
      <c r="Q560" s="167" t="e">
        <f>IF(P560="",[3]!EntStkSalesPrice($P$1,A560,'Price List'!$S$5),P560*(IF('Price List'!$S$5="A",1,IF('Price List'!$S$5="B",1.262,1.553))))</f>
        <v>#NAME?</v>
      </c>
      <c r="R560" s="167" t="e">
        <f t="shared" si="280"/>
        <v>#NAME?</v>
      </c>
      <c r="S560" s="106"/>
    </row>
    <row r="561" spans="1:19" x14ac:dyDescent="0.2">
      <c r="A561" s="21" t="s">
        <v>664</v>
      </c>
      <c r="B561" s="22" t="e">
        <f>[3]!EntStkParent($P$1,A561)</f>
        <v>#NAME?</v>
      </c>
      <c r="C561" s="22" t="e">
        <f t="shared" si="281"/>
        <v>#NAME?</v>
      </c>
      <c r="D561" s="22" t="e">
        <f>[3]!EntStkDescr($P$1,A561,1)</f>
        <v>#NAME?</v>
      </c>
      <c r="E561" s="55" t="s">
        <v>79</v>
      </c>
      <c r="F561" s="26" t="s">
        <v>72</v>
      </c>
      <c r="G561" s="25" t="e">
        <f t="shared" si="273"/>
        <v>#NAME?</v>
      </c>
      <c r="H561" s="24" t="e">
        <f>[3]!EntStkUserField5($P$1,A561)</f>
        <v>#NAME?</v>
      </c>
      <c r="I561" s="24"/>
      <c r="J561" s="85" t="e">
        <f>IF('Price List'!$F$2="N/A",N561,IF('Price List'!$S$4="#(515): Invalid Customer",K561,(K561-(K561*O561))))</f>
        <v>#NAME?</v>
      </c>
      <c r="K561" s="85" t="e">
        <f t="shared" si="283"/>
        <v>#NAME?</v>
      </c>
      <c r="L561" s="75" t="e">
        <f t="shared" si="282"/>
        <v>#NAME?</v>
      </c>
      <c r="M561" s="77" t="e">
        <f>IF(VLOOKUP(C561,product_group_discount,3,FALSE)="",'New Quote Discount'!$C$6,VLOOKUP(C561,product_group_discount,3,FALSE))</f>
        <v>#NAME?</v>
      </c>
      <c r="N561" s="23" t="e">
        <f t="shared" si="285"/>
        <v>#NAME?</v>
      </c>
      <c r="O561" s="121" t="e">
        <f t="shared" si="284"/>
        <v>#NAME?</v>
      </c>
      <c r="P561" s="126"/>
      <c r="Q561" s="167" t="e">
        <f>IF(P561="",[3]!EntStkSalesPrice($P$1,A561,'Price List'!$S$5),P561*(IF('Price List'!$S$5="A",1,IF('Price List'!$S$5="B",1.262,1.553))))</f>
        <v>#NAME?</v>
      </c>
      <c r="R561" s="167" t="e">
        <f t="shared" si="280"/>
        <v>#NAME?</v>
      </c>
      <c r="S561" s="106"/>
    </row>
    <row r="562" spans="1:19" x14ac:dyDescent="0.2">
      <c r="A562" s="21" t="s">
        <v>665</v>
      </c>
      <c r="B562" s="22" t="e">
        <f>[3]!EntStkParent($P$1,A562)</f>
        <v>#NAME?</v>
      </c>
      <c r="C562" s="22" t="e">
        <f t="shared" si="281"/>
        <v>#NAME?</v>
      </c>
      <c r="D562" s="22" t="e">
        <f>[3]!EntStkDescr($P$1,A562,1)</f>
        <v>#NAME?</v>
      </c>
      <c r="E562" s="55" t="s">
        <v>79</v>
      </c>
      <c r="F562" s="26" t="s">
        <v>72</v>
      </c>
      <c r="G562" s="25" t="e">
        <f t="shared" si="273"/>
        <v>#NAME?</v>
      </c>
      <c r="H562" s="24" t="e">
        <f>[3]!EntStkUserField5($P$1,A562)</f>
        <v>#NAME?</v>
      </c>
      <c r="I562" s="24"/>
      <c r="J562" s="85" t="e">
        <f>IF('Price List'!$F$2="N/A",N562,IF('Price List'!$S$4="#(515): Invalid Customer",K562,(K562-(K562*O562))))</f>
        <v>#NAME?</v>
      </c>
      <c r="K562" s="85" t="e">
        <f t="shared" si="283"/>
        <v>#NAME?</v>
      </c>
      <c r="L562" s="75" t="e">
        <f t="shared" si="282"/>
        <v>#NAME?</v>
      </c>
      <c r="M562" s="77" t="e">
        <f>IF(VLOOKUP(C562,product_group_discount,3,FALSE)="",'New Quote Discount'!$C$6,VLOOKUP(C562,product_group_discount,3,FALSE))</f>
        <v>#NAME?</v>
      </c>
      <c r="N562" s="23" t="e">
        <f t="shared" si="285"/>
        <v>#NAME?</v>
      </c>
      <c r="O562" s="121" t="e">
        <f t="shared" si="284"/>
        <v>#NAME?</v>
      </c>
      <c r="P562" s="126"/>
      <c r="Q562" s="167" t="e">
        <f>IF(P562="",[3]!EntStkSalesPrice($P$1,A562,'Price List'!$S$5),P562*(IF('Price List'!$S$5="A",1,IF('Price List'!$S$5="B",1.262,1.553))))</f>
        <v>#NAME?</v>
      </c>
      <c r="R562" s="167" t="e">
        <f t="shared" si="280"/>
        <v>#NAME?</v>
      </c>
      <c r="S562" s="106"/>
    </row>
    <row r="563" spans="1:19" x14ac:dyDescent="0.2">
      <c r="A563" s="21" t="s">
        <v>675</v>
      </c>
      <c r="B563" s="22" t="e">
        <f>[3]!EntStkParent($P$1,A563)</f>
        <v>#NAME?</v>
      </c>
      <c r="C563" s="22" t="e">
        <f t="shared" si="281"/>
        <v>#NAME?</v>
      </c>
      <c r="D563" s="22" t="e">
        <f>[3]!EntStkDescr($P$1,A563,1)</f>
        <v>#NAME?</v>
      </c>
      <c r="E563" s="55" t="s">
        <v>79</v>
      </c>
      <c r="F563" s="26" t="s">
        <v>72</v>
      </c>
      <c r="G563" s="25" t="e">
        <f t="shared" si="273"/>
        <v>#NAME?</v>
      </c>
      <c r="H563" s="24" t="e">
        <f>[3]!EntStkUserField5($P$1,A563)</f>
        <v>#NAME?</v>
      </c>
      <c r="I563" s="24"/>
      <c r="J563" s="85" t="e">
        <f>IF('Price List'!$F$2="N/A",N563,IF('Price List'!$S$4="#(515): Invalid Customer",K563,(K563-(K563*O563))))</f>
        <v>#NAME?</v>
      </c>
      <c r="K563" s="85" t="e">
        <f t="shared" si="283"/>
        <v>#NAME?</v>
      </c>
      <c r="L563" s="75" t="e">
        <f t="shared" si="282"/>
        <v>#NAME?</v>
      </c>
      <c r="M563" s="77" t="e">
        <f>IF(VLOOKUP(C563,product_group_discount,3,FALSE)="",'New Quote Discount'!$C$6,VLOOKUP(C563,product_group_discount,3,FALSE))</f>
        <v>#NAME?</v>
      </c>
      <c r="N563" s="23" t="e">
        <f t="shared" si="285"/>
        <v>#NAME?</v>
      </c>
      <c r="O563" s="121" t="e">
        <f t="shared" si="284"/>
        <v>#NAME?</v>
      </c>
      <c r="P563" s="117"/>
      <c r="Q563" s="167" t="e">
        <f>IF(P563="",[3]!EntStkSalesPrice($P$1,A563,'Price List'!$S$5),P563*(IF('Price List'!$S$5="A",1,IF('Price List'!$S$5="B",1.262,1.553))))</f>
        <v>#NAME?</v>
      </c>
      <c r="R563" s="167" t="e">
        <f t="shared" si="280"/>
        <v>#NAME?</v>
      </c>
      <c r="S563" s="106"/>
    </row>
    <row r="564" spans="1:19" x14ac:dyDescent="0.2">
      <c r="A564" s="21" t="s">
        <v>676</v>
      </c>
      <c r="B564" s="22" t="e">
        <f>[3]!EntStkParent($P$1,A564)</f>
        <v>#NAME?</v>
      </c>
      <c r="C564" s="22" t="e">
        <f t="shared" si="281"/>
        <v>#NAME?</v>
      </c>
      <c r="D564" s="22" t="e">
        <f>[3]!EntStkDescr($P$1,A564,1)</f>
        <v>#NAME?</v>
      </c>
      <c r="E564" s="55" t="s">
        <v>79</v>
      </c>
      <c r="F564" s="26" t="s">
        <v>72</v>
      </c>
      <c r="G564" s="25" t="e">
        <f t="shared" si="273"/>
        <v>#NAME?</v>
      </c>
      <c r="H564" s="24" t="e">
        <f>[3]!EntStkUserField5($P$1,A564)</f>
        <v>#NAME?</v>
      </c>
      <c r="I564" s="24"/>
      <c r="J564" s="85" t="e">
        <f>IF('Price List'!$F$2="N/A",N564,IF('Price List'!$S$4="#(515): Invalid Customer",K564,(K564-(K564*O564))))</f>
        <v>#NAME?</v>
      </c>
      <c r="K564" s="85" t="e">
        <f t="shared" si="283"/>
        <v>#NAME?</v>
      </c>
      <c r="L564" s="75" t="e">
        <f t="shared" si="282"/>
        <v>#NAME?</v>
      </c>
      <c r="M564" s="77" t="e">
        <f>IF(VLOOKUP(C564,product_group_discount,3,FALSE)="",'New Quote Discount'!$C$6,VLOOKUP(C564,product_group_discount,3,FALSE))</f>
        <v>#NAME?</v>
      </c>
      <c r="N564" s="23" t="e">
        <f t="shared" si="285"/>
        <v>#NAME?</v>
      </c>
      <c r="O564" s="121" t="e">
        <f t="shared" si="284"/>
        <v>#NAME?</v>
      </c>
      <c r="P564" s="117"/>
      <c r="Q564" s="167" t="e">
        <f>IF(P564="",[3]!EntStkSalesPrice($P$1,A564,'Price List'!$S$5),P564*(IF('Price List'!$S$5="A",1,IF('Price List'!$S$5="B",1.262,1.553))))</f>
        <v>#NAME?</v>
      </c>
      <c r="R564" s="167" t="e">
        <f t="shared" si="280"/>
        <v>#NAME?</v>
      </c>
      <c r="S564" s="106"/>
    </row>
    <row r="565" spans="1:19" x14ac:dyDescent="0.2">
      <c r="A565" s="21" t="s">
        <v>677</v>
      </c>
      <c r="B565" s="22" t="e">
        <f>[3]!EntStkParent($P$1,A565)</f>
        <v>#NAME?</v>
      </c>
      <c r="C565" s="22" t="e">
        <f t="shared" si="281"/>
        <v>#NAME?</v>
      </c>
      <c r="D565" s="22" t="e">
        <f>[3]!EntStkDescr($P$1,A565,1)</f>
        <v>#NAME?</v>
      </c>
      <c r="E565" s="55" t="s">
        <v>79</v>
      </c>
      <c r="F565" s="26" t="s">
        <v>72</v>
      </c>
      <c r="G565" s="25" t="e">
        <f t="shared" si="273"/>
        <v>#NAME?</v>
      </c>
      <c r="H565" s="24" t="e">
        <f>[3]!EntStkUserField5($P$1,A565)</f>
        <v>#NAME?</v>
      </c>
      <c r="I565" s="24"/>
      <c r="J565" s="85" t="e">
        <f>IF('Price List'!$F$2="N/A",N565,IF('Price List'!$S$4="#(515): Invalid Customer",K565,(K565-(K565*O565))))</f>
        <v>#NAME?</v>
      </c>
      <c r="K565" s="85" t="e">
        <f t="shared" si="283"/>
        <v>#NAME?</v>
      </c>
      <c r="L565" s="75" t="e">
        <f t="shared" si="282"/>
        <v>#NAME?</v>
      </c>
      <c r="M565" s="77" t="e">
        <f>IF(VLOOKUP(C565,product_group_discount,3,FALSE)="",'New Quote Discount'!$C$6,VLOOKUP(C565,product_group_discount,3,FALSE))</f>
        <v>#NAME?</v>
      </c>
      <c r="N565" s="23" t="e">
        <f t="shared" si="285"/>
        <v>#NAME?</v>
      </c>
      <c r="O565" s="121" t="e">
        <f t="shared" si="284"/>
        <v>#NAME?</v>
      </c>
      <c r="P565" s="117"/>
      <c r="Q565" s="167" t="e">
        <f>IF(P565="",[3]!EntStkSalesPrice($P$1,A565,'Price List'!$S$5),P565*(IF('Price List'!$S$5="A",1,IF('Price List'!$S$5="B",1.262,1.553))))</f>
        <v>#NAME?</v>
      </c>
      <c r="R565" s="167" t="e">
        <f t="shared" si="280"/>
        <v>#NAME?</v>
      </c>
      <c r="S565" s="106"/>
    </row>
    <row r="566" spans="1:19" x14ac:dyDescent="0.2">
      <c r="A566" s="21" t="s">
        <v>678</v>
      </c>
      <c r="B566" s="22" t="e">
        <f>[3]!EntStkParent($P$1,A566)</f>
        <v>#NAME?</v>
      </c>
      <c r="C566" s="22" t="e">
        <f t="shared" si="281"/>
        <v>#NAME?</v>
      </c>
      <c r="D566" s="22" t="e">
        <f>[3]!EntStkDescr($P$1,A566,1)</f>
        <v>#NAME?</v>
      </c>
      <c r="E566" s="55" t="s">
        <v>79</v>
      </c>
      <c r="F566" s="26" t="s">
        <v>72</v>
      </c>
      <c r="G566" s="25" t="e">
        <f t="shared" si="273"/>
        <v>#NAME?</v>
      </c>
      <c r="H566" s="24" t="e">
        <f>[3]!EntStkUserField5($P$1,A566)</f>
        <v>#NAME?</v>
      </c>
      <c r="I566" s="24"/>
      <c r="J566" s="85" t="e">
        <f>IF('Price List'!$F$2="N/A",N566,IF('Price List'!$S$4="#(515): Invalid Customer",K566,(K566-(K566*O566))))</f>
        <v>#NAME?</v>
      </c>
      <c r="K566" s="85" t="e">
        <f t="shared" si="283"/>
        <v>#NAME?</v>
      </c>
      <c r="L566" s="75" t="e">
        <f t="shared" si="282"/>
        <v>#NAME?</v>
      </c>
      <c r="M566" s="77" t="e">
        <f>IF(VLOOKUP(C566,product_group_discount,3,FALSE)="",'New Quote Discount'!$C$6,VLOOKUP(C566,product_group_discount,3,FALSE))</f>
        <v>#NAME?</v>
      </c>
      <c r="N566" s="23" t="e">
        <f t="shared" si="285"/>
        <v>#NAME?</v>
      </c>
      <c r="O566" s="121" t="e">
        <f t="shared" si="284"/>
        <v>#NAME?</v>
      </c>
      <c r="P566" s="117"/>
      <c r="Q566" s="167" t="e">
        <f>IF(P566="",[3]!EntStkSalesPrice($P$1,A566,'Price List'!$S$5),P566*(IF('Price List'!$S$5="A",1,IF('Price List'!$S$5="B",1.262,1.553))))</f>
        <v>#NAME?</v>
      </c>
      <c r="R566" s="167" t="e">
        <f t="shared" si="280"/>
        <v>#NAME?</v>
      </c>
      <c r="S566" s="106"/>
    </row>
    <row r="567" spans="1:19" x14ac:dyDescent="0.2">
      <c r="A567" s="21" t="s">
        <v>679</v>
      </c>
      <c r="B567" s="22" t="e">
        <f>[3]!EntStkParent($P$1,A567)</f>
        <v>#NAME?</v>
      </c>
      <c r="C567" s="22" t="e">
        <f t="shared" si="281"/>
        <v>#NAME?</v>
      </c>
      <c r="D567" s="22" t="e">
        <f>[3]!EntStkDescr($P$1,A567,1)</f>
        <v>#NAME?</v>
      </c>
      <c r="E567" s="55" t="s">
        <v>79</v>
      </c>
      <c r="F567" s="26" t="s">
        <v>72</v>
      </c>
      <c r="G567" s="25" t="e">
        <f t="shared" si="273"/>
        <v>#NAME?</v>
      </c>
      <c r="H567" s="24" t="e">
        <f>[3]!EntStkUserField5($P$1,A567)</f>
        <v>#NAME?</v>
      </c>
      <c r="I567" s="24"/>
      <c r="J567" s="85" t="e">
        <f>IF('Price List'!$F$2="N/A",N567,IF('Price List'!$S$4="#(515): Invalid Customer",K567,(K567-(K567*O567))))</f>
        <v>#NAME?</v>
      </c>
      <c r="K567" s="85" t="e">
        <f t="shared" si="283"/>
        <v>#NAME?</v>
      </c>
      <c r="L567" s="75" t="e">
        <f t="shared" si="282"/>
        <v>#NAME?</v>
      </c>
      <c r="M567" s="77" t="e">
        <f>IF(VLOOKUP(C567,product_group_discount,3,FALSE)="",'New Quote Discount'!$C$6,VLOOKUP(C567,product_group_discount,3,FALSE))</f>
        <v>#NAME?</v>
      </c>
      <c r="N567" s="23" t="e">
        <f t="shared" si="285"/>
        <v>#NAME?</v>
      </c>
      <c r="O567" s="121" t="e">
        <f t="shared" si="284"/>
        <v>#NAME?</v>
      </c>
      <c r="P567" s="117"/>
      <c r="Q567" s="167" t="e">
        <f>IF(P567="",[3]!EntStkSalesPrice($P$1,A567,'Price List'!$S$5),P567*(IF('Price List'!$S$5="A",1,IF('Price List'!$S$5="B",1.262,1.553))))</f>
        <v>#NAME?</v>
      </c>
      <c r="R567" s="167" t="e">
        <f t="shared" si="280"/>
        <v>#NAME?</v>
      </c>
      <c r="S567" s="106"/>
    </row>
    <row r="568" spans="1:19" x14ac:dyDescent="0.2">
      <c r="A568" s="21" t="s">
        <v>680</v>
      </c>
      <c r="B568" s="22" t="e">
        <f>[3]!EntStkParent($P$1,A568)</f>
        <v>#NAME?</v>
      </c>
      <c r="C568" s="22" t="e">
        <f t="shared" si="281"/>
        <v>#NAME?</v>
      </c>
      <c r="D568" s="22" t="e">
        <f>[3]!EntStkDescr($P$1,A568,1)</f>
        <v>#NAME?</v>
      </c>
      <c r="E568" s="55" t="s">
        <v>79</v>
      </c>
      <c r="F568" s="26" t="s">
        <v>72</v>
      </c>
      <c r="G568" s="25" t="e">
        <f t="shared" si="273"/>
        <v>#NAME?</v>
      </c>
      <c r="H568" s="24" t="e">
        <f>[3]!EntStkUserField5($P$1,A568)</f>
        <v>#NAME?</v>
      </c>
      <c r="I568" s="24"/>
      <c r="J568" s="85" t="e">
        <f>IF('Price List'!$F$2="N/A",N568,IF('Price List'!$S$4="#(515): Invalid Customer",K568,(K568-(K568*O568))))</f>
        <v>#NAME?</v>
      </c>
      <c r="K568" s="85" t="e">
        <f t="shared" si="283"/>
        <v>#NAME?</v>
      </c>
      <c r="L568" s="75" t="e">
        <f t="shared" si="282"/>
        <v>#NAME?</v>
      </c>
      <c r="M568" s="77" t="e">
        <f>IF(VLOOKUP(C568,product_group_discount,3,FALSE)="",'New Quote Discount'!$C$6,VLOOKUP(C568,product_group_discount,3,FALSE))</f>
        <v>#NAME?</v>
      </c>
      <c r="N568" s="23" t="e">
        <f t="shared" si="285"/>
        <v>#NAME?</v>
      </c>
      <c r="O568" s="121" t="e">
        <f t="shared" si="284"/>
        <v>#NAME?</v>
      </c>
      <c r="P568" s="117"/>
      <c r="Q568" s="167" t="e">
        <f>IF(P568="",[3]!EntStkSalesPrice($P$1,A568,'Price List'!$S$5),P568*(IF('Price List'!$S$5="A",1,IF('Price List'!$S$5="B",1.262,1.553))))</f>
        <v>#NAME?</v>
      </c>
      <c r="R568" s="167" t="e">
        <f t="shared" si="280"/>
        <v>#NAME?</v>
      </c>
      <c r="S568" s="106"/>
    </row>
    <row r="569" spans="1:19" x14ac:dyDescent="0.2">
      <c r="A569" s="21" t="s">
        <v>676</v>
      </c>
      <c r="B569" s="22" t="e">
        <f>[3]!EntStkParent($P$1,A569)</f>
        <v>#NAME?</v>
      </c>
      <c r="C569" s="22" t="e">
        <f t="shared" si="281"/>
        <v>#NAME?</v>
      </c>
      <c r="D569" s="22" t="e">
        <f>[3]!EntStkDescr($P$1,A569,1)</f>
        <v>#NAME?</v>
      </c>
      <c r="E569" s="55" t="s">
        <v>79</v>
      </c>
      <c r="F569" s="26" t="s">
        <v>72</v>
      </c>
      <c r="G569" s="25" t="e">
        <f t="shared" si="273"/>
        <v>#NAME?</v>
      </c>
      <c r="H569" s="24" t="e">
        <f>[3]!EntStkUserField5($P$1,A569)</f>
        <v>#NAME?</v>
      </c>
      <c r="I569" s="24"/>
      <c r="J569" s="85" t="e">
        <f>IF('Price List'!$F$2="N/A",N569,IF('Price List'!$S$4="#(515): Invalid Customer",K569,(K569-(K569*O569))))</f>
        <v>#NAME?</v>
      </c>
      <c r="K569" s="85" t="e">
        <f t="shared" si="283"/>
        <v>#NAME?</v>
      </c>
      <c r="L569" s="75" t="e">
        <f t="shared" si="282"/>
        <v>#NAME?</v>
      </c>
      <c r="M569" s="77" t="e">
        <f>IF(VLOOKUP(C569,product_group_discount,3,FALSE)="",'New Quote Discount'!$C$6,VLOOKUP(C569,product_group_discount,3,FALSE))</f>
        <v>#NAME?</v>
      </c>
      <c r="N569" s="23" t="e">
        <f t="shared" si="285"/>
        <v>#NAME?</v>
      </c>
      <c r="O569" s="121" t="e">
        <f t="shared" si="284"/>
        <v>#NAME?</v>
      </c>
      <c r="P569" s="117"/>
      <c r="Q569" s="167" t="e">
        <f>IF(P569="",[3]!EntStkSalesPrice($P$1,A569,'Price List'!$S$5),P569*(IF('Price List'!$S$5="A",1,IF('Price List'!$S$5="B",1.262,1.553))))</f>
        <v>#NAME?</v>
      </c>
      <c r="R569" s="167" t="e">
        <f t="shared" si="280"/>
        <v>#NAME?</v>
      </c>
      <c r="S569" s="106"/>
    </row>
    <row r="570" spans="1:19" x14ac:dyDescent="0.2">
      <c r="A570" s="21" t="s">
        <v>677</v>
      </c>
      <c r="B570" s="22" t="e">
        <f>[3]!EntStkParent($P$1,A570)</f>
        <v>#NAME?</v>
      </c>
      <c r="C570" s="22" t="e">
        <f t="shared" si="281"/>
        <v>#NAME?</v>
      </c>
      <c r="D570" s="22" t="e">
        <f>[3]!EntStkDescr($P$1,A570,1)</f>
        <v>#NAME?</v>
      </c>
      <c r="E570" s="55" t="s">
        <v>79</v>
      </c>
      <c r="F570" s="26" t="s">
        <v>72</v>
      </c>
      <c r="G570" s="25" t="e">
        <f t="shared" si="273"/>
        <v>#NAME?</v>
      </c>
      <c r="H570" s="24" t="e">
        <f>[3]!EntStkUserField5($P$1,A570)</f>
        <v>#NAME?</v>
      </c>
      <c r="I570" s="24"/>
      <c r="J570" s="85" t="e">
        <f>IF('Price List'!$F$2="N/A",N570,IF('Price List'!$S$4="#(515): Invalid Customer",K570,(K570-(K570*O570))))</f>
        <v>#NAME?</v>
      </c>
      <c r="K570" s="85" t="e">
        <f t="shared" si="283"/>
        <v>#NAME?</v>
      </c>
      <c r="L570" s="75" t="e">
        <f t="shared" si="282"/>
        <v>#NAME?</v>
      </c>
      <c r="M570" s="77" t="e">
        <f>IF(VLOOKUP(C570,product_group_discount,3,FALSE)="",'New Quote Discount'!$C$6,VLOOKUP(C570,product_group_discount,3,FALSE))</f>
        <v>#NAME?</v>
      </c>
      <c r="N570" s="23" t="e">
        <f t="shared" si="285"/>
        <v>#NAME?</v>
      </c>
      <c r="O570" s="121" t="e">
        <f t="shared" si="284"/>
        <v>#NAME?</v>
      </c>
      <c r="P570" s="117"/>
      <c r="Q570" s="167" t="e">
        <f>IF(P570="",[3]!EntStkSalesPrice($P$1,A570,'Price List'!$S$5),P570*(IF('Price List'!$S$5="A",1,IF('Price List'!$S$5="B",1.262,1.553))))</f>
        <v>#NAME?</v>
      </c>
      <c r="R570" s="167" t="e">
        <f t="shared" si="280"/>
        <v>#NAME?</v>
      </c>
      <c r="S570" s="106"/>
    </row>
    <row r="571" spans="1:19" x14ac:dyDescent="0.2">
      <c r="A571" s="21" t="s">
        <v>678</v>
      </c>
      <c r="B571" s="22" t="e">
        <f>[3]!EntStkParent($P$1,A571)</f>
        <v>#NAME?</v>
      </c>
      <c r="C571" s="22" t="e">
        <f t="shared" si="281"/>
        <v>#NAME?</v>
      </c>
      <c r="D571" s="22" t="e">
        <f>[3]!EntStkDescr($P$1,A571,1)</f>
        <v>#NAME?</v>
      </c>
      <c r="E571" s="55" t="s">
        <v>79</v>
      </c>
      <c r="F571" s="26" t="s">
        <v>72</v>
      </c>
      <c r="G571" s="25" t="e">
        <f t="shared" si="273"/>
        <v>#NAME?</v>
      </c>
      <c r="H571" s="24" t="e">
        <f>[3]!EntStkUserField5($P$1,A571)</f>
        <v>#NAME?</v>
      </c>
      <c r="I571" s="24"/>
      <c r="J571" s="85" t="e">
        <f>IF('Price List'!$F$2="N/A",N571,IF('Price List'!$S$4="#(515): Invalid Customer",K571,(K571-(K571*O571))))</f>
        <v>#NAME?</v>
      </c>
      <c r="K571" s="85" t="e">
        <f t="shared" si="283"/>
        <v>#NAME?</v>
      </c>
      <c r="L571" s="75" t="e">
        <f t="shared" si="282"/>
        <v>#NAME?</v>
      </c>
      <c r="M571" s="77" t="e">
        <f>IF(VLOOKUP(C571,product_group_discount,3,FALSE)="",'New Quote Discount'!$C$6,VLOOKUP(C571,product_group_discount,3,FALSE))</f>
        <v>#NAME?</v>
      </c>
      <c r="N571" s="23" t="e">
        <f t="shared" si="285"/>
        <v>#NAME?</v>
      </c>
      <c r="O571" s="121" t="e">
        <f t="shared" si="284"/>
        <v>#NAME?</v>
      </c>
      <c r="P571" s="117"/>
      <c r="Q571" s="167" t="e">
        <f>IF(P571="",[3]!EntStkSalesPrice($P$1,A571,'Price List'!$S$5),P571*(IF('Price List'!$S$5="A",1,IF('Price List'!$S$5="B",1.262,1.553))))</f>
        <v>#NAME?</v>
      </c>
      <c r="R571" s="167" t="e">
        <f t="shared" si="280"/>
        <v>#NAME?</v>
      </c>
      <c r="S571" s="106"/>
    </row>
    <row r="572" spans="1:19" x14ac:dyDescent="0.2">
      <c r="A572" s="21" t="s">
        <v>681</v>
      </c>
      <c r="B572" s="22" t="e">
        <f>[3]!EntStkParent($P$1,A572)</f>
        <v>#NAME?</v>
      </c>
      <c r="C572" s="22" t="e">
        <f t="shared" si="281"/>
        <v>#NAME?</v>
      </c>
      <c r="D572" s="22" t="e">
        <f>[3]!EntStkDescr($P$1,A572,1)</f>
        <v>#NAME?</v>
      </c>
      <c r="E572" s="55" t="s">
        <v>79</v>
      </c>
      <c r="F572" s="26" t="s">
        <v>72</v>
      </c>
      <c r="G572" s="25" t="e">
        <f t="shared" si="273"/>
        <v>#NAME?</v>
      </c>
      <c r="H572" s="24" t="e">
        <f>[3]!EntStkUserField5($P$1,A572)</f>
        <v>#NAME?</v>
      </c>
      <c r="I572" s="24"/>
      <c r="J572" s="85" t="e">
        <f>IF('Price List'!$F$2="N/A",N572,IF('Price List'!$S$4="#(515): Invalid Customer",K572,(K572-(K572*O572))))</f>
        <v>#NAME?</v>
      </c>
      <c r="K572" s="85" t="e">
        <f t="shared" si="283"/>
        <v>#NAME?</v>
      </c>
      <c r="L572" s="75" t="e">
        <f t="shared" si="282"/>
        <v>#NAME?</v>
      </c>
      <c r="M572" s="77" t="e">
        <f>IF(VLOOKUP(C572,product_group_discount,3,FALSE)="",'New Quote Discount'!$C$6,VLOOKUP(C572,product_group_discount,3,FALSE))</f>
        <v>#NAME?</v>
      </c>
      <c r="N572" s="23" t="e">
        <f t="shared" si="285"/>
        <v>#NAME?</v>
      </c>
      <c r="O572" s="121" t="e">
        <f t="shared" si="284"/>
        <v>#NAME?</v>
      </c>
      <c r="P572" s="117"/>
      <c r="Q572" s="167" t="e">
        <f>IF(P572="",[3]!EntStkSalesPrice($P$1,A572,'Price List'!$S$5),P572*(IF('Price List'!$S$5="A",1,IF('Price List'!$S$5="B",1.262,1.553))))</f>
        <v>#NAME?</v>
      </c>
      <c r="R572" s="167" t="e">
        <f t="shared" si="280"/>
        <v>#NAME?</v>
      </c>
      <c r="S572" s="106"/>
    </row>
    <row r="573" spans="1:19" x14ac:dyDescent="0.2">
      <c r="A573" s="21" t="s">
        <v>682</v>
      </c>
      <c r="B573" s="22" t="e">
        <f>[3]!EntStkParent($P$1,A573)</f>
        <v>#NAME?</v>
      </c>
      <c r="C573" s="22" t="e">
        <f t="shared" si="281"/>
        <v>#NAME?</v>
      </c>
      <c r="D573" s="22" t="e">
        <f>[3]!EntStkDescr($P$1,A573,1)</f>
        <v>#NAME?</v>
      </c>
      <c r="E573" s="55" t="s">
        <v>79</v>
      </c>
      <c r="F573" s="26" t="s">
        <v>72</v>
      </c>
      <c r="G573" s="25" t="e">
        <f t="shared" ref="G573:G636" si="286">CONCATENATE(H573,E573,F573)</f>
        <v>#NAME?</v>
      </c>
      <c r="H573" s="24" t="e">
        <f>[3]!EntStkUserField5($P$1,A573)</f>
        <v>#NAME?</v>
      </c>
      <c r="I573" s="24"/>
      <c r="J573" s="80" t="e">
        <f>IF('Price List'!$F$2="N/A",N573,IF('Price List'!$S$4="#(515): Invalid Customer",K573,(K573-(K573*O573))))</f>
        <v>#NAME?</v>
      </c>
      <c r="K573" s="80" t="e">
        <f t="shared" si="283"/>
        <v>#NAME?</v>
      </c>
      <c r="L573" s="23" t="e">
        <f t="shared" si="282"/>
        <v>#NAME?</v>
      </c>
      <c r="M573" s="77" t="e">
        <f>IF(VLOOKUP(C573,product_group_discount,3,FALSE)="",'New Quote Discount'!$C$6,VLOOKUP(C573,product_group_discount,3,FALSE))</f>
        <v>#NAME?</v>
      </c>
      <c r="N573" s="23" t="e">
        <f t="shared" si="285"/>
        <v>#NAME?</v>
      </c>
      <c r="O573" s="121" t="e">
        <f t="shared" si="284"/>
        <v>#NAME?</v>
      </c>
      <c r="P573" s="117"/>
      <c r="Q573" s="167" t="e">
        <f>IF(P573="",[3]!EntStkSalesPrice($P$1,A573,'Price List'!$S$5),P573*(IF('Price List'!$S$5="A",1,IF('Price List'!$S$5="B",1.262,1.553))))</f>
        <v>#NAME?</v>
      </c>
      <c r="R573" s="167" t="e">
        <f t="shared" si="280"/>
        <v>#NAME?</v>
      </c>
      <c r="S573" s="106"/>
    </row>
    <row r="574" spans="1:19" x14ac:dyDescent="0.2">
      <c r="A574" s="21" t="s">
        <v>679</v>
      </c>
      <c r="B574" s="22" t="e">
        <f>[3]!EntStkParent($P$1,A574)</f>
        <v>#NAME?</v>
      </c>
      <c r="C574" s="22" t="e">
        <f t="shared" si="281"/>
        <v>#NAME?</v>
      </c>
      <c r="D574" s="22" t="e">
        <f>[3]!EntStkDescr($P$1,A574,1)</f>
        <v>#NAME?</v>
      </c>
      <c r="E574" s="55" t="s">
        <v>79</v>
      </c>
      <c r="F574" s="26" t="s">
        <v>72</v>
      </c>
      <c r="G574" s="25" t="e">
        <f t="shared" si="286"/>
        <v>#NAME?</v>
      </c>
      <c r="H574" s="24" t="e">
        <f>[3]!EntStkUserField5($P$1,A574)</f>
        <v>#NAME?</v>
      </c>
      <c r="I574" s="24"/>
      <c r="J574" s="80" t="e">
        <f>IF('Price List'!$F$2="N/A",N574,IF('Price List'!$S$4="#(515): Invalid Customer",K574,(K574-(K574*O574))))</f>
        <v>#NAME?</v>
      </c>
      <c r="K574" s="80" t="e">
        <f t="shared" si="283"/>
        <v>#NAME?</v>
      </c>
      <c r="L574" s="23" t="e">
        <f t="shared" si="282"/>
        <v>#NAME?</v>
      </c>
      <c r="M574" s="77" t="e">
        <f>IF(VLOOKUP(C574,product_group_discount,3,FALSE)="",'New Quote Discount'!$C$6,VLOOKUP(C574,product_group_discount,3,FALSE))</f>
        <v>#NAME?</v>
      </c>
      <c r="N574" s="23" t="e">
        <f t="shared" si="285"/>
        <v>#NAME?</v>
      </c>
      <c r="O574" s="121" t="e">
        <f t="shared" si="284"/>
        <v>#NAME?</v>
      </c>
      <c r="P574" s="117"/>
      <c r="Q574" s="167" t="e">
        <f>IF(P574="",[3]!EntStkSalesPrice($P$1,A574,'Price List'!$S$5),P574*(IF('Price List'!$S$5="A",1,IF('Price List'!$S$5="B",1.262,1.553))))</f>
        <v>#NAME?</v>
      </c>
      <c r="R574" s="167" t="e">
        <f t="shared" si="280"/>
        <v>#NAME?</v>
      </c>
      <c r="S574" s="106"/>
    </row>
    <row r="575" spans="1:19" x14ac:dyDescent="0.2">
      <c r="A575" s="21" t="s">
        <v>680</v>
      </c>
      <c r="B575" s="22" t="e">
        <f>[3]!EntStkParent($P$1,A575)</f>
        <v>#NAME?</v>
      </c>
      <c r="C575" s="22" t="e">
        <f t="shared" si="281"/>
        <v>#NAME?</v>
      </c>
      <c r="D575" s="22" t="e">
        <f>[3]!EntStkDescr($P$1,A575,1)</f>
        <v>#NAME?</v>
      </c>
      <c r="E575" s="55" t="s">
        <v>79</v>
      </c>
      <c r="F575" s="26" t="s">
        <v>72</v>
      </c>
      <c r="G575" s="25" t="e">
        <f t="shared" si="286"/>
        <v>#NAME?</v>
      </c>
      <c r="H575" s="24" t="e">
        <f>[3]!EntStkUserField5($P$1,A575)</f>
        <v>#NAME?</v>
      </c>
      <c r="I575" s="24"/>
      <c r="J575" s="80" t="e">
        <f>IF('Price List'!$F$2="N/A",N575,IF('Price List'!$S$4="#(515): Invalid Customer",K575,(K575-(K575*O575))))</f>
        <v>#NAME?</v>
      </c>
      <c r="K575" s="80" t="e">
        <f t="shared" si="283"/>
        <v>#NAME?</v>
      </c>
      <c r="L575" s="23" t="e">
        <f t="shared" si="282"/>
        <v>#NAME?</v>
      </c>
      <c r="M575" s="77" t="e">
        <f>IF(VLOOKUP(C575,product_group_discount,3,FALSE)="",'New Quote Discount'!$C$6,VLOOKUP(C575,product_group_discount,3,FALSE))</f>
        <v>#NAME?</v>
      </c>
      <c r="N575" s="23" t="e">
        <f t="shared" si="285"/>
        <v>#NAME?</v>
      </c>
      <c r="O575" s="121" t="e">
        <f t="shared" si="284"/>
        <v>#NAME?</v>
      </c>
      <c r="P575" s="117"/>
      <c r="Q575" s="167" t="e">
        <f>IF(P575="",[3]!EntStkSalesPrice($P$1,A575,'Price List'!$S$5),P575*(IF('Price List'!$S$5="A",1,IF('Price List'!$S$5="B",1.262,1.553))))</f>
        <v>#NAME?</v>
      </c>
      <c r="R575" s="167" t="e">
        <f t="shared" si="280"/>
        <v>#NAME?</v>
      </c>
      <c r="S575" s="106"/>
    </row>
    <row r="576" spans="1:19" x14ac:dyDescent="0.2">
      <c r="A576" s="21" t="s">
        <v>675</v>
      </c>
      <c r="B576" s="22" t="e">
        <f>[3]!EntStkParent($P$1,A576)</f>
        <v>#NAME?</v>
      </c>
      <c r="C576" s="22" t="e">
        <f t="shared" si="281"/>
        <v>#NAME?</v>
      </c>
      <c r="D576" s="22" t="e">
        <f>[3]!EntStkDescr($P$1,A576,1)</f>
        <v>#NAME?</v>
      </c>
      <c r="E576" s="55" t="s">
        <v>79</v>
      </c>
      <c r="F576" s="26" t="s">
        <v>72</v>
      </c>
      <c r="G576" s="25" t="e">
        <f t="shared" si="286"/>
        <v>#NAME?</v>
      </c>
      <c r="H576" s="24" t="e">
        <f>[3]!EntStkUserField5($P$1,A576)</f>
        <v>#NAME?</v>
      </c>
      <c r="I576" s="24"/>
      <c r="J576" s="80" t="e">
        <f>IF('Price List'!$F$2="N/A",N576,IF('Price List'!$S$4="#(515): Invalid Customer",K576,(K576-(K576*O576))))</f>
        <v>#NAME?</v>
      </c>
      <c r="K576" s="80" t="e">
        <f t="shared" si="283"/>
        <v>#NAME?</v>
      </c>
      <c r="L576" s="23" t="e">
        <f t="shared" si="282"/>
        <v>#NAME?</v>
      </c>
      <c r="M576" s="77" t="e">
        <f>IF(VLOOKUP(C576,product_group_discount,3,FALSE)="",'New Quote Discount'!$C$6,VLOOKUP(C576,product_group_discount,3,FALSE))</f>
        <v>#NAME?</v>
      </c>
      <c r="N576" s="23" t="e">
        <f t="shared" si="285"/>
        <v>#NAME?</v>
      </c>
      <c r="O576" s="121" t="e">
        <f t="shared" si="284"/>
        <v>#NAME?</v>
      </c>
      <c r="P576" s="117"/>
      <c r="Q576" s="167" t="e">
        <f>IF(P576="",[3]!EntStkSalesPrice($P$1,A576,'Price List'!$S$5),P576*(IF('Price List'!$S$5="A",1,IF('Price List'!$S$5="B",1.262,1.553))))</f>
        <v>#NAME?</v>
      </c>
      <c r="R576" s="167" t="e">
        <f t="shared" si="280"/>
        <v>#NAME?</v>
      </c>
      <c r="S576" s="106"/>
    </row>
    <row r="577" spans="1:19" x14ac:dyDescent="0.2">
      <c r="A577" s="21" t="s">
        <v>683</v>
      </c>
      <c r="B577" s="22" t="e">
        <f>[3]!EntStkParent($P$1,A577)</f>
        <v>#NAME?</v>
      </c>
      <c r="C577" s="22" t="e">
        <f t="shared" si="281"/>
        <v>#NAME?</v>
      </c>
      <c r="D577" s="22" t="e">
        <f>[3]!EntStkDescr($P$1,A577,1)</f>
        <v>#NAME?</v>
      </c>
      <c r="E577" s="55" t="s">
        <v>79</v>
      </c>
      <c r="F577" s="26" t="s">
        <v>72</v>
      </c>
      <c r="G577" s="25" t="e">
        <f t="shared" si="286"/>
        <v>#NAME?</v>
      </c>
      <c r="H577" s="24" t="e">
        <f>[3]!EntStkUserField5($P$1,A577)</f>
        <v>#NAME?</v>
      </c>
      <c r="I577" s="24"/>
      <c r="J577" s="80" t="e">
        <f>IF('Price List'!$F$2="N/A",N577,IF('Price List'!$S$4="#(515): Invalid Customer",K577,(K577-(K577*O577))))</f>
        <v>#NAME?</v>
      </c>
      <c r="K577" s="80" t="e">
        <f t="shared" si="283"/>
        <v>#NAME?</v>
      </c>
      <c r="L577" s="23" t="e">
        <f t="shared" si="282"/>
        <v>#NAME?</v>
      </c>
      <c r="M577" s="77" t="e">
        <f>IF(VLOOKUP(C577,product_group_discount,3,FALSE)="",'New Quote Discount'!$C$6,VLOOKUP(C577,product_group_discount,3,FALSE))</f>
        <v>#NAME?</v>
      </c>
      <c r="N577" s="23" t="e">
        <f t="shared" si="285"/>
        <v>#NAME?</v>
      </c>
      <c r="O577" s="121" t="e">
        <f t="shared" si="284"/>
        <v>#NAME?</v>
      </c>
      <c r="P577" s="126"/>
      <c r="Q577" s="167" t="e">
        <f>IF(P577="",[3]!EntStkSalesPrice($P$1,A577,'Price List'!$S$5),P577*(IF('Price List'!$S$5="A",1,IF('Price List'!$S$5="B",1.262,1.553))))</f>
        <v>#NAME?</v>
      </c>
      <c r="R577" s="167" t="e">
        <f t="shared" si="280"/>
        <v>#NAME?</v>
      </c>
      <c r="S577" s="106"/>
    </row>
    <row r="578" spans="1:19" x14ac:dyDescent="0.2">
      <c r="A578" s="21" t="s">
        <v>684</v>
      </c>
      <c r="B578" s="22" t="e">
        <f>[3]!EntStkParent($P$1,A578)</f>
        <v>#NAME?</v>
      </c>
      <c r="C578" s="22" t="e">
        <f t="shared" si="281"/>
        <v>#NAME?</v>
      </c>
      <c r="D578" s="22" t="e">
        <f>[3]!EntStkDescr($P$1,A578,1)</f>
        <v>#NAME?</v>
      </c>
      <c r="E578" s="55" t="s">
        <v>79</v>
      </c>
      <c r="F578" s="26" t="s">
        <v>72</v>
      </c>
      <c r="G578" s="25" t="e">
        <f t="shared" si="286"/>
        <v>#NAME?</v>
      </c>
      <c r="H578" s="24" t="e">
        <f>[3]!EntStkUserField5($P$1,A578)</f>
        <v>#NAME?</v>
      </c>
      <c r="I578" s="24"/>
      <c r="J578" s="80" t="e">
        <f>IF('Price List'!$F$2="N/A",N578,IF('Price List'!$S$4="#(515): Invalid Customer",K578,(K578-(K578*O578))))</f>
        <v>#NAME?</v>
      </c>
      <c r="K578" s="80" t="e">
        <f t="shared" si="283"/>
        <v>#NAME?</v>
      </c>
      <c r="L578" s="23" t="e">
        <f t="shared" si="282"/>
        <v>#NAME?</v>
      </c>
      <c r="M578" s="77" t="e">
        <f>IF(VLOOKUP(C578,product_group_discount,3,FALSE)="",'New Quote Discount'!$C$6,VLOOKUP(C578,product_group_discount,3,FALSE))</f>
        <v>#NAME?</v>
      </c>
      <c r="N578" s="23" t="e">
        <f t="shared" si="285"/>
        <v>#NAME?</v>
      </c>
      <c r="O578" s="121" t="e">
        <f t="shared" si="284"/>
        <v>#NAME?</v>
      </c>
      <c r="P578" s="126"/>
      <c r="Q578" s="167" t="e">
        <f>IF(P578="",[3]!EntStkSalesPrice($P$1,A578,'Price List'!$S$5),P578*(IF('Price List'!$S$5="A",1,IF('Price List'!$S$5="B",1.262,1.553))))</f>
        <v>#NAME?</v>
      </c>
      <c r="R578" s="167" t="e">
        <f t="shared" si="280"/>
        <v>#NAME?</v>
      </c>
      <c r="S578" s="106"/>
    </row>
    <row r="579" spans="1:19" x14ac:dyDescent="0.2">
      <c r="A579" s="21" t="s">
        <v>685</v>
      </c>
      <c r="B579" s="22" t="e">
        <f>[3]!EntStkParent($P$1,A579)</f>
        <v>#NAME?</v>
      </c>
      <c r="C579" s="22" t="e">
        <f t="shared" si="281"/>
        <v>#NAME?</v>
      </c>
      <c r="D579" s="22" t="e">
        <f>[3]!EntStkDescr($P$1,A579,1)</f>
        <v>#NAME?</v>
      </c>
      <c r="E579" s="55" t="s">
        <v>79</v>
      </c>
      <c r="F579" s="26" t="s">
        <v>72</v>
      </c>
      <c r="G579" s="25" t="e">
        <f t="shared" si="286"/>
        <v>#NAME?</v>
      </c>
      <c r="H579" s="24" t="e">
        <f>[3]!EntStkUserField5($P$1,A579)</f>
        <v>#NAME?</v>
      </c>
      <c r="I579" s="24"/>
      <c r="J579" s="80" t="e">
        <f>IF('Price List'!$F$2="N/A",N579,IF('Price List'!$S$4="#(515): Invalid Customer",K579,(K579-(K579*O579))))</f>
        <v>#NAME?</v>
      </c>
      <c r="K579" s="80" t="e">
        <f t="shared" si="283"/>
        <v>#NAME?</v>
      </c>
      <c r="L579" s="23" t="e">
        <f t="shared" si="282"/>
        <v>#NAME?</v>
      </c>
      <c r="M579" s="77" t="e">
        <f>IF(VLOOKUP(C579,product_group_discount,3,FALSE)="",'New Quote Discount'!$C$6,VLOOKUP(C579,product_group_discount,3,FALSE))</f>
        <v>#NAME?</v>
      </c>
      <c r="N579" s="23" t="e">
        <f t="shared" si="285"/>
        <v>#NAME?</v>
      </c>
      <c r="O579" s="121" t="e">
        <f t="shared" si="284"/>
        <v>#NAME?</v>
      </c>
      <c r="P579" s="126"/>
      <c r="Q579" s="167" t="e">
        <f>IF(P579="",[3]!EntStkSalesPrice($P$1,A579,'Price List'!$S$5),P579*(IF('Price List'!$S$5="A",1,IF('Price List'!$S$5="B",1.262,1.553))))</f>
        <v>#NAME?</v>
      </c>
      <c r="R579" s="167" t="e">
        <f t="shared" si="280"/>
        <v>#NAME?</v>
      </c>
      <c r="S579" s="106"/>
    </row>
    <row r="580" spans="1:19" x14ac:dyDescent="0.2">
      <c r="A580" s="21" t="s">
        <v>686</v>
      </c>
      <c r="B580" s="22" t="e">
        <f>[3]!EntStkParent($P$1,A580)</f>
        <v>#NAME?</v>
      </c>
      <c r="C580" s="22" t="e">
        <f t="shared" si="281"/>
        <v>#NAME?</v>
      </c>
      <c r="D580" s="22" t="e">
        <f>[3]!EntStkDescr($P$1,A580,1)</f>
        <v>#NAME?</v>
      </c>
      <c r="E580" s="55" t="s">
        <v>79</v>
      </c>
      <c r="F580" s="26" t="s">
        <v>72</v>
      </c>
      <c r="G580" s="25" t="e">
        <f t="shared" si="286"/>
        <v>#NAME?</v>
      </c>
      <c r="H580" s="24" t="e">
        <f>[3]!EntStkUserField5($P$1,A580)</f>
        <v>#NAME?</v>
      </c>
      <c r="I580" s="24"/>
      <c r="J580" s="80" t="e">
        <f>IF('Price List'!$F$2="N/A",N580,IF('Price List'!$S$4="#(515): Invalid Customer",K580,(K580-(K580*O580))))</f>
        <v>#NAME?</v>
      </c>
      <c r="K580" s="80" t="e">
        <f t="shared" si="283"/>
        <v>#NAME?</v>
      </c>
      <c r="L580" s="23" t="e">
        <f t="shared" si="282"/>
        <v>#NAME?</v>
      </c>
      <c r="M580" s="77" t="e">
        <f>IF(VLOOKUP(C580,product_group_discount,3,FALSE)="",'New Quote Discount'!$C$6,VLOOKUP(C580,product_group_discount,3,FALSE))</f>
        <v>#NAME?</v>
      </c>
      <c r="N580" s="23" t="e">
        <f t="shared" si="285"/>
        <v>#NAME?</v>
      </c>
      <c r="O580" s="121" t="e">
        <f t="shared" si="284"/>
        <v>#NAME?</v>
      </c>
      <c r="P580" s="126"/>
      <c r="Q580" s="167" t="e">
        <f>IF(P580="",[3]!EntStkSalesPrice($P$1,A580,'Price List'!$S$5),P580*(IF('Price List'!$S$5="A",1,IF('Price List'!$S$5="B",1.262,1.553))))</f>
        <v>#NAME?</v>
      </c>
      <c r="R580" s="167" t="e">
        <f t="shared" si="280"/>
        <v>#NAME?</v>
      </c>
      <c r="S580" s="106"/>
    </row>
    <row r="581" spans="1:19" x14ac:dyDescent="0.2">
      <c r="A581" s="21" t="s">
        <v>687</v>
      </c>
      <c r="B581" s="22" t="e">
        <f>[3]!EntStkParent($P$1,A581)</f>
        <v>#NAME?</v>
      </c>
      <c r="C581" s="22" t="e">
        <f t="shared" si="281"/>
        <v>#NAME?</v>
      </c>
      <c r="D581" s="22" t="e">
        <f>[3]!EntStkDescr($P$1,A581,1)</f>
        <v>#NAME?</v>
      </c>
      <c r="E581" s="55" t="s">
        <v>79</v>
      </c>
      <c r="F581" s="26" t="s">
        <v>72</v>
      </c>
      <c r="G581" s="25" t="e">
        <f t="shared" si="286"/>
        <v>#NAME?</v>
      </c>
      <c r="H581" s="24" t="e">
        <f>[3]!EntStkUserField5($P$1,A581)</f>
        <v>#NAME?</v>
      </c>
      <c r="I581" s="24"/>
      <c r="J581" s="80" t="e">
        <f>IF('Price List'!$F$2="N/A",N581,IF('Price List'!$S$4="#(515): Invalid Customer",K581,(K581-(K581*O581))))</f>
        <v>#NAME?</v>
      </c>
      <c r="K581" s="80" t="e">
        <f t="shared" si="283"/>
        <v>#NAME?</v>
      </c>
      <c r="L581" s="23" t="e">
        <f t="shared" si="282"/>
        <v>#NAME?</v>
      </c>
      <c r="M581" s="77" t="e">
        <f>IF(VLOOKUP(C581,product_group_discount,3,FALSE)="",'New Quote Discount'!$C$6,VLOOKUP(C581,product_group_discount,3,FALSE))</f>
        <v>#NAME?</v>
      </c>
      <c r="N581" s="23" t="e">
        <f t="shared" si="285"/>
        <v>#NAME?</v>
      </c>
      <c r="O581" s="121" t="e">
        <f t="shared" si="284"/>
        <v>#NAME?</v>
      </c>
      <c r="P581" s="126"/>
      <c r="Q581" s="167" t="e">
        <f>IF(P581="",[3]!EntStkSalesPrice($P$1,A581,'Price List'!$S$5),P581*(IF('Price List'!$S$5="A",1,IF('Price List'!$S$5="B",1.262,1.553))))</f>
        <v>#NAME?</v>
      </c>
      <c r="R581" s="167" t="e">
        <f t="shared" si="280"/>
        <v>#NAME?</v>
      </c>
      <c r="S581" s="106"/>
    </row>
    <row r="582" spans="1:19" x14ac:dyDescent="0.2">
      <c r="A582" s="21" t="s">
        <v>688</v>
      </c>
      <c r="B582" s="22" t="e">
        <f>[3]!EntStkParent($P$1,A582)</f>
        <v>#NAME?</v>
      </c>
      <c r="C582" s="22" t="e">
        <f t="shared" si="281"/>
        <v>#NAME?</v>
      </c>
      <c r="D582" s="22" t="e">
        <f>[3]!EntStkDescr($P$1,A582,1)</f>
        <v>#NAME?</v>
      </c>
      <c r="E582" s="55" t="s">
        <v>79</v>
      </c>
      <c r="F582" s="26" t="s">
        <v>72</v>
      </c>
      <c r="G582" s="25" t="e">
        <f t="shared" si="286"/>
        <v>#NAME?</v>
      </c>
      <c r="H582" s="24" t="e">
        <f>[3]!EntStkUserField5($P$1,A582)</f>
        <v>#NAME?</v>
      </c>
      <c r="I582" s="24"/>
      <c r="J582" s="80" t="e">
        <f>IF('Price List'!$F$2="N/A",N582,IF('Price List'!$S$4="#(515): Invalid Customer",K582,(K582-(K582*O582))))</f>
        <v>#NAME?</v>
      </c>
      <c r="K582" s="80" t="e">
        <f t="shared" si="283"/>
        <v>#NAME?</v>
      </c>
      <c r="L582" s="23" t="e">
        <f t="shared" si="282"/>
        <v>#NAME?</v>
      </c>
      <c r="M582" s="77" t="e">
        <f>IF(VLOOKUP(C582,product_group_discount,3,FALSE)="",'New Quote Discount'!$C$6,VLOOKUP(C582,product_group_discount,3,FALSE))</f>
        <v>#NAME?</v>
      </c>
      <c r="N582" s="23" t="e">
        <f t="shared" si="285"/>
        <v>#NAME?</v>
      </c>
      <c r="O582" s="121" t="e">
        <f t="shared" si="284"/>
        <v>#NAME?</v>
      </c>
      <c r="P582" s="126"/>
      <c r="Q582" s="167" t="e">
        <f>IF(P582="",[3]!EntStkSalesPrice($P$1,A582,'Price List'!$S$5),P582*(IF('Price List'!$S$5="A",1,IF('Price List'!$S$5="B",1.262,1.553))))</f>
        <v>#NAME?</v>
      </c>
      <c r="R582" s="167" t="e">
        <f t="shared" si="280"/>
        <v>#NAME?</v>
      </c>
      <c r="S582" s="106"/>
    </row>
    <row r="583" spans="1:19" x14ac:dyDescent="0.2">
      <c r="A583" s="21" t="s">
        <v>689</v>
      </c>
      <c r="B583" s="22" t="e">
        <f>[3]!EntStkParent($P$1,A583)</f>
        <v>#NAME?</v>
      </c>
      <c r="C583" s="22" t="e">
        <f t="shared" si="281"/>
        <v>#NAME?</v>
      </c>
      <c r="D583" s="22" t="e">
        <f>[3]!EntStkDescr($P$1,A583,1)</f>
        <v>#NAME?</v>
      </c>
      <c r="E583" s="55" t="s">
        <v>79</v>
      </c>
      <c r="F583" s="26" t="s">
        <v>72</v>
      </c>
      <c r="G583" s="25" t="e">
        <f t="shared" si="286"/>
        <v>#NAME?</v>
      </c>
      <c r="H583" s="24" t="e">
        <f>[3]!EntStkUserField5($P$1,A583)</f>
        <v>#NAME?</v>
      </c>
      <c r="I583" s="24"/>
      <c r="J583" s="80" t="e">
        <f>IF('Price List'!$F$2="N/A",N583,IF('Price List'!$S$4="#(515): Invalid Customer",K583,(K583-(K583*O583))))</f>
        <v>#NAME?</v>
      </c>
      <c r="K583" s="80" t="e">
        <f t="shared" si="283"/>
        <v>#NAME?</v>
      </c>
      <c r="L583" s="23" t="e">
        <f t="shared" si="282"/>
        <v>#NAME?</v>
      </c>
      <c r="M583" s="77" t="e">
        <f>IF(VLOOKUP(C583,product_group_discount,3,FALSE)="",'New Quote Discount'!$C$6,VLOOKUP(C583,product_group_discount,3,FALSE))</f>
        <v>#NAME?</v>
      </c>
      <c r="N583" s="23" t="e">
        <f t="shared" si="285"/>
        <v>#NAME?</v>
      </c>
      <c r="O583" s="121" t="e">
        <f t="shared" si="284"/>
        <v>#NAME?</v>
      </c>
      <c r="P583" s="126"/>
      <c r="Q583" s="167" t="e">
        <f>IF(P583="",[3]!EntStkSalesPrice($P$1,A583,'Price List'!$S$5),P583*(IF('Price List'!$S$5="A",1,IF('Price List'!$S$5="B",1.262,1.553))))</f>
        <v>#NAME?</v>
      </c>
      <c r="R583" s="167" t="e">
        <f t="shared" si="280"/>
        <v>#NAME?</v>
      </c>
      <c r="S583" s="106"/>
    </row>
    <row r="584" spans="1:19" x14ac:dyDescent="0.2">
      <c r="A584" s="21" t="s">
        <v>690</v>
      </c>
      <c r="B584" s="22" t="e">
        <f>[3]!EntStkParent($P$1,A584)</f>
        <v>#NAME?</v>
      </c>
      <c r="C584" s="22" t="e">
        <f t="shared" si="281"/>
        <v>#NAME?</v>
      </c>
      <c r="D584" s="22" t="e">
        <f>[3]!EntStkDescr($P$1,A584,1)</f>
        <v>#NAME?</v>
      </c>
      <c r="E584" s="55" t="s">
        <v>79</v>
      </c>
      <c r="F584" s="26" t="s">
        <v>72</v>
      </c>
      <c r="G584" s="25" t="e">
        <f t="shared" si="286"/>
        <v>#NAME?</v>
      </c>
      <c r="H584" s="24" t="e">
        <f>[3]!EntStkUserField5($P$1,A584)</f>
        <v>#NAME?</v>
      </c>
      <c r="I584" s="24"/>
      <c r="J584" s="80" t="e">
        <f>IF('Price List'!$F$2="N/A",N584,IF('Price List'!$S$4="#(515): Invalid Customer",K584,(K584-(K584*O584))))</f>
        <v>#NAME?</v>
      </c>
      <c r="K584" s="80" t="e">
        <f t="shared" si="283"/>
        <v>#NAME?</v>
      </c>
      <c r="L584" s="23" t="e">
        <f t="shared" si="282"/>
        <v>#NAME?</v>
      </c>
      <c r="M584" s="77" t="e">
        <f>IF(VLOOKUP(C584,product_group_discount,3,FALSE)="",'New Quote Discount'!$C$6,VLOOKUP(C584,product_group_discount,3,FALSE))</f>
        <v>#NAME?</v>
      </c>
      <c r="N584" s="23" t="e">
        <f t="shared" si="285"/>
        <v>#NAME?</v>
      </c>
      <c r="O584" s="121" t="e">
        <f t="shared" si="284"/>
        <v>#NAME?</v>
      </c>
      <c r="P584" s="126"/>
      <c r="Q584" s="167" t="e">
        <f>IF(P584="",[3]!EntStkSalesPrice($P$1,A584,'Price List'!$S$5),P584*(IF('Price List'!$S$5="A",1,IF('Price List'!$S$5="B",1.262,1.553))))</f>
        <v>#NAME?</v>
      </c>
      <c r="R584" s="167" t="e">
        <f t="shared" si="280"/>
        <v>#NAME?</v>
      </c>
      <c r="S584" s="106"/>
    </row>
    <row r="585" spans="1:19" x14ac:dyDescent="0.2">
      <c r="A585" s="21" t="s">
        <v>691</v>
      </c>
      <c r="B585" s="22" t="e">
        <f>[3]!EntStkParent($P$1,A585)</f>
        <v>#NAME?</v>
      </c>
      <c r="C585" s="22" t="e">
        <f t="shared" si="281"/>
        <v>#NAME?</v>
      </c>
      <c r="D585" s="22" t="e">
        <f>[3]!EntStkDescr($P$1,A585,1)</f>
        <v>#NAME?</v>
      </c>
      <c r="E585" s="55" t="s">
        <v>79</v>
      </c>
      <c r="F585" s="26" t="s">
        <v>72</v>
      </c>
      <c r="G585" s="25" t="e">
        <f t="shared" si="286"/>
        <v>#NAME?</v>
      </c>
      <c r="H585" s="24" t="e">
        <f>[3]!EntStkUserField5($P$1,A585)</f>
        <v>#NAME?</v>
      </c>
      <c r="I585" s="24"/>
      <c r="J585" s="80" t="e">
        <f>IF('Price List'!$F$2="N/A",N585,IF('Price List'!$S$4="#(515): Invalid Customer",K585,(K585-(K585*O585))))</f>
        <v>#NAME?</v>
      </c>
      <c r="K585" s="80" t="e">
        <f t="shared" si="283"/>
        <v>#NAME?</v>
      </c>
      <c r="L585" s="23" t="e">
        <f t="shared" si="282"/>
        <v>#NAME?</v>
      </c>
      <c r="M585" s="77" t="e">
        <f>IF(VLOOKUP(C585,product_group_discount,3,FALSE)="",'New Quote Discount'!$C$6,VLOOKUP(C585,product_group_discount,3,FALSE))</f>
        <v>#NAME?</v>
      </c>
      <c r="N585" s="23" t="e">
        <f t="shared" si="285"/>
        <v>#NAME?</v>
      </c>
      <c r="O585" s="121" t="e">
        <f t="shared" si="284"/>
        <v>#NAME?</v>
      </c>
      <c r="P585" s="117"/>
      <c r="Q585" s="167" t="e">
        <f>IF(P585="",[3]!EntStkSalesPrice($P$1,A585,'Price List'!$S$5),P585*(IF('Price List'!$S$5="A",1,IF('Price List'!$S$5="B",1.262,1.553))))</f>
        <v>#NAME?</v>
      </c>
      <c r="R585" s="167" t="e">
        <f t="shared" si="280"/>
        <v>#NAME?</v>
      </c>
      <c r="S585" s="106"/>
    </row>
    <row r="586" spans="1:19" x14ac:dyDescent="0.2">
      <c r="A586" s="21" t="s">
        <v>692</v>
      </c>
      <c r="B586" s="22" t="e">
        <f>[3]!EntStkParent($P$1,A586)</f>
        <v>#NAME?</v>
      </c>
      <c r="C586" s="22" t="e">
        <f t="shared" si="281"/>
        <v>#NAME?</v>
      </c>
      <c r="D586" s="22" t="e">
        <f>[3]!EntStkDescr($P$1,A586,1)</f>
        <v>#NAME?</v>
      </c>
      <c r="E586" s="55" t="s">
        <v>79</v>
      </c>
      <c r="F586" s="26" t="s">
        <v>72</v>
      </c>
      <c r="G586" s="25" t="e">
        <f t="shared" si="286"/>
        <v>#NAME?</v>
      </c>
      <c r="H586" s="24" t="e">
        <f>[3]!EntStkUserField5($P$1,A586)</f>
        <v>#NAME?</v>
      </c>
      <c r="I586" s="24"/>
      <c r="J586" s="80" t="e">
        <f>IF('Price List'!$F$2="N/A",N586,IF('Price List'!$S$4="#(515): Invalid Customer",K586,(K586-(K586*O586))))</f>
        <v>#NAME?</v>
      </c>
      <c r="K586" s="80" t="e">
        <f t="shared" si="283"/>
        <v>#NAME?</v>
      </c>
      <c r="L586" s="23" t="e">
        <f t="shared" si="282"/>
        <v>#NAME?</v>
      </c>
      <c r="M586" s="77" t="e">
        <f>IF(VLOOKUP(C586,product_group_discount,3,FALSE)="",'New Quote Discount'!$C$6,VLOOKUP(C586,product_group_discount,3,FALSE))</f>
        <v>#NAME?</v>
      </c>
      <c r="N586" s="23" t="e">
        <f t="shared" si="285"/>
        <v>#NAME?</v>
      </c>
      <c r="O586" s="121" t="e">
        <f t="shared" si="284"/>
        <v>#NAME?</v>
      </c>
      <c r="P586" s="117"/>
      <c r="Q586" s="167" t="e">
        <f>IF(P586="",[3]!EntStkSalesPrice($P$1,A586,'Price List'!$S$5),P586*(IF('Price List'!$S$5="A",1,IF('Price List'!$S$5="B",1.262,1.553))))</f>
        <v>#NAME?</v>
      </c>
      <c r="R586" s="167" t="e">
        <f t="shared" si="280"/>
        <v>#NAME?</v>
      </c>
      <c r="S586" s="106"/>
    </row>
    <row r="587" spans="1:19" x14ac:dyDescent="0.2">
      <c r="A587" s="21" t="s">
        <v>693</v>
      </c>
      <c r="B587" s="22" t="e">
        <f>[3]!EntStkParent($P$1,A587)</f>
        <v>#NAME?</v>
      </c>
      <c r="C587" s="22" t="e">
        <f t="shared" si="281"/>
        <v>#NAME?</v>
      </c>
      <c r="D587" s="22" t="e">
        <f>[3]!EntStkDescr($P$1,A587,1)</f>
        <v>#NAME?</v>
      </c>
      <c r="E587" s="55" t="s">
        <v>79</v>
      </c>
      <c r="F587" s="26" t="s">
        <v>72</v>
      </c>
      <c r="G587" s="25" t="e">
        <f t="shared" si="286"/>
        <v>#NAME?</v>
      </c>
      <c r="H587" s="24" t="e">
        <f>[3]!EntStkUserField5($P$1,A587)</f>
        <v>#NAME?</v>
      </c>
      <c r="I587" s="24"/>
      <c r="J587" s="80" t="e">
        <f>IF('Price List'!$F$2="N/A",N587,IF('Price List'!$S$4="#(515): Invalid Customer",K587,(K587-(K587*O587))))</f>
        <v>#NAME?</v>
      </c>
      <c r="K587" s="80" t="e">
        <f t="shared" si="283"/>
        <v>#NAME?</v>
      </c>
      <c r="L587" s="23" t="e">
        <f t="shared" si="282"/>
        <v>#NAME?</v>
      </c>
      <c r="M587" s="77" t="e">
        <f>IF(VLOOKUP(C587,product_group_discount,3,FALSE)="",'New Quote Discount'!$C$6,VLOOKUP(C587,product_group_discount,3,FALSE))</f>
        <v>#NAME?</v>
      </c>
      <c r="N587" s="23" t="e">
        <f t="shared" si="285"/>
        <v>#NAME?</v>
      </c>
      <c r="O587" s="121" t="e">
        <f t="shared" si="284"/>
        <v>#NAME?</v>
      </c>
      <c r="P587" s="117"/>
      <c r="Q587" s="167" t="e">
        <f>IF(P587="",[3]!EntStkSalesPrice($P$1,A587,'Price List'!$S$5),P587*(IF('Price List'!$S$5="A",1,IF('Price List'!$S$5="B",1.262,1.553))))</f>
        <v>#NAME?</v>
      </c>
      <c r="R587" s="167" t="e">
        <f t="shared" si="280"/>
        <v>#NAME?</v>
      </c>
      <c r="S587" s="106"/>
    </row>
    <row r="588" spans="1:19" x14ac:dyDescent="0.2">
      <c r="A588" s="21" t="s">
        <v>694</v>
      </c>
      <c r="B588" s="22" t="e">
        <f>[3]!EntStkParent($P$1,A588)</f>
        <v>#NAME?</v>
      </c>
      <c r="C588" s="22" t="e">
        <f t="shared" si="281"/>
        <v>#NAME?</v>
      </c>
      <c r="D588" s="22" t="e">
        <f>[3]!EntStkDescr($P$1,A588,1)</f>
        <v>#NAME?</v>
      </c>
      <c r="E588" s="55" t="s">
        <v>79</v>
      </c>
      <c r="F588" s="26" t="s">
        <v>72</v>
      </c>
      <c r="G588" s="25" t="e">
        <f t="shared" si="286"/>
        <v>#NAME?</v>
      </c>
      <c r="H588" s="24" t="e">
        <f>[3]!EntStkUserField5($P$1,A588)</f>
        <v>#NAME?</v>
      </c>
      <c r="I588" s="24"/>
      <c r="J588" s="80" t="e">
        <f>IF('Price List'!$F$2="N/A",N588,IF('Price List'!$S$4="#(515): Invalid Customer",K588,(K588-(K588*O588))))</f>
        <v>#NAME?</v>
      </c>
      <c r="K588" s="80" t="e">
        <f t="shared" si="283"/>
        <v>#NAME?</v>
      </c>
      <c r="L588" s="23" t="e">
        <f t="shared" si="282"/>
        <v>#NAME?</v>
      </c>
      <c r="M588" s="77" t="e">
        <f>IF(VLOOKUP(C588,product_group_discount,3,FALSE)="",'New Quote Discount'!$C$6,VLOOKUP(C588,product_group_discount,3,FALSE))</f>
        <v>#NAME?</v>
      </c>
      <c r="N588" s="23" t="e">
        <f t="shared" si="285"/>
        <v>#NAME?</v>
      </c>
      <c r="O588" s="121" t="e">
        <f t="shared" si="284"/>
        <v>#NAME?</v>
      </c>
      <c r="P588" s="117"/>
      <c r="Q588" s="167" t="e">
        <f>IF(P588="",[3]!EntStkSalesPrice($P$1,A588,'Price List'!$S$5),P588*(IF('Price List'!$S$5="A",1,IF('Price List'!$S$5="B",1.262,1.553))))</f>
        <v>#NAME?</v>
      </c>
      <c r="R588" s="167" t="e">
        <f t="shared" si="280"/>
        <v>#NAME?</v>
      </c>
      <c r="S588" s="106"/>
    </row>
    <row r="589" spans="1:19" x14ac:dyDescent="0.2">
      <c r="A589" s="21" t="s">
        <v>695</v>
      </c>
      <c r="B589" s="22" t="e">
        <f>[3]!EntStkParent($P$1,A589)</f>
        <v>#NAME?</v>
      </c>
      <c r="C589" s="22" t="e">
        <f t="shared" si="281"/>
        <v>#NAME?</v>
      </c>
      <c r="D589" s="22" t="e">
        <f>[3]!EntStkDescr($P$1,A589,1)</f>
        <v>#NAME?</v>
      </c>
      <c r="E589" s="55" t="s">
        <v>79</v>
      </c>
      <c r="F589" s="26" t="s">
        <v>72</v>
      </c>
      <c r="G589" s="25" t="e">
        <f t="shared" si="286"/>
        <v>#NAME?</v>
      </c>
      <c r="H589" s="24" t="e">
        <f>[3]!EntStkUserField5($P$1,A589)</f>
        <v>#NAME?</v>
      </c>
      <c r="I589" s="24"/>
      <c r="J589" s="80" t="e">
        <f>IF('Price List'!$F$2="N/A",N589,IF('Price List'!$S$4="#(515): Invalid Customer",K589,(K589-(K589*O589))))</f>
        <v>#NAME?</v>
      </c>
      <c r="K589" s="80" t="e">
        <f t="shared" si="283"/>
        <v>#NAME?</v>
      </c>
      <c r="L589" s="23" t="e">
        <f t="shared" si="282"/>
        <v>#NAME?</v>
      </c>
      <c r="M589" s="77" t="e">
        <f>IF(VLOOKUP(C589,product_group_discount,3,FALSE)="",'New Quote Discount'!$C$6,VLOOKUP(C589,product_group_discount,3,FALSE))</f>
        <v>#NAME?</v>
      </c>
      <c r="N589" s="23" t="e">
        <f t="shared" si="285"/>
        <v>#NAME?</v>
      </c>
      <c r="O589" s="121" t="e">
        <f t="shared" si="284"/>
        <v>#NAME?</v>
      </c>
      <c r="P589" s="117"/>
      <c r="Q589" s="167" t="e">
        <f>IF(P589="",[3]!EntStkSalesPrice($P$1,A589,'Price List'!$S$5),P589*(IF('Price List'!$S$5="A",1,IF('Price List'!$S$5="B",1.262,1.553))))</f>
        <v>#NAME?</v>
      </c>
      <c r="R589" s="167" t="e">
        <f t="shared" si="280"/>
        <v>#NAME?</v>
      </c>
      <c r="S589" s="106"/>
    </row>
    <row r="590" spans="1:19" x14ac:dyDescent="0.2">
      <c r="A590" s="21" t="s">
        <v>696</v>
      </c>
      <c r="B590" s="22" t="e">
        <f>[3]!EntStkParent($P$1,A590)</f>
        <v>#NAME?</v>
      </c>
      <c r="C590" s="22" t="e">
        <f t="shared" si="281"/>
        <v>#NAME?</v>
      </c>
      <c r="D590" s="22" t="e">
        <f>[3]!EntStkDescr($P$1,A590,1)</f>
        <v>#NAME?</v>
      </c>
      <c r="E590" s="55" t="s">
        <v>79</v>
      </c>
      <c r="F590" s="26" t="s">
        <v>72</v>
      </c>
      <c r="G590" s="25" t="e">
        <f t="shared" si="286"/>
        <v>#NAME?</v>
      </c>
      <c r="H590" s="24" t="e">
        <f>[3]!EntStkUserField5($P$1,A590)</f>
        <v>#NAME?</v>
      </c>
      <c r="I590" s="24"/>
      <c r="J590" s="80" t="e">
        <f>IF('Price List'!$F$2="N/A",N590,IF('Price List'!$S$4="#(515): Invalid Customer",K590,(K590-(K590*O590))))</f>
        <v>#NAME?</v>
      </c>
      <c r="K590" s="80" t="e">
        <f t="shared" si="283"/>
        <v>#NAME?</v>
      </c>
      <c r="L590" s="23" t="e">
        <f t="shared" si="282"/>
        <v>#NAME?</v>
      </c>
      <c r="M590" s="77" t="e">
        <f>IF(VLOOKUP(C590,product_group_discount,3,FALSE)="",'New Quote Discount'!$C$6,VLOOKUP(C590,product_group_discount,3,FALSE))</f>
        <v>#NAME?</v>
      </c>
      <c r="N590" s="23" t="e">
        <f t="shared" si="285"/>
        <v>#NAME?</v>
      </c>
      <c r="O590" s="121" t="e">
        <f t="shared" si="284"/>
        <v>#NAME?</v>
      </c>
      <c r="P590" s="117"/>
      <c r="Q590" s="167" t="e">
        <f>IF(P590="",[3]!EntStkSalesPrice($P$1,A590,'Price List'!$S$5),P590*(IF('Price List'!$S$5="A",1,IF('Price List'!$S$5="B",1.262,1.553))))</f>
        <v>#NAME?</v>
      </c>
      <c r="R590" s="167" t="e">
        <f t="shared" si="280"/>
        <v>#NAME?</v>
      </c>
      <c r="S590" s="106"/>
    </row>
    <row r="591" spans="1:19" x14ac:dyDescent="0.2">
      <c r="A591" s="21" t="s">
        <v>697</v>
      </c>
      <c r="B591" s="22" t="e">
        <f>[3]!EntStkParent($P$1,A591)</f>
        <v>#NAME?</v>
      </c>
      <c r="C591" s="22" t="e">
        <f t="shared" si="281"/>
        <v>#NAME?</v>
      </c>
      <c r="D591" s="22" t="e">
        <f>[3]!EntStkDescr($P$1,A591,1)</f>
        <v>#NAME?</v>
      </c>
      <c r="E591" s="55" t="s">
        <v>79</v>
      </c>
      <c r="F591" s="26" t="s">
        <v>72</v>
      </c>
      <c r="G591" s="25" t="e">
        <f t="shared" si="286"/>
        <v>#NAME?</v>
      </c>
      <c r="H591" s="24" t="e">
        <f>[3]!EntStkUserField5($P$1,A591)</f>
        <v>#NAME?</v>
      </c>
      <c r="I591" s="24"/>
      <c r="J591" s="80" t="e">
        <f>IF('Price List'!$F$2="N/A",N591,IF('Price List'!$S$4="#(515): Invalid Customer",K591,(K591-(K591*O591))))</f>
        <v>#NAME?</v>
      </c>
      <c r="K591" s="80" t="e">
        <f t="shared" si="283"/>
        <v>#NAME?</v>
      </c>
      <c r="L591" s="23" t="e">
        <f t="shared" si="282"/>
        <v>#NAME?</v>
      </c>
      <c r="M591" s="77" t="e">
        <f>IF(VLOOKUP(C591,product_group_discount,3,FALSE)="",'New Quote Discount'!$C$6,VLOOKUP(C591,product_group_discount,3,FALSE))</f>
        <v>#NAME?</v>
      </c>
      <c r="N591" s="23" t="e">
        <f t="shared" si="285"/>
        <v>#NAME?</v>
      </c>
      <c r="O591" s="121" t="e">
        <f t="shared" si="284"/>
        <v>#NAME?</v>
      </c>
      <c r="P591" s="117"/>
      <c r="Q591" s="167" t="e">
        <f>IF(P591="",[3]!EntStkSalesPrice($P$1,A591,'Price List'!$S$5),P591*(IF('Price List'!$S$5="A",1,IF('Price List'!$S$5="B",1.262,1.553))))</f>
        <v>#NAME?</v>
      </c>
      <c r="R591" s="167" t="e">
        <f t="shared" si="280"/>
        <v>#NAME?</v>
      </c>
      <c r="S591" s="106"/>
    </row>
    <row r="592" spans="1:19" x14ac:dyDescent="0.2">
      <c r="A592" s="21" t="s">
        <v>698</v>
      </c>
      <c r="B592" s="22" t="e">
        <f>[3]!EntStkParent($P$1,A592)</f>
        <v>#NAME?</v>
      </c>
      <c r="C592" s="22" t="e">
        <f t="shared" si="281"/>
        <v>#NAME?</v>
      </c>
      <c r="D592" s="22" t="e">
        <f>[3]!EntStkDescr($P$1,A592,1)</f>
        <v>#NAME?</v>
      </c>
      <c r="E592" s="55" t="s">
        <v>79</v>
      </c>
      <c r="F592" s="26" t="s">
        <v>72</v>
      </c>
      <c r="G592" s="25" t="e">
        <f t="shared" si="286"/>
        <v>#NAME?</v>
      </c>
      <c r="H592" s="24" t="e">
        <f>[3]!EntStkUserField5($P$1,A592)</f>
        <v>#NAME?</v>
      </c>
      <c r="I592" s="24"/>
      <c r="J592" s="80" t="e">
        <f>IF('Price List'!$F$2="N/A",N592,IF('Price List'!$S$4="#(515): Invalid Customer",K592,(K592-(K592*O592))))</f>
        <v>#NAME?</v>
      </c>
      <c r="K592" s="80" t="e">
        <f t="shared" si="283"/>
        <v>#NAME?</v>
      </c>
      <c r="L592" s="23" t="e">
        <f t="shared" si="282"/>
        <v>#NAME?</v>
      </c>
      <c r="M592" s="77" t="e">
        <f>IF(VLOOKUP(C592,product_group_discount,3,FALSE)="",'New Quote Discount'!$C$6,VLOOKUP(C592,product_group_discount,3,FALSE))</f>
        <v>#NAME?</v>
      </c>
      <c r="N592" s="23" t="e">
        <f t="shared" si="285"/>
        <v>#NAME?</v>
      </c>
      <c r="O592" s="121" t="e">
        <f t="shared" si="284"/>
        <v>#NAME?</v>
      </c>
      <c r="P592" s="117"/>
      <c r="Q592" s="167" t="e">
        <f>IF(P592="",[3]!EntStkSalesPrice($P$1,A592,'Price List'!$S$5),P592*(IF('Price List'!$S$5="A",1,IF('Price List'!$S$5="B",1.262,1.553))))</f>
        <v>#NAME?</v>
      </c>
      <c r="R592" s="167" t="e">
        <f t="shared" si="280"/>
        <v>#NAME?</v>
      </c>
      <c r="S592" s="106"/>
    </row>
    <row r="593" spans="1:19" x14ac:dyDescent="0.2">
      <c r="A593" s="21" t="s">
        <v>699</v>
      </c>
      <c r="B593" s="22" t="e">
        <f>[3]!EntStkParent($P$1,A593)</f>
        <v>#NAME?</v>
      </c>
      <c r="C593" s="22" t="e">
        <f t="shared" si="281"/>
        <v>#NAME?</v>
      </c>
      <c r="D593" s="22" t="e">
        <f>[3]!EntStkDescr($P$1,A593,1)</f>
        <v>#NAME?</v>
      </c>
      <c r="E593" s="55" t="s">
        <v>79</v>
      </c>
      <c r="F593" s="26" t="s">
        <v>72</v>
      </c>
      <c r="G593" s="25" t="e">
        <f t="shared" si="286"/>
        <v>#NAME?</v>
      </c>
      <c r="H593" s="24" t="e">
        <f>[3]!EntStkUserField5($P$1,A593)</f>
        <v>#NAME?</v>
      </c>
      <c r="I593" s="24"/>
      <c r="J593" s="80" t="e">
        <f>IF('Price List'!$F$2="N/A",N593,IF('Price List'!$S$4="#(515): Invalid Customer",K593,(K593-(K593*O593))))</f>
        <v>#NAME?</v>
      </c>
      <c r="K593" s="80" t="e">
        <f t="shared" si="283"/>
        <v>#NAME?</v>
      </c>
      <c r="L593" s="23" t="e">
        <f t="shared" si="282"/>
        <v>#NAME?</v>
      </c>
      <c r="M593" s="77" t="e">
        <f>IF(VLOOKUP(C593,product_group_discount,3,FALSE)="",'New Quote Discount'!$C$6,VLOOKUP(C593,product_group_discount,3,FALSE))</f>
        <v>#NAME?</v>
      </c>
      <c r="N593" s="23" t="e">
        <f t="shared" si="285"/>
        <v>#NAME?</v>
      </c>
      <c r="O593" s="121" t="e">
        <f t="shared" si="284"/>
        <v>#NAME?</v>
      </c>
      <c r="P593" s="117"/>
      <c r="Q593" s="167" t="e">
        <f>IF(P593="",[3]!EntStkSalesPrice($P$1,A593,'Price List'!$S$5),P593*(IF('Price List'!$S$5="A",1,IF('Price List'!$S$5="B",1.262,1.553))))</f>
        <v>#NAME?</v>
      </c>
      <c r="R593" s="167" t="e">
        <f t="shared" ref="R593:R656" si="287">K593*1.5</f>
        <v>#NAME?</v>
      </c>
      <c r="S593" s="106"/>
    </row>
    <row r="594" spans="1:19" x14ac:dyDescent="0.2">
      <c r="A594" s="21" t="s">
        <v>65</v>
      </c>
      <c r="B594" s="22" t="e">
        <f>[3]!EntStkParent($P$1,A594)</f>
        <v>#NAME?</v>
      </c>
      <c r="C594" s="22" t="e">
        <f t="shared" si="281"/>
        <v>#NAME?</v>
      </c>
      <c r="D594" s="22" t="e">
        <f>[3]!EntStkDescr($P$1,A594,1)</f>
        <v>#NAME?</v>
      </c>
      <c r="E594" s="55" t="s">
        <v>79</v>
      </c>
      <c r="F594" s="26" t="s">
        <v>72</v>
      </c>
      <c r="G594" s="25" t="e">
        <f t="shared" si="286"/>
        <v>#NAME?</v>
      </c>
      <c r="H594" s="24" t="e">
        <f>[3]!EntStkUserField5($P$1,A594)</f>
        <v>#NAME?</v>
      </c>
      <c r="I594" s="24"/>
      <c r="J594" s="85" t="e">
        <f>IF('Price List'!$F$2="N/A",N594,IF('Price List'!$S$4="#(515): Invalid Customer",K594,(K594-(K594*O594))))</f>
        <v>#NAME?</v>
      </c>
      <c r="K594" s="85" t="e">
        <f t="shared" si="283"/>
        <v>#NAME?</v>
      </c>
      <c r="L594" s="75" t="e">
        <f t="shared" si="282"/>
        <v>#NAME?</v>
      </c>
      <c r="M594" s="77" t="e">
        <f>IF(VLOOKUP(C594,product_group_discount,3,FALSE)="",'New Quote Discount'!$C$6,VLOOKUP(C594,product_group_discount,3,FALSE))</f>
        <v>#NAME?</v>
      </c>
      <c r="N594" s="23" t="e">
        <f t="shared" si="285"/>
        <v>#NAME?</v>
      </c>
      <c r="O594" s="121" t="e">
        <f t="shared" si="284"/>
        <v>#NAME?</v>
      </c>
      <c r="P594" s="117"/>
      <c r="Q594" s="167" t="e">
        <f>IF(P594="",[3]!EntStkSalesPrice($P$1,A594,'Price List'!$S$5),P594*(IF('Price List'!$S$5="A",1,IF('Price List'!$S$5="B",1.262,1.553))))</f>
        <v>#NAME?</v>
      </c>
      <c r="R594" s="167" t="e">
        <f t="shared" si="287"/>
        <v>#NAME?</v>
      </c>
      <c r="S594" s="106"/>
    </row>
    <row r="595" spans="1:19" x14ac:dyDescent="0.2">
      <c r="A595" s="21" t="s">
        <v>700</v>
      </c>
      <c r="B595" s="22" t="e">
        <f>[3]!EntStkParent($P$1,A595)</f>
        <v>#NAME?</v>
      </c>
      <c r="C595" s="22" t="e">
        <f t="shared" ref="C595:C658" si="288">LEFT(B595,3)</f>
        <v>#NAME?</v>
      </c>
      <c r="D595" s="22" t="e">
        <f>[3]!EntStkDescr($P$1,A595,1)</f>
        <v>#NAME?</v>
      </c>
      <c r="E595" s="55" t="s">
        <v>79</v>
      </c>
      <c r="F595" s="26" t="s">
        <v>72</v>
      </c>
      <c r="G595" s="25" t="e">
        <f t="shared" si="286"/>
        <v>#NAME?</v>
      </c>
      <c r="H595" s="24" t="e">
        <f>[3]!EntStkUserField5($P$1,A595)</f>
        <v>#NAME?</v>
      </c>
      <c r="I595" s="24"/>
      <c r="J595" s="85" t="e">
        <f>IF('Price List'!$F$2="N/A",N595,IF('Price List'!$S$4="#(515): Invalid Customer",K595,(K595-(K595*O595))))</f>
        <v>#NAME?</v>
      </c>
      <c r="K595" s="85" t="e">
        <f t="shared" si="283"/>
        <v>#NAME?</v>
      </c>
      <c r="L595" s="75" t="e">
        <f t="shared" si="282"/>
        <v>#NAME?</v>
      </c>
      <c r="M595" s="77" t="e">
        <f>IF(VLOOKUP(C595,product_group_discount,3,FALSE)="",'New Quote Discount'!$C$6,VLOOKUP(C595,product_group_discount,3,FALSE))</f>
        <v>#NAME?</v>
      </c>
      <c r="N595" s="23" t="e">
        <f t="shared" si="285"/>
        <v>#NAME?</v>
      </c>
      <c r="O595" s="121" t="e">
        <f t="shared" si="284"/>
        <v>#NAME?</v>
      </c>
      <c r="P595" s="117"/>
      <c r="Q595" s="167" t="e">
        <f>IF(P595="",[3]!EntStkSalesPrice($P$1,A595,'Price List'!$S$5),P595*(IF('Price List'!$S$5="A",1,IF('Price List'!$S$5="B",1.262,1.553))))</f>
        <v>#NAME?</v>
      </c>
      <c r="R595" s="167" t="e">
        <f t="shared" si="287"/>
        <v>#NAME?</v>
      </c>
      <c r="S595" s="106"/>
    </row>
    <row r="596" spans="1:19" x14ac:dyDescent="0.2">
      <c r="A596" s="21" t="s">
        <v>701</v>
      </c>
      <c r="B596" s="22" t="e">
        <f>[3]!EntStkParent($P$1,A596)</f>
        <v>#NAME?</v>
      </c>
      <c r="C596" s="22" t="e">
        <f t="shared" si="288"/>
        <v>#NAME?</v>
      </c>
      <c r="D596" s="22" t="e">
        <f>[3]!EntStkDescr($P$1,A596,1)</f>
        <v>#NAME?</v>
      </c>
      <c r="E596" s="55" t="s">
        <v>79</v>
      </c>
      <c r="F596" s="26" t="s">
        <v>72</v>
      </c>
      <c r="G596" s="25" t="e">
        <f t="shared" si="286"/>
        <v>#NAME?</v>
      </c>
      <c r="H596" s="24" t="e">
        <f>[3]!EntStkUserField5($P$1,A596)</f>
        <v>#NAME?</v>
      </c>
      <c r="I596" s="24"/>
      <c r="J596" s="85" t="e">
        <f>IF('Price List'!$F$2="N/A",N596,IF('Price List'!$S$4="#(515): Invalid Customer",K596,(K596-(K596*O596))))</f>
        <v>#NAME?</v>
      </c>
      <c r="K596" s="85" t="e">
        <f t="shared" si="283"/>
        <v>#NAME?</v>
      </c>
      <c r="L596" s="75" t="e">
        <f t="shared" ref="L596:L659" si="289">K596-(K596*M596)</f>
        <v>#NAME?</v>
      </c>
      <c r="M596" s="77" t="e">
        <f>IF(VLOOKUP(C596,product_group_discount,3,FALSE)="",'New Quote Discount'!$C$6,VLOOKUP(C596,product_group_discount,3,FALSE))</f>
        <v>#NAME?</v>
      </c>
      <c r="N596" s="23" t="e">
        <f t="shared" si="285"/>
        <v>#NAME?</v>
      </c>
      <c r="O596" s="121" t="e">
        <f t="shared" si="284"/>
        <v>#NAME?</v>
      </c>
      <c r="P596" s="117"/>
      <c r="Q596" s="167" t="e">
        <f>IF(P596="",[3]!EntStkSalesPrice($P$1,A596,'Price List'!$S$5),P596*(IF('Price List'!$S$5="A",1,IF('Price List'!$S$5="B",1.262,1.553))))</f>
        <v>#NAME?</v>
      </c>
      <c r="R596" s="167" t="e">
        <f t="shared" si="287"/>
        <v>#NAME?</v>
      </c>
      <c r="S596" s="106"/>
    </row>
    <row r="597" spans="1:19" x14ac:dyDescent="0.2">
      <c r="A597" s="21" t="s">
        <v>702</v>
      </c>
      <c r="B597" s="22" t="e">
        <f>[3]!EntStkParent($P$1,A597)</f>
        <v>#NAME?</v>
      </c>
      <c r="C597" s="22" t="e">
        <f t="shared" si="288"/>
        <v>#NAME?</v>
      </c>
      <c r="D597" s="22" t="e">
        <f>[3]!EntStkDescr($P$1,A597,1)</f>
        <v>#NAME?</v>
      </c>
      <c r="E597" s="55" t="s">
        <v>79</v>
      </c>
      <c r="F597" s="26" t="s">
        <v>72</v>
      </c>
      <c r="G597" s="25" t="e">
        <f t="shared" si="286"/>
        <v>#NAME?</v>
      </c>
      <c r="H597" s="24" t="e">
        <f>[3]!EntStkUserField5($P$1,A597)</f>
        <v>#NAME?</v>
      </c>
      <c r="I597" s="24"/>
      <c r="J597" s="85" t="e">
        <f>IF('Price List'!$F$2="N/A",N597,IF('Price List'!$S$4="#(515): Invalid Customer",K597,(K597-(K597*O597))))</f>
        <v>#NAME?</v>
      </c>
      <c r="K597" s="85" t="e">
        <f t="shared" si="283"/>
        <v>#NAME?</v>
      </c>
      <c r="L597" s="75" t="e">
        <f t="shared" si="289"/>
        <v>#NAME?</v>
      </c>
      <c r="M597" s="77" t="e">
        <f>IF(VLOOKUP(C597,product_group_discount,3,FALSE)="",'New Quote Discount'!$C$6,VLOOKUP(C597,product_group_discount,3,FALSE))</f>
        <v>#NAME?</v>
      </c>
      <c r="N597" s="23" t="e">
        <f t="shared" si="285"/>
        <v>#NAME?</v>
      </c>
      <c r="O597" s="121" t="e">
        <f t="shared" si="284"/>
        <v>#NAME?</v>
      </c>
      <c r="P597" s="117"/>
      <c r="Q597" s="167" t="e">
        <f>IF(P597="",[3]!EntStkSalesPrice($P$1,A597,'Price List'!$S$5),P597*(IF('Price List'!$S$5="A",1,IF('Price List'!$S$5="B",1.262,1.553))))</f>
        <v>#NAME?</v>
      </c>
      <c r="R597" s="167" t="e">
        <f t="shared" si="287"/>
        <v>#NAME?</v>
      </c>
      <c r="S597" s="106"/>
    </row>
    <row r="598" spans="1:19" x14ac:dyDescent="0.2">
      <c r="A598" s="21" t="s">
        <v>703</v>
      </c>
      <c r="B598" s="22" t="e">
        <f>[3]!EntStkParent($P$1,A598)</f>
        <v>#NAME?</v>
      </c>
      <c r="C598" s="22" t="e">
        <f t="shared" si="288"/>
        <v>#NAME?</v>
      </c>
      <c r="D598" s="22" t="e">
        <f>[3]!EntStkDescr($P$1,A598,1)</f>
        <v>#NAME?</v>
      </c>
      <c r="E598" s="55" t="s">
        <v>79</v>
      </c>
      <c r="F598" s="26" t="s">
        <v>72</v>
      </c>
      <c r="G598" s="25" t="e">
        <f t="shared" si="286"/>
        <v>#NAME?</v>
      </c>
      <c r="H598" s="24" t="e">
        <f>[3]!EntStkUserField5($P$1,A598)</f>
        <v>#NAME?</v>
      </c>
      <c r="I598" s="24"/>
      <c r="J598" s="85" t="e">
        <f>IF('Price List'!$F$2="N/A",N598,IF('Price List'!$S$4="#(515): Invalid Customer",K598,(K598-(K598*O598))))</f>
        <v>#NAME?</v>
      </c>
      <c r="K598" s="85" t="e">
        <f t="shared" si="283"/>
        <v>#NAME?</v>
      </c>
      <c r="L598" s="75" t="e">
        <f t="shared" si="289"/>
        <v>#NAME?</v>
      </c>
      <c r="M598" s="77" t="e">
        <f>IF(VLOOKUP(C598,product_group_discount,3,FALSE)="",'New Quote Discount'!$C$6,VLOOKUP(C598,product_group_discount,3,FALSE))</f>
        <v>#NAME?</v>
      </c>
      <c r="N598" s="23" t="e">
        <f t="shared" si="285"/>
        <v>#NAME?</v>
      </c>
      <c r="O598" s="121" t="e">
        <f t="shared" si="284"/>
        <v>#NAME?</v>
      </c>
      <c r="P598" s="117"/>
      <c r="Q598" s="167" t="e">
        <f>IF(P598="",[3]!EntStkSalesPrice($P$1,A598,'Price List'!$S$5),P598*(IF('Price List'!$S$5="A",1,IF('Price List'!$S$5="B",1.262,1.553))))</f>
        <v>#NAME?</v>
      </c>
      <c r="R598" s="167" t="e">
        <f t="shared" si="287"/>
        <v>#NAME?</v>
      </c>
      <c r="S598" s="106"/>
    </row>
    <row r="599" spans="1:19" x14ac:dyDescent="0.2">
      <c r="A599" s="21" t="s">
        <v>704</v>
      </c>
      <c r="B599" s="22" t="e">
        <f>[3]!EntStkParent($P$1,A599)</f>
        <v>#NAME?</v>
      </c>
      <c r="C599" s="22" t="e">
        <f t="shared" si="288"/>
        <v>#NAME?</v>
      </c>
      <c r="D599" s="22" t="e">
        <f>[3]!EntStkDescr($P$1,A599,1)</f>
        <v>#NAME?</v>
      </c>
      <c r="E599" s="55" t="s">
        <v>79</v>
      </c>
      <c r="F599" s="26" t="s">
        <v>72</v>
      </c>
      <c r="G599" s="25" t="e">
        <f t="shared" si="286"/>
        <v>#NAME?</v>
      </c>
      <c r="H599" s="24" t="e">
        <f>[3]!EntStkUserField5($P$1,A599)</f>
        <v>#NAME?</v>
      </c>
      <c r="I599" s="24"/>
      <c r="J599" s="85" t="e">
        <f>IF('Price List'!$F$2="N/A",N599,IF('Price List'!$S$4="#(515): Invalid Customer",K599,(K599-(K599*O599))))</f>
        <v>#NAME?</v>
      </c>
      <c r="K599" s="85" t="e">
        <f t="shared" si="283"/>
        <v>#NAME?</v>
      </c>
      <c r="L599" s="75" t="e">
        <f t="shared" si="289"/>
        <v>#NAME?</v>
      </c>
      <c r="M599" s="77" t="e">
        <f>IF(VLOOKUP(C599,product_group_discount,3,FALSE)="",'New Quote Discount'!$C$6,VLOOKUP(C599,product_group_discount,3,FALSE))</f>
        <v>#NAME?</v>
      </c>
      <c r="N599" s="23" t="e">
        <f t="shared" si="285"/>
        <v>#NAME?</v>
      </c>
      <c r="O599" s="121" t="e">
        <f t="shared" si="284"/>
        <v>#NAME?</v>
      </c>
      <c r="P599" s="117"/>
      <c r="Q599" s="167" t="e">
        <f>IF(P599="",[3]!EntStkSalesPrice($P$1,A599,'Price List'!$S$5),P599*(IF('Price List'!$S$5="A",1,IF('Price List'!$S$5="B",1.262,1.553))))</f>
        <v>#NAME?</v>
      </c>
      <c r="R599" s="167" t="e">
        <f t="shared" si="287"/>
        <v>#NAME?</v>
      </c>
      <c r="S599" s="106"/>
    </row>
    <row r="600" spans="1:19" x14ac:dyDescent="0.2">
      <c r="A600" s="21" t="s">
        <v>705</v>
      </c>
      <c r="B600" s="22" t="e">
        <f>[3]!EntStkParent($P$1,A600)</f>
        <v>#NAME?</v>
      </c>
      <c r="C600" s="22" t="e">
        <f t="shared" si="288"/>
        <v>#NAME?</v>
      </c>
      <c r="D600" s="22" t="e">
        <f>[3]!EntStkDescr($P$1,A600,1)</f>
        <v>#NAME?</v>
      </c>
      <c r="E600" s="55" t="s">
        <v>79</v>
      </c>
      <c r="F600" s="26" t="s">
        <v>72</v>
      </c>
      <c r="G600" s="25" t="e">
        <f t="shared" si="286"/>
        <v>#NAME?</v>
      </c>
      <c r="H600" s="24" t="e">
        <f>[3]!EntStkUserField5($P$1,A600)</f>
        <v>#NAME?</v>
      </c>
      <c r="I600" s="24"/>
      <c r="J600" s="85" t="e">
        <f>IF('Price List'!$F$2="N/A",N600,IF('Price List'!$S$4="#(515): Invalid Customer",K600,(K600-(K600*O600))))</f>
        <v>#NAME?</v>
      </c>
      <c r="K600" s="85" t="e">
        <f t="shared" ref="K600:K663" si="290">Q600</f>
        <v>#NAME?</v>
      </c>
      <c r="L600" s="75" t="e">
        <f t="shared" si="289"/>
        <v>#NAME?</v>
      </c>
      <c r="M600" s="77" t="e">
        <f>IF(VLOOKUP(C600,product_group_discount,3,FALSE)="",'New Quote Discount'!$C$6,VLOOKUP(C600,product_group_discount,3,FALSE))</f>
        <v>#NAME?</v>
      </c>
      <c r="N600" s="23" t="e">
        <f t="shared" si="285"/>
        <v>#NAME?</v>
      </c>
      <c r="O600" s="121" t="e">
        <f t="shared" si="284"/>
        <v>#NAME?</v>
      </c>
      <c r="P600" s="117"/>
      <c r="Q600" s="167" t="e">
        <f>IF(P600="",[3]!EntStkSalesPrice($P$1,A600,'Price List'!$S$5),P600*(IF('Price List'!$S$5="A",1,IF('Price List'!$S$5="B",1.262,1.553))))</f>
        <v>#NAME?</v>
      </c>
      <c r="R600" s="167" t="e">
        <f t="shared" si="287"/>
        <v>#NAME?</v>
      </c>
      <c r="S600" s="106"/>
    </row>
    <row r="601" spans="1:19" x14ac:dyDescent="0.2">
      <c r="A601" s="21" t="s">
        <v>706</v>
      </c>
      <c r="B601" s="22" t="e">
        <f>[3]!EntStkParent($P$1,A601)</f>
        <v>#NAME?</v>
      </c>
      <c r="C601" s="22" t="e">
        <f t="shared" si="288"/>
        <v>#NAME?</v>
      </c>
      <c r="D601" s="22" t="e">
        <f>[3]!EntStkDescr($P$1,A601,1)</f>
        <v>#NAME?</v>
      </c>
      <c r="E601" s="55" t="s">
        <v>79</v>
      </c>
      <c r="F601" s="26" t="s">
        <v>72</v>
      </c>
      <c r="G601" s="25" t="e">
        <f t="shared" si="286"/>
        <v>#NAME?</v>
      </c>
      <c r="H601" s="24" t="e">
        <f>[3]!EntStkUserField5($P$1,A601)</f>
        <v>#NAME?</v>
      </c>
      <c r="I601" s="24"/>
      <c r="J601" s="85" t="e">
        <f>IF('Price List'!$F$2="N/A",N601,IF('Price List'!$S$4="#(515): Invalid Customer",K601,(K601-(K601*O601))))</f>
        <v>#NAME?</v>
      </c>
      <c r="K601" s="85" t="e">
        <f t="shared" si="290"/>
        <v>#NAME?</v>
      </c>
      <c r="L601" s="75" t="e">
        <f t="shared" si="289"/>
        <v>#NAME?</v>
      </c>
      <c r="M601" s="77" t="e">
        <f>IF(VLOOKUP(C601,product_group_discount,3,FALSE)="",'New Quote Discount'!$C$6,VLOOKUP(C601,product_group_discount,3,FALSE))</f>
        <v>#NAME?</v>
      </c>
      <c r="N601" s="23" t="e">
        <f t="shared" si="285"/>
        <v>#NAME?</v>
      </c>
      <c r="O601" s="121" t="e">
        <f t="shared" si="284"/>
        <v>#NAME?</v>
      </c>
      <c r="P601" s="117"/>
      <c r="Q601" s="167" t="e">
        <f>IF(P601="",[3]!EntStkSalesPrice($P$1,A601,'Price List'!$S$5),P601*(IF('Price List'!$S$5="A",1,IF('Price List'!$S$5="B",1.262,1.553))))</f>
        <v>#NAME?</v>
      </c>
      <c r="R601" s="167" t="e">
        <f t="shared" si="287"/>
        <v>#NAME?</v>
      </c>
      <c r="S601" s="106"/>
    </row>
    <row r="602" spans="1:19" x14ac:dyDescent="0.2">
      <c r="A602" s="21" t="s">
        <v>707</v>
      </c>
      <c r="B602" s="22" t="e">
        <f>[3]!EntStkParent($P$1,A602)</f>
        <v>#NAME?</v>
      </c>
      <c r="C602" s="22" t="e">
        <f t="shared" si="288"/>
        <v>#NAME?</v>
      </c>
      <c r="D602" s="22" t="e">
        <f>[3]!EntStkDescr($P$1,A602,1)</f>
        <v>#NAME?</v>
      </c>
      <c r="E602" s="55" t="s">
        <v>79</v>
      </c>
      <c r="F602" s="26" t="s">
        <v>72</v>
      </c>
      <c r="G602" s="25" t="e">
        <f t="shared" si="286"/>
        <v>#NAME?</v>
      </c>
      <c r="H602" s="24" t="e">
        <f>[3]!EntStkUserField5($P$1,A602)</f>
        <v>#NAME?</v>
      </c>
      <c r="I602" s="24"/>
      <c r="J602" s="85" t="e">
        <f>IF('Price List'!$F$2="N/A",N602,IF('Price List'!$S$4="#(515): Invalid Customer",K602,(K602-(K602*O602))))</f>
        <v>#NAME?</v>
      </c>
      <c r="K602" s="85" t="e">
        <f t="shared" si="290"/>
        <v>#NAME?</v>
      </c>
      <c r="L602" s="75" t="e">
        <f t="shared" si="289"/>
        <v>#NAME?</v>
      </c>
      <c r="M602" s="77" t="e">
        <f>IF(VLOOKUP(C602,product_group_discount,3,FALSE)="",'New Quote Discount'!$C$6,VLOOKUP(C602,product_group_discount,3,FALSE))</f>
        <v>#NAME?</v>
      </c>
      <c r="N602" s="23" t="e">
        <f t="shared" si="285"/>
        <v>#NAME?</v>
      </c>
      <c r="O602" s="121" t="e">
        <f t="shared" si="284"/>
        <v>#NAME?</v>
      </c>
      <c r="P602" s="117"/>
      <c r="Q602" s="167" t="e">
        <f>IF(P602="",[3]!EntStkSalesPrice($P$1,A602,'Price List'!$S$5),P602*(IF('Price List'!$S$5="A",1,IF('Price List'!$S$5="B",1.262,1.553))))</f>
        <v>#NAME?</v>
      </c>
      <c r="R602" s="167" t="e">
        <f t="shared" si="287"/>
        <v>#NAME?</v>
      </c>
      <c r="S602" s="106"/>
    </row>
    <row r="603" spans="1:19" x14ac:dyDescent="0.2">
      <c r="A603" s="21" t="s">
        <v>708</v>
      </c>
      <c r="B603" s="22" t="e">
        <f>[3]!EntStkParent($P$1,A603)</f>
        <v>#NAME?</v>
      </c>
      <c r="C603" s="22" t="e">
        <f t="shared" si="288"/>
        <v>#NAME?</v>
      </c>
      <c r="D603" s="22" t="e">
        <f>[3]!EntStkDescr($P$1,A603,1)</f>
        <v>#NAME?</v>
      </c>
      <c r="E603" s="55" t="s">
        <v>79</v>
      </c>
      <c r="F603" s="26" t="s">
        <v>72</v>
      </c>
      <c r="G603" s="25" t="e">
        <f t="shared" si="286"/>
        <v>#NAME?</v>
      </c>
      <c r="H603" s="24" t="e">
        <f>[3]!EntStkUserField5($P$1,A603)</f>
        <v>#NAME?</v>
      </c>
      <c r="I603" s="24"/>
      <c r="J603" s="85" t="e">
        <f>IF('Price List'!$F$2="N/A",N603,IF('Price List'!$S$4="#(515): Invalid Customer",K603,(K603-(K603*O603))))</f>
        <v>#NAME?</v>
      </c>
      <c r="K603" s="85" t="e">
        <f t="shared" si="290"/>
        <v>#NAME?</v>
      </c>
      <c r="L603" s="75" t="e">
        <f t="shared" si="289"/>
        <v>#NAME?</v>
      </c>
      <c r="M603" s="77" t="e">
        <f>IF(VLOOKUP(C603,product_group_discount,3,FALSE)="",'New Quote Discount'!$C$6,VLOOKUP(C603,product_group_discount,3,FALSE))</f>
        <v>#NAME?</v>
      </c>
      <c r="N603" s="23" t="e">
        <f t="shared" si="285"/>
        <v>#NAME?</v>
      </c>
      <c r="O603" s="121" t="e">
        <f t="shared" si="284"/>
        <v>#NAME?</v>
      </c>
      <c r="P603" s="117"/>
      <c r="Q603" s="167" t="e">
        <f>IF(P603="",[3]!EntStkSalesPrice($P$1,A603,'Price List'!$S$5),P603*(IF('Price List'!$S$5="A",1,IF('Price List'!$S$5="B",1.262,1.553))))</f>
        <v>#NAME?</v>
      </c>
      <c r="R603" s="167" t="e">
        <f t="shared" si="287"/>
        <v>#NAME?</v>
      </c>
      <c r="S603" s="106"/>
    </row>
    <row r="604" spans="1:19" x14ac:dyDescent="0.2">
      <c r="A604" s="21" t="s">
        <v>709</v>
      </c>
      <c r="B604" s="22" t="e">
        <f>[3]!EntStkParent($P$1,A604)</f>
        <v>#NAME?</v>
      </c>
      <c r="C604" s="22" t="e">
        <f t="shared" si="288"/>
        <v>#NAME?</v>
      </c>
      <c r="D604" s="22" t="e">
        <f>[3]!EntStkDescr($P$1,A604,1)</f>
        <v>#NAME?</v>
      </c>
      <c r="E604" s="55" t="s">
        <v>79</v>
      </c>
      <c r="F604" s="26" t="s">
        <v>72</v>
      </c>
      <c r="G604" s="25" t="e">
        <f t="shared" si="286"/>
        <v>#NAME?</v>
      </c>
      <c r="H604" s="24" t="e">
        <f>[3]!EntStkUserField5($P$1,A604)</f>
        <v>#NAME?</v>
      </c>
      <c r="I604" s="24"/>
      <c r="J604" s="85" t="e">
        <f>IF('Price List'!$F$2="N/A",N604,IF('Price List'!$S$4="#(515): Invalid Customer",K604,(K604-(K604*O604))))</f>
        <v>#NAME?</v>
      </c>
      <c r="K604" s="85" t="e">
        <f t="shared" si="290"/>
        <v>#NAME?</v>
      </c>
      <c r="L604" s="75" t="e">
        <f t="shared" si="289"/>
        <v>#NAME?</v>
      </c>
      <c r="M604" s="77" t="e">
        <f>IF(VLOOKUP(C604,product_group_discount,3,FALSE)="",'New Quote Discount'!$C$6,VLOOKUP(C604,product_group_discount,3,FALSE))</f>
        <v>#NAME?</v>
      </c>
      <c r="N604" s="23" t="e">
        <f t="shared" si="285"/>
        <v>#NAME?</v>
      </c>
      <c r="O604" s="121" t="e">
        <f t="shared" si="284"/>
        <v>#NAME?</v>
      </c>
      <c r="P604" s="117"/>
      <c r="Q604" s="167" t="e">
        <f>IF(P604="",[3]!EntStkSalesPrice($P$1,A604,'Price List'!$S$5),P604*(IF('Price List'!$S$5="A",1,IF('Price List'!$S$5="B",1.262,1.553))))</f>
        <v>#NAME?</v>
      </c>
      <c r="R604" s="167" t="e">
        <f t="shared" si="287"/>
        <v>#NAME?</v>
      </c>
      <c r="S604" s="106"/>
    </row>
    <row r="605" spans="1:19" x14ac:dyDescent="0.2">
      <c r="A605" s="21" t="s">
        <v>710</v>
      </c>
      <c r="B605" s="22" t="e">
        <f>[3]!EntStkParent($P$1,A605)</f>
        <v>#NAME?</v>
      </c>
      <c r="C605" s="22" t="e">
        <f t="shared" si="288"/>
        <v>#NAME?</v>
      </c>
      <c r="D605" s="22" t="e">
        <f>[3]!EntStkDescr($P$1,A605,1)</f>
        <v>#NAME?</v>
      </c>
      <c r="E605" s="55" t="s">
        <v>79</v>
      </c>
      <c r="F605" s="26" t="s">
        <v>72</v>
      </c>
      <c r="G605" s="25" t="e">
        <f t="shared" si="286"/>
        <v>#NAME?</v>
      </c>
      <c r="H605" s="24" t="e">
        <f>[3]!EntStkUserField5($P$1,A605)</f>
        <v>#NAME?</v>
      </c>
      <c r="I605" s="24"/>
      <c r="J605" s="85" t="e">
        <f>IF('Price List'!$F$2="N/A",N605,IF('Price List'!$S$4="#(515): Invalid Customer",K605,(K605-(K605*O605))))</f>
        <v>#NAME?</v>
      </c>
      <c r="K605" s="85" t="e">
        <f t="shared" si="290"/>
        <v>#NAME?</v>
      </c>
      <c r="L605" s="75" t="e">
        <f t="shared" si="289"/>
        <v>#NAME?</v>
      </c>
      <c r="M605" s="77" t="e">
        <f>IF(VLOOKUP(C605,product_group_discount,3,FALSE)="",'New Quote Discount'!$C$6,VLOOKUP(C605,product_group_discount,3,FALSE))</f>
        <v>#NAME?</v>
      </c>
      <c r="N605" s="23" t="e">
        <f t="shared" si="285"/>
        <v>#NAME?</v>
      </c>
      <c r="O605" s="121" t="e">
        <f t="shared" si="284"/>
        <v>#NAME?</v>
      </c>
      <c r="P605" s="117"/>
      <c r="Q605" s="167" t="e">
        <f>IF(P605="",[3]!EntStkSalesPrice($P$1,A605,'Price List'!$S$5),P605*(IF('Price List'!$S$5="A",1,IF('Price List'!$S$5="B",1.262,1.553))))</f>
        <v>#NAME?</v>
      </c>
      <c r="R605" s="167" t="e">
        <f t="shared" si="287"/>
        <v>#NAME?</v>
      </c>
      <c r="S605" s="106"/>
    </row>
    <row r="606" spans="1:19" x14ac:dyDescent="0.2">
      <c r="A606" s="21" t="s">
        <v>711</v>
      </c>
      <c r="B606" s="22" t="e">
        <f>[3]!EntStkParent($P$1,A606)</f>
        <v>#NAME?</v>
      </c>
      <c r="C606" s="22" t="e">
        <f t="shared" si="288"/>
        <v>#NAME?</v>
      </c>
      <c r="D606" s="22" t="e">
        <f>[3]!EntStkDescr($P$1,A606,1)</f>
        <v>#NAME?</v>
      </c>
      <c r="E606" s="55" t="s">
        <v>79</v>
      </c>
      <c r="F606" s="26" t="s">
        <v>72</v>
      </c>
      <c r="G606" s="25" t="e">
        <f t="shared" si="286"/>
        <v>#NAME?</v>
      </c>
      <c r="H606" s="24" t="e">
        <f>[3]!EntStkUserField5($P$1,A606)</f>
        <v>#NAME?</v>
      </c>
      <c r="I606" s="24"/>
      <c r="J606" s="85" t="e">
        <f>IF('Price List'!$F$2="N/A",N606,IF('Price List'!$S$4="#(515): Invalid Customer",K606,(K606-(K606*O606))))</f>
        <v>#NAME?</v>
      </c>
      <c r="K606" s="85" t="e">
        <f t="shared" si="290"/>
        <v>#NAME?</v>
      </c>
      <c r="L606" s="75" t="e">
        <f t="shared" si="289"/>
        <v>#NAME?</v>
      </c>
      <c r="M606" s="77" t="e">
        <f>IF(VLOOKUP(C606,product_group_discount,3,FALSE)="",'New Quote Discount'!$C$6,VLOOKUP(C606,product_group_discount,3,FALSE))</f>
        <v>#NAME?</v>
      </c>
      <c r="N606" s="23" t="e">
        <f t="shared" si="285"/>
        <v>#NAME?</v>
      </c>
      <c r="O606" s="121" t="e">
        <f t="shared" si="284"/>
        <v>#NAME?</v>
      </c>
      <c r="P606" s="117"/>
      <c r="Q606" s="167" t="e">
        <f>IF(P606="",[3]!EntStkSalesPrice($P$1,A606,'Price List'!$S$5),P606*(IF('Price List'!$S$5="A",1,IF('Price List'!$S$5="B",1.262,1.553))))</f>
        <v>#NAME?</v>
      </c>
      <c r="R606" s="167" t="e">
        <f t="shared" si="287"/>
        <v>#NAME?</v>
      </c>
      <c r="S606" s="106"/>
    </row>
    <row r="607" spans="1:19" x14ac:dyDescent="0.2">
      <c r="A607" s="21" t="s">
        <v>712</v>
      </c>
      <c r="B607" s="22" t="e">
        <f>[3]!EntStkParent($P$1,A607)</f>
        <v>#NAME?</v>
      </c>
      <c r="C607" s="22" t="e">
        <f t="shared" si="288"/>
        <v>#NAME?</v>
      </c>
      <c r="D607" s="22" t="e">
        <f>[3]!EntStkDescr($P$1,A607,1)</f>
        <v>#NAME?</v>
      </c>
      <c r="E607" s="55" t="s">
        <v>79</v>
      </c>
      <c r="F607" s="26" t="s">
        <v>72</v>
      </c>
      <c r="G607" s="25" t="e">
        <f t="shared" si="286"/>
        <v>#NAME?</v>
      </c>
      <c r="H607" s="24" t="e">
        <f>[3]!EntStkUserField5($P$1,A607)</f>
        <v>#NAME?</v>
      </c>
      <c r="I607" s="24"/>
      <c r="J607" s="85" t="e">
        <f>IF('Price List'!$F$2="N/A",N607,IF('Price List'!$S$4="#(515): Invalid Customer",K607,(K607-(K607*O607))))</f>
        <v>#NAME?</v>
      </c>
      <c r="K607" s="85" t="e">
        <f t="shared" si="290"/>
        <v>#NAME?</v>
      </c>
      <c r="L607" s="75" t="e">
        <f t="shared" si="289"/>
        <v>#NAME?</v>
      </c>
      <c r="M607" s="77" t="e">
        <f>IF(VLOOKUP(C607,product_group_discount,3,FALSE)="",'New Quote Discount'!$C$6,VLOOKUP(C607,product_group_discount,3,FALSE))</f>
        <v>#NAME?</v>
      </c>
      <c r="N607" s="23" t="e">
        <f t="shared" si="285"/>
        <v>#NAME?</v>
      </c>
      <c r="O607" s="121" t="e">
        <f t="shared" ref="O607:O670" si="291">VLOOKUP(C607,customerdiscount,5,FALSE)</f>
        <v>#NAME?</v>
      </c>
      <c r="P607" s="117"/>
      <c r="Q607" s="167" t="e">
        <f>IF(P607="",[3]!EntStkSalesPrice($P$1,A607,'Price List'!$S$5),P607*(IF('Price List'!$S$5="A",1,IF('Price List'!$S$5="B",1.262,1.553))))</f>
        <v>#NAME?</v>
      </c>
      <c r="R607" s="167" t="e">
        <f t="shared" si="287"/>
        <v>#NAME?</v>
      </c>
      <c r="S607" s="106"/>
    </row>
    <row r="608" spans="1:19" x14ac:dyDescent="0.2">
      <c r="A608" s="21" t="s">
        <v>713</v>
      </c>
      <c r="B608" s="22" t="e">
        <f>[3]!EntStkParent($P$1,A608)</f>
        <v>#NAME?</v>
      </c>
      <c r="C608" s="22" t="e">
        <f t="shared" si="288"/>
        <v>#NAME?</v>
      </c>
      <c r="D608" s="22" t="e">
        <f>[3]!EntStkDescr($P$1,A608,1)</f>
        <v>#NAME?</v>
      </c>
      <c r="E608" s="55" t="s">
        <v>79</v>
      </c>
      <c r="F608" s="26" t="s">
        <v>72</v>
      </c>
      <c r="G608" s="25" t="e">
        <f t="shared" si="286"/>
        <v>#NAME?</v>
      </c>
      <c r="H608" s="24" t="e">
        <f>[3]!EntStkUserField5($P$1,A608)</f>
        <v>#NAME?</v>
      </c>
      <c r="I608" s="24"/>
      <c r="J608" s="85" t="e">
        <f>IF('Price List'!$F$2="N/A",N608,IF('Price List'!$S$4="#(515): Invalid Customer",K608,(K608-(K608*O608))))</f>
        <v>#NAME?</v>
      </c>
      <c r="K608" s="85" t="e">
        <f t="shared" si="290"/>
        <v>#NAME?</v>
      </c>
      <c r="L608" s="75" t="e">
        <f t="shared" si="289"/>
        <v>#NAME?</v>
      </c>
      <c r="M608" s="77" t="e">
        <f>IF(VLOOKUP(C608,product_group_discount,3,FALSE)="",'New Quote Discount'!$C$6,VLOOKUP(C608,product_group_discount,3,FALSE))</f>
        <v>#NAME?</v>
      </c>
      <c r="N608" s="23" t="e">
        <f t="shared" si="285"/>
        <v>#NAME?</v>
      </c>
      <c r="O608" s="121" t="e">
        <f t="shared" si="291"/>
        <v>#NAME?</v>
      </c>
      <c r="P608" s="117"/>
      <c r="Q608" s="167" t="e">
        <f>IF(P608="",[3]!EntStkSalesPrice($P$1,A608,'Price List'!$S$5),P608*(IF('Price List'!$S$5="A",1,IF('Price List'!$S$5="B",1.262,1.553))))</f>
        <v>#NAME?</v>
      </c>
      <c r="R608" s="167" t="e">
        <f t="shared" si="287"/>
        <v>#NAME?</v>
      </c>
      <c r="S608" s="106"/>
    </row>
    <row r="609" spans="1:19" x14ac:dyDescent="0.2">
      <c r="A609" s="21" t="s">
        <v>714</v>
      </c>
      <c r="B609" s="22" t="e">
        <f>[3]!EntStkParent($P$1,A609)</f>
        <v>#NAME?</v>
      </c>
      <c r="C609" s="22" t="e">
        <f t="shared" si="288"/>
        <v>#NAME?</v>
      </c>
      <c r="D609" s="22" t="e">
        <f>[3]!EntStkDescr($P$1,A609,1)</f>
        <v>#NAME?</v>
      </c>
      <c r="E609" s="55" t="s">
        <v>79</v>
      </c>
      <c r="F609" s="26" t="s">
        <v>72</v>
      </c>
      <c r="G609" s="25" t="e">
        <f t="shared" si="286"/>
        <v>#NAME?</v>
      </c>
      <c r="H609" s="24" t="e">
        <f>[3]!EntStkUserField5($P$1,A609)</f>
        <v>#NAME?</v>
      </c>
      <c r="I609" s="24"/>
      <c r="J609" s="85" t="e">
        <f>IF('Price List'!$F$2="N/A",N609,IF('Price List'!$S$4="#(515): Invalid Customer",K609,(K609-(K609*O609))))</f>
        <v>#NAME?</v>
      </c>
      <c r="K609" s="85" t="e">
        <f t="shared" si="290"/>
        <v>#NAME?</v>
      </c>
      <c r="L609" s="75" t="e">
        <f t="shared" si="289"/>
        <v>#NAME?</v>
      </c>
      <c r="M609" s="77" t="e">
        <f>IF(VLOOKUP(C609,product_group_discount,3,FALSE)="",'New Quote Discount'!$C$6,VLOOKUP(C609,product_group_discount,3,FALSE))</f>
        <v>#NAME?</v>
      </c>
      <c r="N609" s="23" t="e">
        <f t="shared" si="285"/>
        <v>#NAME?</v>
      </c>
      <c r="O609" s="121" t="e">
        <f t="shared" si="291"/>
        <v>#NAME?</v>
      </c>
      <c r="P609" s="117"/>
      <c r="Q609" s="167" t="e">
        <f>IF(P609="",[3]!EntStkSalesPrice($P$1,A609,'Price List'!$S$5),P609*(IF('Price List'!$S$5="A",1,IF('Price List'!$S$5="B",1.262,1.553))))</f>
        <v>#NAME?</v>
      </c>
      <c r="R609" s="167" t="e">
        <f t="shared" si="287"/>
        <v>#NAME?</v>
      </c>
      <c r="S609" s="106"/>
    </row>
    <row r="610" spans="1:19" x14ac:dyDescent="0.2">
      <c r="A610" s="21" t="s">
        <v>65</v>
      </c>
      <c r="B610" s="22" t="e">
        <f>[3]!EntStkParent($P$1,A610)</f>
        <v>#NAME?</v>
      </c>
      <c r="C610" s="22" t="e">
        <f t="shared" si="288"/>
        <v>#NAME?</v>
      </c>
      <c r="D610" s="22" t="e">
        <f>[3]!EntStkDescr($P$1,A610,1)</f>
        <v>#NAME?</v>
      </c>
      <c r="E610" s="55" t="s">
        <v>79</v>
      </c>
      <c r="F610" s="26" t="s">
        <v>72</v>
      </c>
      <c r="G610" s="25" t="e">
        <f t="shared" si="286"/>
        <v>#NAME?</v>
      </c>
      <c r="H610" s="24" t="e">
        <f>[3]!EntStkUserField5($P$1,A610)</f>
        <v>#NAME?</v>
      </c>
      <c r="I610" s="24"/>
      <c r="J610" s="85" t="e">
        <f>IF('Price List'!$F$2="N/A",N610,IF('Price List'!$S$4="#(515): Invalid Customer",K610,(K610-(K610*O610))))</f>
        <v>#NAME?</v>
      </c>
      <c r="K610" s="85" t="e">
        <f t="shared" si="290"/>
        <v>#NAME?</v>
      </c>
      <c r="L610" s="75" t="e">
        <f t="shared" si="289"/>
        <v>#NAME?</v>
      </c>
      <c r="M610" s="77" t="e">
        <f>IF(VLOOKUP(C610,product_group_discount,3,FALSE)="",'New Quote Discount'!$C$6,VLOOKUP(C610,product_group_discount,3,FALSE))</f>
        <v>#NAME?</v>
      </c>
      <c r="N610" s="23" t="e">
        <f t="shared" si="285"/>
        <v>#NAME?</v>
      </c>
      <c r="O610" s="121" t="e">
        <f t="shared" si="291"/>
        <v>#NAME?</v>
      </c>
      <c r="P610" s="117"/>
      <c r="Q610" s="167" t="e">
        <f>IF(P610="",[3]!EntStkSalesPrice($P$1,A610,'Price List'!$S$5),P610*(IF('Price List'!$S$5="A",1,IF('Price List'!$S$5="B",1.262,1.553))))</f>
        <v>#NAME?</v>
      </c>
      <c r="R610" s="167" t="e">
        <f t="shared" si="287"/>
        <v>#NAME?</v>
      </c>
      <c r="S610" s="106"/>
    </row>
    <row r="611" spans="1:19" x14ac:dyDescent="0.2">
      <c r="A611" s="21" t="s">
        <v>700</v>
      </c>
      <c r="B611" s="22" t="e">
        <f>[3]!EntStkParent($P$1,A611)</f>
        <v>#NAME?</v>
      </c>
      <c r="C611" s="22" t="e">
        <f t="shared" si="288"/>
        <v>#NAME?</v>
      </c>
      <c r="D611" s="22" t="e">
        <f>[3]!EntStkDescr($P$1,A611,1)</f>
        <v>#NAME?</v>
      </c>
      <c r="E611" s="55" t="s">
        <v>79</v>
      </c>
      <c r="F611" s="26" t="s">
        <v>72</v>
      </c>
      <c r="G611" s="25" t="e">
        <f t="shared" si="286"/>
        <v>#NAME?</v>
      </c>
      <c r="H611" s="24" t="e">
        <f>[3]!EntStkUserField5($P$1,A611)</f>
        <v>#NAME?</v>
      </c>
      <c r="I611" s="24"/>
      <c r="J611" s="85" t="e">
        <f>IF('Price List'!$F$2="N/A",N611,IF('Price List'!$S$4="#(515): Invalid Customer",K611,(K611-(K611*O611))))</f>
        <v>#NAME?</v>
      </c>
      <c r="K611" s="85" t="e">
        <f t="shared" si="290"/>
        <v>#NAME?</v>
      </c>
      <c r="L611" s="75" t="e">
        <f t="shared" si="289"/>
        <v>#NAME?</v>
      </c>
      <c r="M611" s="77" t="e">
        <f>IF(VLOOKUP(C611,product_group_discount,3,FALSE)="",'New Quote Discount'!$C$6,VLOOKUP(C611,product_group_discount,3,FALSE))</f>
        <v>#NAME?</v>
      </c>
      <c r="N611" s="23" t="e">
        <f t="shared" si="285"/>
        <v>#NAME?</v>
      </c>
      <c r="O611" s="121" t="e">
        <f t="shared" si="291"/>
        <v>#NAME?</v>
      </c>
      <c r="P611" s="117"/>
      <c r="Q611" s="167" t="e">
        <f>IF(P611="",[3]!EntStkSalesPrice($P$1,A611,'Price List'!$S$5),P611*(IF('Price List'!$S$5="A",1,IF('Price List'!$S$5="B",1.262,1.553))))</f>
        <v>#NAME?</v>
      </c>
      <c r="R611" s="167" t="e">
        <f t="shared" si="287"/>
        <v>#NAME?</v>
      </c>
      <c r="S611" s="106"/>
    </row>
    <row r="612" spans="1:19" x14ac:dyDescent="0.2">
      <c r="A612" s="21" t="s">
        <v>701</v>
      </c>
      <c r="B612" s="22" t="e">
        <f>[3]!EntStkParent($P$1,A612)</f>
        <v>#NAME?</v>
      </c>
      <c r="C612" s="22" t="e">
        <f t="shared" si="288"/>
        <v>#NAME?</v>
      </c>
      <c r="D612" s="22" t="e">
        <f>[3]!EntStkDescr($P$1,A612,1)</f>
        <v>#NAME?</v>
      </c>
      <c r="E612" s="55" t="s">
        <v>79</v>
      </c>
      <c r="F612" s="26" t="s">
        <v>72</v>
      </c>
      <c r="G612" s="25" t="e">
        <f t="shared" si="286"/>
        <v>#NAME?</v>
      </c>
      <c r="H612" s="24" t="e">
        <f>[3]!EntStkUserField5($P$1,A612)</f>
        <v>#NAME?</v>
      </c>
      <c r="I612" s="24"/>
      <c r="J612" s="85" t="e">
        <f>IF('Price List'!$F$2="N/A",N612,IF('Price List'!$S$4="#(515): Invalid Customer",K612,(K612-(K612*O612))))</f>
        <v>#NAME?</v>
      </c>
      <c r="K612" s="85" t="e">
        <f t="shared" si="290"/>
        <v>#NAME?</v>
      </c>
      <c r="L612" s="75" t="e">
        <f t="shared" si="289"/>
        <v>#NAME?</v>
      </c>
      <c r="M612" s="77" t="e">
        <f>IF(VLOOKUP(C612,product_group_discount,3,FALSE)="",'New Quote Discount'!$C$6,VLOOKUP(C612,product_group_discount,3,FALSE))</f>
        <v>#NAME?</v>
      </c>
      <c r="N612" s="23" t="e">
        <f t="shared" si="285"/>
        <v>#NAME?</v>
      </c>
      <c r="O612" s="121" t="e">
        <f t="shared" si="291"/>
        <v>#NAME?</v>
      </c>
      <c r="P612" s="117"/>
      <c r="Q612" s="167" t="e">
        <f>IF(P612="",[3]!EntStkSalesPrice($P$1,A612,'Price List'!$S$5),P612*(IF('Price List'!$S$5="A",1,IF('Price List'!$S$5="B",1.262,1.553))))</f>
        <v>#NAME?</v>
      </c>
      <c r="R612" s="167" t="e">
        <f t="shared" si="287"/>
        <v>#NAME?</v>
      </c>
      <c r="S612" s="106"/>
    </row>
    <row r="613" spans="1:19" x14ac:dyDescent="0.2">
      <c r="A613" s="21" t="s">
        <v>702</v>
      </c>
      <c r="B613" s="22" t="e">
        <f>[3]!EntStkParent($P$1,A613)</f>
        <v>#NAME?</v>
      </c>
      <c r="C613" s="22" t="e">
        <f t="shared" si="288"/>
        <v>#NAME?</v>
      </c>
      <c r="D613" s="22" t="e">
        <f>[3]!EntStkDescr($P$1,A613,1)</f>
        <v>#NAME?</v>
      </c>
      <c r="E613" s="55" t="s">
        <v>79</v>
      </c>
      <c r="F613" s="26" t="s">
        <v>72</v>
      </c>
      <c r="G613" s="25" t="e">
        <f t="shared" si="286"/>
        <v>#NAME?</v>
      </c>
      <c r="H613" s="24" t="e">
        <f>[3]!EntStkUserField5($P$1,A613)</f>
        <v>#NAME?</v>
      </c>
      <c r="I613" s="24"/>
      <c r="J613" s="85" t="e">
        <f>IF('Price List'!$F$2="N/A",N613,IF('Price List'!$S$4="#(515): Invalid Customer",K613,(K613-(K613*O613))))</f>
        <v>#NAME?</v>
      </c>
      <c r="K613" s="85" t="e">
        <f t="shared" si="290"/>
        <v>#NAME?</v>
      </c>
      <c r="L613" s="75" t="e">
        <f t="shared" si="289"/>
        <v>#NAME?</v>
      </c>
      <c r="M613" s="77" t="e">
        <f>IF(VLOOKUP(C613,product_group_discount,3,FALSE)="",'New Quote Discount'!$C$6,VLOOKUP(C613,product_group_discount,3,FALSE))</f>
        <v>#NAME?</v>
      </c>
      <c r="N613" s="23" t="e">
        <f t="shared" si="285"/>
        <v>#NAME?</v>
      </c>
      <c r="O613" s="121" t="e">
        <f t="shared" si="291"/>
        <v>#NAME?</v>
      </c>
      <c r="P613" s="117"/>
      <c r="Q613" s="167" t="e">
        <f>IF(P613="",[3]!EntStkSalesPrice($P$1,A613,'Price List'!$S$5),P613*(IF('Price List'!$S$5="A",1,IF('Price List'!$S$5="B",1.262,1.553))))</f>
        <v>#NAME?</v>
      </c>
      <c r="R613" s="167" t="e">
        <f t="shared" si="287"/>
        <v>#NAME?</v>
      </c>
      <c r="S613" s="106"/>
    </row>
    <row r="614" spans="1:19" x14ac:dyDescent="0.2">
      <c r="A614" s="21" t="s">
        <v>703</v>
      </c>
      <c r="B614" s="22" t="e">
        <f>[3]!EntStkParent($P$1,A614)</f>
        <v>#NAME?</v>
      </c>
      <c r="C614" s="22" t="e">
        <f t="shared" si="288"/>
        <v>#NAME?</v>
      </c>
      <c r="D614" s="22" t="e">
        <f>[3]!EntStkDescr($P$1,A614,1)</f>
        <v>#NAME?</v>
      </c>
      <c r="E614" s="55" t="s">
        <v>79</v>
      </c>
      <c r="F614" s="26" t="s">
        <v>72</v>
      </c>
      <c r="G614" s="25" t="e">
        <f t="shared" si="286"/>
        <v>#NAME?</v>
      </c>
      <c r="H614" s="24" t="e">
        <f>[3]!EntStkUserField5($P$1,A614)</f>
        <v>#NAME?</v>
      </c>
      <c r="I614" s="24"/>
      <c r="J614" s="85" t="e">
        <f>IF('Price List'!$F$2="N/A",N614,IF('Price List'!$S$4="#(515): Invalid Customer",K614,(K614-(K614*O614))))</f>
        <v>#NAME?</v>
      </c>
      <c r="K614" s="85" t="e">
        <f t="shared" si="290"/>
        <v>#NAME?</v>
      </c>
      <c r="L614" s="75" t="e">
        <f t="shared" si="289"/>
        <v>#NAME?</v>
      </c>
      <c r="M614" s="77" t="e">
        <f>IF(VLOOKUP(C614,product_group_discount,3,FALSE)="",'New Quote Discount'!$C$6,VLOOKUP(C614,product_group_discount,3,FALSE))</f>
        <v>#NAME?</v>
      </c>
      <c r="N614" s="23" t="e">
        <f t="shared" si="285"/>
        <v>#NAME?</v>
      </c>
      <c r="O614" s="121" t="e">
        <f t="shared" si="291"/>
        <v>#NAME?</v>
      </c>
      <c r="P614" s="117"/>
      <c r="Q614" s="167" t="e">
        <f>IF(P614="",[3]!EntStkSalesPrice($P$1,A614,'Price List'!$S$5),P614*(IF('Price List'!$S$5="A",1,IF('Price List'!$S$5="B",1.262,1.553))))</f>
        <v>#NAME?</v>
      </c>
      <c r="R614" s="167" t="e">
        <f t="shared" si="287"/>
        <v>#NAME?</v>
      </c>
      <c r="S614" s="106"/>
    </row>
    <row r="615" spans="1:19" x14ac:dyDescent="0.2">
      <c r="A615" s="21" t="s">
        <v>704</v>
      </c>
      <c r="B615" s="22" t="e">
        <f>[3]!EntStkParent($P$1,A615)</f>
        <v>#NAME?</v>
      </c>
      <c r="C615" s="22" t="e">
        <f t="shared" si="288"/>
        <v>#NAME?</v>
      </c>
      <c r="D615" s="22" t="e">
        <f>[3]!EntStkDescr($P$1,A615,1)</f>
        <v>#NAME?</v>
      </c>
      <c r="E615" s="55" t="s">
        <v>79</v>
      </c>
      <c r="F615" s="26" t="s">
        <v>72</v>
      </c>
      <c r="G615" s="25" t="e">
        <f t="shared" si="286"/>
        <v>#NAME?</v>
      </c>
      <c r="H615" s="24" t="e">
        <f>[3]!EntStkUserField5($P$1,A615)</f>
        <v>#NAME?</v>
      </c>
      <c r="I615" s="24"/>
      <c r="J615" s="85" t="e">
        <f>IF('Price List'!$F$2="N/A",N615,IF('Price List'!$S$4="#(515): Invalid Customer",K615,(K615-(K615*O615))))</f>
        <v>#NAME?</v>
      </c>
      <c r="K615" s="85" t="e">
        <f t="shared" si="290"/>
        <v>#NAME?</v>
      </c>
      <c r="L615" s="75" t="e">
        <f t="shared" si="289"/>
        <v>#NAME?</v>
      </c>
      <c r="M615" s="77" t="e">
        <f>IF(VLOOKUP(C615,product_group_discount,3,FALSE)="",'New Quote Discount'!$C$6,VLOOKUP(C615,product_group_discount,3,FALSE))</f>
        <v>#NAME?</v>
      </c>
      <c r="N615" s="23" t="e">
        <f t="shared" si="285"/>
        <v>#NAME?</v>
      </c>
      <c r="O615" s="121" t="e">
        <f t="shared" si="291"/>
        <v>#NAME?</v>
      </c>
      <c r="P615" s="117"/>
      <c r="Q615" s="167" t="e">
        <f>IF(P615="",[3]!EntStkSalesPrice($P$1,A615,'Price List'!$S$5),P615*(IF('Price List'!$S$5="A",1,IF('Price List'!$S$5="B",1.262,1.553))))</f>
        <v>#NAME?</v>
      </c>
      <c r="R615" s="167" t="e">
        <f t="shared" si="287"/>
        <v>#NAME?</v>
      </c>
      <c r="S615" s="106"/>
    </row>
    <row r="616" spans="1:19" x14ac:dyDescent="0.2">
      <c r="A616" s="21" t="s">
        <v>705</v>
      </c>
      <c r="B616" s="22" t="e">
        <f>[3]!EntStkParent($P$1,A616)</f>
        <v>#NAME?</v>
      </c>
      <c r="C616" s="22" t="e">
        <f t="shared" si="288"/>
        <v>#NAME?</v>
      </c>
      <c r="D616" s="22" t="e">
        <f>[3]!EntStkDescr($P$1,A616,1)</f>
        <v>#NAME?</v>
      </c>
      <c r="E616" s="55" t="s">
        <v>79</v>
      </c>
      <c r="F616" s="26" t="s">
        <v>72</v>
      </c>
      <c r="G616" s="25" t="e">
        <f t="shared" si="286"/>
        <v>#NAME?</v>
      </c>
      <c r="H616" s="24" t="e">
        <f>[3]!EntStkUserField5($P$1,A616)</f>
        <v>#NAME?</v>
      </c>
      <c r="I616" s="24"/>
      <c r="J616" s="85" t="e">
        <f>IF('Price List'!$F$2="N/A",N616,IF('Price List'!$S$4="#(515): Invalid Customer",K616,(K616-(K616*O616))))</f>
        <v>#NAME?</v>
      </c>
      <c r="K616" s="85" t="e">
        <f t="shared" si="290"/>
        <v>#NAME?</v>
      </c>
      <c r="L616" s="75" t="e">
        <f t="shared" si="289"/>
        <v>#NAME?</v>
      </c>
      <c r="M616" s="77" t="e">
        <f>IF(VLOOKUP(C616,product_group_discount,3,FALSE)="",'New Quote Discount'!$C$6,VLOOKUP(C616,product_group_discount,3,FALSE))</f>
        <v>#NAME?</v>
      </c>
      <c r="N616" s="23" t="e">
        <f t="shared" si="285"/>
        <v>#NAME?</v>
      </c>
      <c r="O616" s="121" t="e">
        <f t="shared" si="291"/>
        <v>#NAME?</v>
      </c>
      <c r="P616" s="117"/>
      <c r="Q616" s="167" t="e">
        <f>IF(P616="",[3]!EntStkSalesPrice($P$1,A616,'Price List'!$S$5),P616*(IF('Price List'!$S$5="A",1,IF('Price List'!$S$5="B",1.262,1.553))))</f>
        <v>#NAME?</v>
      </c>
      <c r="R616" s="167" t="e">
        <f t="shared" si="287"/>
        <v>#NAME?</v>
      </c>
      <c r="S616" s="106"/>
    </row>
    <row r="617" spans="1:19" x14ac:dyDescent="0.2">
      <c r="A617" s="21" t="s">
        <v>706</v>
      </c>
      <c r="B617" s="22" t="e">
        <f>[3]!EntStkParent($P$1,A617)</f>
        <v>#NAME?</v>
      </c>
      <c r="C617" s="22" t="e">
        <f t="shared" si="288"/>
        <v>#NAME?</v>
      </c>
      <c r="D617" s="22" t="e">
        <f>[3]!EntStkDescr($P$1,A617,1)</f>
        <v>#NAME?</v>
      </c>
      <c r="E617" s="55" t="s">
        <v>79</v>
      </c>
      <c r="F617" s="26" t="s">
        <v>72</v>
      </c>
      <c r="G617" s="25" t="e">
        <f t="shared" si="286"/>
        <v>#NAME?</v>
      </c>
      <c r="H617" s="24" t="e">
        <f>[3]!EntStkUserField5($P$1,A617)</f>
        <v>#NAME?</v>
      </c>
      <c r="I617" s="24"/>
      <c r="J617" s="85" t="e">
        <f>IF('Price List'!$F$2="N/A",N617,IF('Price List'!$S$4="#(515): Invalid Customer",K617,(K617-(K617*O617))))</f>
        <v>#NAME?</v>
      </c>
      <c r="K617" s="85" t="e">
        <f t="shared" si="290"/>
        <v>#NAME?</v>
      </c>
      <c r="L617" s="75" t="e">
        <f t="shared" si="289"/>
        <v>#NAME?</v>
      </c>
      <c r="M617" s="77" t="e">
        <f>IF(VLOOKUP(C617,product_group_discount,3,FALSE)="",'New Quote Discount'!$C$6,VLOOKUP(C617,product_group_discount,3,FALSE))</f>
        <v>#NAME?</v>
      </c>
      <c r="N617" s="23" t="e">
        <f t="shared" ref="N617:N680" si="292">K617-(K617*M617)</f>
        <v>#NAME?</v>
      </c>
      <c r="O617" s="121" t="e">
        <f t="shared" si="291"/>
        <v>#NAME?</v>
      </c>
      <c r="P617" s="117"/>
      <c r="Q617" s="167" t="e">
        <f>IF(P617="",[3]!EntStkSalesPrice($P$1,A617,'Price List'!$S$5),P617*(IF('Price List'!$S$5="A",1,IF('Price List'!$S$5="B",1.262,1.553))))</f>
        <v>#NAME?</v>
      </c>
      <c r="R617" s="167" t="e">
        <f t="shared" si="287"/>
        <v>#NAME?</v>
      </c>
      <c r="S617" s="106"/>
    </row>
    <row r="618" spans="1:19" x14ac:dyDescent="0.2">
      <c r="A618" s="21" t="s">
        <v>707</v>
      </c>
      <c r="B618" s="22" t="e">
        <f>[3]!EntStkParent($P$1,A618)</f>
        <v>#NAME?</v>
      </c>
      <c r="C618" s="22" t="e">
        <f t="shared" si="288"/>
        <v>#NAME?</v>
      </c>
      <c r="D618" s="22" t="e">
        <f>[3]!EntStkDescr($P$1,A618,1)</f>
        <v>#NAME?</v>
      </c>
      <c r="E618" s="55" t="s">
        <v>79</v>
      </c>
      <c r="F618" s="26" t="s">
        <v>72</v>
      </c>
      <c r="G618" s="25" t="e">
        <f t="shared" si="286"/>
        <v>#NAME?</v>
      </c>
      <c r="H618" s="24" t="e">
        <f>[3]!EntStkUserField5($P$1,A618)</f>
        <v>#NAME?</v>
      </c>
      <c r="I618" s="24"/>
      <c r="J618" s="85" t="e">
        <f>IF('Price List'!$F$2="N/A",N618,IF('Price List'!$S$4="#(515): Invalid Customer",K618,(K618-(K618*O618))))</f>
        <v>#NAME?</v>
      </c>
      <c r="K618" s="85" t="e">
        <f t="shared" si="290"/>
        <v>#NAME?</v>
      </c>
      <c r="L618" s="75" t="e">
        <f t="shared" si="289"/>
        <v>#NAME?</v>
      </c>
      <c r="M618" s="77" t="e">
        <f>IF(VLOOKUP(C618,product_group_discount,3,FALSE)="",'New Quote Discount'!$C$6,VLOOKUP(C618,product_group_discount,3,FALSE))</f>
        <v>#NAME?</v>
      </c>
      <c r="N618" s="23" t="e">
        <f t="shared" si="292"/>
        <v>#NAME?</v>
      </c>
      <c r="O618" s="121" t="e">
        <f t="shared" si="291"/>
        <v>#NAME?</v>
      </c>
      <c r="P618" s="117"/>
      <c r="Q618" s="167" t="e">
        <f>IF(P618="",[3]!EntStkSalesPrice($P$1,A618,'Price List'!$S$5),P618*(IF('Price List'!$S$5="A",1,IF('Price List'!$S$5="B",1.262,1.553))))</f>
        <v>#NAME?</v>
      </c>
      <c r="R618" s="167" t="e">
        <f t="shared" si="287"/>
        <v>#NAME?</v>
      </c>
      <c r="S618" s="106"/>
    </row>
    <row r="619" spans="1:19" x14ac:dyDescent="0.2">
      <c r="A619" s="21" t="s">
        <v>708</v>
      </c>
      <c r="B619" s="22" t="e">
        <f>[3]!EntStkParent($P$1,A619)</f>
        <v>#NAME?</v>
      </c>
      <c r="C619" s="22" t="e">
        <f t="shared" si="288"/>
        <v>#NAME?</v>
      </c>
      <c r="D619" s="22" t="e">
        <f>[3]!EntStkDescr($P$1,A619,1)</f>
        <v>#NAME?</v>
      </c>
      <c r="E619" s="55" t="s">
        <v>79</v>
      </c>
      <c r="F619" s="26" t="s">
        <v>72</v>
      </c>
      <c r="G619" s="25" t="e">
        <f t="shared" si="286"/>
        <v>#NAME?</v>
      </c>
      <c r="H619" s="24" t="e">
        <f>[3]!EntStkUserField5($P$1,A619)</f>
        <v>#NAME?</v>
      </c>
      <c r="I619" s="24"/>
      <c r="J619" s="85" t="e">
        <f>IF('Price List'!$F$2="N/A",N619,IF('Price List'!$S$4="#(515): Invalid Customer",K619,(K619-(K619*O619))))</f>
        <v>#NAME?</v>
      </c>
      <c r="K619" s="85" t="e">
        <f t="shared" si="290"/>
        <v>#NAME?</v>
      </c>
      <c r="L619" s="75" t="e">
        <f t="shared" si="289"/>
        <v>#NAME?</v>
      </c>
      <c r="M619" s="77" t="e">
        <f>IF(VLOOKUP(C619,product_group_discount,3,FALSE)="",'New Quote Discount'!$C$6,VLOOKUP(C619,product_group_discount,3,FALSE))</f>
        <v>#NAME?</v>
      </c>
      <c r="N619" s="23" t="e">
        <f t="shared" si="292"/>
        <v>#NAME?</v>
      </c>
      <c r="O619" s="121" t="e">
        <f t="shared" si="291"/>
        <v>#NAME?</v>
      </c>
      <c r="P619" s="117"/>
      <c r="Q619" s="167" t="e">
        <f>IF(P619="",[3]!EntStkSalesPrice($P$1,A619,'Price List'!$S$5),P619*(IF('Price List'!$S$5="A",1,IF('Price List'!$S$5="B",1.262,1.553))))</f>
        <v>#NAME?</v>
      </c>
      <c r="R619" s="167" t="e">
        <f t="shared" si="287"/>
        <v>#NAME?</v>
      </c>
      <c r="S619" s="106"/>
    </row>
    <row r="620" spans="1:19" x14ac:dyDescent="0.2">
      <c r="A620" s="21" t="s">
        <v>709</v>
      </c>
      <c r="B620" s="22" t="e">
        <f>[3]!EntStkParent($P$1,A620)</f>
        <v>#NAME?</v>
      </c>
      <c r="C620" s="22" t="e">
        <f t="shared" si="288"/>
        <v>#NAME?</v>
      </c>
      <c r="D620" s="22" t="e">
        <f>[3]!EntStkDescr($P$1,A620,1)</f>
        <v>#NAME?</v>
      </c>
      <c r="E620" s="55" t="s">
        <v>79</v>
      </c>
      <c r="F620" s="26" t="s">
        <v>72</v>
      </c>
      <c r="G620" s="25" t="e">
        <f t="shared" si="286"/>
        <v>#NAME?</v>
      </c>
      <c r="H620" s="24" t="e">
        <f>[3]!EntStkUserField5($P$1,A620)</f>
        <v>#NAME?</v>
      </c>
      <c r="I620" s="24"/>
      <c r="J620" s="85" t="e">
        <f>IF('Price List'!$F$2="N/A",N620,IF('Price List'!$S$4="#(515): Invalid Customer",K620,(K620-(K620*O620))))</f>
        <v>#NAME?</v>
      </c>
      <c r="K620" s="85" t="e">
        <f t="shared" si="290"/>
        <v>#NAME?</v>
      </c>
      <c r="L620" s="75" t="e">
        <f t="shared" si="289"/>
        <v>#NAME?</v>
      </c>
      <c r="M620" s="77" t="e">
        <f>IF(VLOOKUP(C620,product_group_discount,3,FALSE)="",'New Quote Discount'!$C$6,VLOOKUP(C620,product_group_discount,3,FALSE))</f>
        <v>#NAME?</v>
      </c>
      <c r="N620" s="23" t="e">
        <f t="shared" si="292"/>
        <v>#NAME?</v>
      </c>
      <c r="O620" s="121" t="e">
        <f t="shared" si="291"/>
        <v>#NAME?</v>
      </c>
      <c r="P620" s="117"/>
      <c r="Q620" s="167" t="e">
        <f>IF(P620="",[3]!EntStkSalesPrice($P$1,A620,'Price List'!$S$5),P620*(IF('Price List'!$S$5="A",1,IF('Price List'!$S$5="B",1.262,1.553))))</f>
        <v>#NAME?</v>
      </c>
      <c r="R620" s="167" t="e">
        <f t="shared" si="287"/>
        <v>#NAME?</v>
      </c>
    </row>
    <row r="621" spans="1:19" x14ac:dyDescent="0.2">
      <c r="A621" s="21" t="s">
        <v>710</v>
      </c>
      <c r="B621" s="22" t="e">
        <f>[3]!EntStkParent($P$1,A621)</f>
        <v>#NAME?</v>
      </c>
      <c r="C621" s="22" t="e">
        <f t="shared" si="288"/>
        <v>#NAME?</v>
      </c>
      <c r="D621" s="22" t="e">
        <f>[3]!EntStkDescr($P$1,A621,1)</f>
        <v>#NAME?</v>
      </c>
      <c r="E621" s="55" t="s">
        <v>79</v>
      </c>
      <c r="F621" s="26" t="s">
        <v>72</v>
      </c>
      <c r="G621" s="25" t="e">
        <f t="shared" si="286"/>
        <v>#NAME?</v>
      </c>
      <c r="H621" s="24" t="e">
        <f>[3]!EntStkUserField5($P$1,A621)</f>
        <v>#NAME?</v>
      </c>
      <c r="I621" s="24"/>
      <c r="J621" s="85" t="e">
        <f>IF('Price List'!$F$2="N/A",N621,IF('Price List'!$S$4="#(515): Invalid Customer",K621,(K621-(K621*O621))))</f>
        <v>#NAME?</v>
      </c>
      <c r="K621" s="85" t="e">
        <f t="shared" si="290"/>
        <v>#NAME?</v>
      </c>
      <c r="L621" s="75" t="e">
        <f t="shared" si="289"/>
        <v>#NAME?</v>
      </c>
      <c r="M621" s="77" t="e">
        <f>IF(VLOOKUP(C621,product_group_discount,3,FALSE)="",'New Quote Discount'!$C$6,VLOOKUP(C621,product_group_discount,3,FALSE))</f>
        <v>#NAME?</v>
      </c>
      <c r="N621" s="23" t="e">
        <f t="shared" si="292"/>
        <v>#NAME?</v>
      </c>
      <c r="O621" s="121" t="e">
        <f t="shared" si="291"/>
        <v>#NAME?</v>
      </c>
      <c r="P621" s="117"/>
      <c r="Q621" s="167" t="e">
        <f>IF(P621="",[3]!EntStkSalesPrice($P$1,A621,'Price List'!$S$5),P621*(IF('Price List'!$S$5="A",1,IF('Price List'!$S$5="B",1.262,1.553))))</f>
        <v>#NAME?</v>
      </c>
      <c r="R621" s="167" t="e">
        <f t="shared" si="287"/>
        <v>#NAME?</v>
      </c>
    </row>
    <row r="622" spans="1:19" x14ac:dyDescent="0.2">
      <c r="A622" s="21" t="s">
        <v>711</v>
      </c>
      <c r="B622" s="22" t="e">
        <f>[3]!EntStkParent($P$1,A622)</f>
        <v>#NAME?</v>
      </c>
      <c r="C622" s="22" t="e">
        <f t="shared" si="288"/>
        <v>#NAME?</v>
      </c>
      <c r="D622" s="22" t="e">
        <f>[3]!EntStkDescr($P$1,A622,1)</f>
        <v>#NAME?</v>
      </c>
      <c r="E622" s="55" t="s">
        <v>79</v>
      </c>
      <c r="F622" s="26" t="s">
        <v>72</v>
      </c>
      <c r="G622" s="25" t="e">
        <f t="shared" si="286"/>
        <v>#NAME?</v>
      </c>
      <c r="H622" s="24" t="e">
        <f>[3]!EntStkUserField5($P$1,A622)</f>
        <v>#NAME?</v>
      </c>
      <c r="I622" s="24"/>
      <c r="J622" s="85" t="e">
        <f>IF('Price List'!$F$2="N/A",N622,IF('Price List'!$S$4="#(515): Invalid Customer",K622,(K622-(K622*O622))))</f>
        <v>#NAME?</v>
      </c>
      <c r="K622" s="85" t="e">
        <f t="shared" si="290"/>
        <v>#NAME?</v>
      </c>
      <c r="L622" s="75" t="e">
        <f t="shared" si="289"/>
        <v>#NAME?</v>
      </c>
      <c r="M622" s="77" t="e">
        <f>IF(VLOOKUP(C622,product_group_discount,3,FALSE)="",'New Quote Discount'!$C$6,VLOOKUP(C622,product_group_discount,3,FALSE))</f>
        <v>#NAME?</v>
      </c>
      <c r="N622" s="23" t="e">
        <f t="shared" si="292"/>
        <v>#NAME?</v>
      </c>
      <c r="O622" s="121" t="e">
        <f t="shared" si="291"/>
        <v>#NAME?</v>
      </c>
      <c r="P622" s="117"/>
      <c r="Q622" s="167" t="e">
        <f>IF(P622="",[3]!EntStkSalesPrice($P$1,A622,'Price List'!$S$5),P622*(IF('Price List'!$S$5="A",1,IF('Price List'!$S$5="B",1.262,1.553))))</f>
        <v>#NAME?</v>
      </c>
      <c r="R622" s="167" t="e">
        <f t="shared" si="287"/>
        <v>#NAME?</v>
      </c>
    </row>
    <row r="623" spans="1:19" x14ac:dyDescent="0.2">
      <c r="A623" s="21" t="s">
        <v>712</v>
      </c>
      <c r="B623" s="22" t="e">
        <f>[3]!EntStkParent($P$1,A623)</f>
        <v>#NAME?</v>
      </c>
      <c r="C623" s="22" t="e">
        <f t="shared" si="288"/>
        <v>#NAME?</v>
      </c>
      <c r="D623" s="22" t="e">
        <f>[3]!EntStkDescr($P$1,A623,1)</f>
        <v>#NAME?</v>
      </c>
      <c r="E623" s="55" t="s">
        <v>79</v>
      </c>
      <c r="F623" s="26" t="s">
        <v>72</v>
      </c>
      <c r="G623" s="25" t="e">
        <f t="shared" si="286"/>
        <v>#NAME?</v>
      </c>
      <c r="H623" s="24" t="e">
        <f>[3]!EntStkUserField5($P$1,A623)</f>
        <v>#NAME?</v>
      </c>
      <c r="I623" s="24"/>
      <c r="J623" s="85" t="e">
        <f>IF('Price List'!$F$2="N/A",N623,IF('Price List'!$S$4="#(515): Invalid Customer",K623,(K623-(K623*O623))))</f>
        <v>#NAME?</v>
      </c>
      <c r="K623" s="85" t="e">
        <f t="shared" si="290"/>
        <v>#NAME?</v>
      </c>
      <c r="L623" s="75" t="e">
        <f t="shared" si="289"/>
        <v>#NAME?</v>
      </c>
      <c r="M623" s="77" t="e">
        <f>IF(VLOOKUP(C623,product_group_discount,3,FALSE)="",'New Quote Discount'!$C$6,VLOOKUP(C623,product_group_discount,3,FALSE))</f>
        <v>#NAME?</v>
      </c>
      <c r="N623" s="23" t="e">
        <f t="shared" si="292"/>
        <v>#NAME?</v>
      </c>
      <c r="O623" s="121" t="e">
        <f t="shared" si="291"/>
        <v>#NAME?</v>
      </c>
      <c r="P623" s="117"/>
      <c r="Q623" s="167" t="e">
        <f>IF(P623="",[3]!EntStkSalesPrice($P$1,A623,'Price List'!$S$5),P623*(IF('Price List'!$S$5="A",1,IF('Price List'!$S$5="B",1.262,1.553))))</f>
        <v>#NAME?</v>
      </c>
      <c r="R623" s="167" t="e">
        <f t="shared" si="287"/>
        <v>#NAME?</v>
      </c>
    </row>
    <row r="624" spans="1:19" x14ac:dyDescent="0.2">
      <c r="A624" s="21" t="s">
        <v>713</v>
      </c>
      <c r="B624" s="22" t="e">
        <f>[3]!EntStkParent($P$1,A624)</f>
        <v>#NAME?</v>
      </c>
      <c r="C624" s="22" t="e">
        <f t="shared" si="288"/>
        <v>#NAME?</v>
      </c>
      <c r="D624" s="22" t="e">
        <f>[3]!EntStkDescr($P$1,A624,1)</f>
        <v>#NAME?</v>
      </c>
      <c r="E624" s="55" t="s">
        <v>79</v>
      </c>
      <c r="F624" s="26" t="s">
        <v>72</v>
      </c>
      <c r="G624" s="25" t="e">
        <f t="shared" si="286"/>
        <v>#NAME?</v>
      </c>
      <c r="H624" s="24" t="e">
        <f>[3]!EntStkUserField5($P$1,A624)</f>
        <v>#NAME?</v>
      </c>
      <c r="I624" s="24"/>
      <c r="J624" s="85" t="e">
        <f>IF('Price List'!$F$2="N/A",N624,IF('Price List'!$S$4="#(515): Invalid Customer",K624,(K624-(K624*O624))))</f>
        <v>#NAME?</v>
      </c>
      <c r="K624" s="85" t="e">
        <f t="shared" si="290"/>
        <v>#NAME?</v>
      </c>
      <c r="L624" s="75" t="e">
        <f t="shared" si="289"/>
        <v>#NAME?</v>
      </c>
      <c r="M624" s="77" t="e">
        <f>IF(VLOOKUP(C624,product_group_discount,3,FALSE)="",'New Quote Discount'!$C$6,VLOOKUP(C624,product_group_discount,3,FALSE))</f>
        <v>#NAME?</v>
      </c>
      <c r="N624" s="23" t="e">
        <f t="shared" si="292"/>
        <v>#NAME?</v>
      </c>
      <c r="O624" s="121" t="e">
        <f t="shared" si="291"/>
        <v>#NAME?</v>
      </c>
      <c r="P624" s="117"/>
      <c r="Q624" s="167" t="e">
        <f>IF(P624="",[3]!EntStkSalesPrice($P$1,A624,'Price List'!$S$5),P624*(IF('Price List'!$S$5="A",1,IF('Price List'!$S$5="B",1.262,1.553))))</f>
        <v>#NAME?</v>
      </c>
      <c r="R624" s="167" t="e">
        <f t="shared" si="287"/>
        <v>#NAME?</v>
      </c>
    </row>
    <row r="625" spans="1:18" x14ac:dyDescent="0.2">
      <c r="A625" s="21" t="s">
        <v>714</v>
      </c>
      <c r="B625" s="22" t="e">
        <f>[3]!EntStkParent($P$1,A625)</f>
        <v>#NAME?</v>
      </c>
      <c r="C625" s="22" t="e">
        <f t="shared" si="288"/>
        <v>#NAME?</v>
      </c>
      <c r="D625" s="22" t="e">
        <f>[3]!EntStkDescr($P$1,A625,1)</f>
        <v>#NAME?</v>
      </c>
      <c r="E625" s="55" t="s">
        <v>79</v>
      </c>
      <c r="F625" s="26" t="s">
        <v>72</v>
      </c>
      <c r="G625" s="25" t="e">
        <f t="shared" si="286"/>
        <v>#NAME?</v>
      </c>
      <c r="H625" s="24" t="e">
        <f>[3]!EntStkUserField5($P$1,A625)</f>
        <v>#NAME?</v>
      </c>
      <c r="I625" s="24"/>
      <c r="J625" s="85" t="e">
        <f>IF('Price List'!$F$2="N/A",N625,IF('Price List'!$S$4="#(515): Invalid Customer",K625,(K625-(K625*O625))))</f>
        <v>#NAME?</v>
      </c>
      <c r="K625" s="85" t="e">
        <f t="shared" si="290"/>
        <v>#NAME?</v>
      </c>
      <c r="L625" s="75" t="e">
        <f t="shared" si="289"/>
        <v>#NAME?</v>
      </c>
      <c r="M625" s="77" t="e">
        <f>IF(VLOOKUP(C625,product_group_discount,3,FALSE)="",'New Quote Discount'!$C$6,VLOOKUP(C625,product_group_discount,3,FALSE))</f>
        <v>#NAME?</v>
      </c>
      <c r="N625" s="23" t="e">
        <f t="shared" si="292"/>
        <v>#NAME?</v>
      </c>
      <c r="O625" s="121" t="e">
        <f t="shared" si="291"/>
        <v>#NAME?</v>
      </c>
      <c r="P625" s="117"/>
      <c r="Q625" s="167" t="e">
        <f>IF(P625="",[3]!EntStkSalesPrice($P$1,A625,'Price List'!$S$5),P625*(IF('Price List'!$S$5="A",1,IF('Price List'!$S$5="B",1.262,1.553))))</f>
        <v>#NAME?</v>
      </c>
      <c r="R625" s="167" t="e">
        <f t="shared" si="287"/>
        <v>#NAME?</v>
      </c>
    </row>
    <row r="626" spans="1:18" x14ac:dyDescent="0.2">
      <c r="A626" s="21" t="s">
        <v>683</v>
      </c>
      <c r="B626" s="22" t="e">
        <f>[3]!EntStkParent($P$1,A626)</f>
        <v>#NAME?</v>
      </c>
      <c r="C626" s="22" t="e">
        <f t="shared" si="288"/>
        <v>#NAME?</v>
      </c>
      <c r="D626" s="22" t="e">
        <f>[3]!EntStkDescr($P$1,A626,1)</f>
        <v>#NAME?</v>
      </c>
      <c r="E626" s="55" t="s">
        <v>79</v>
      </c>
      <c r="F626" s="26" t="s">
        <v>72</v>
      </c>
      <c r="G626" s="25" t="e">
        <f t="shared" si="286"/>
        <v>#NAME?</v>
      </c>
      <c r="H626" s="24" t="e">
        <f>[3]!EntStkUserField5($P$1,A626)</f>
        <v>#NAME?</v>
      </c>
      <c r="I626" s="24"/>
      <c r="J626" s="85" t="e">
        <f>IF('Price List'!$F$2="N/A",N626,IF('Price List'!$S$4="#(515): Invalid Customer",K626,(K626-(K626*O626))))</f>
        <v>#NAME?</v>
      </c>
      <c r="K626" s="85" t="e">
        <f t="shared" si="290"/>
        <v>#NAME?</v>
      </c>
      <c r="L626" s="75" t="e">
        <f t="shared" si="289"/>
        <v>#NAME?</v>
      </c>
      <c r="M626" s="77" t="e">
        <f>IF(VLOOKUP(C626,product_group_discount,3,FALSE)="",'New Quote Discount'!$C$6,VLOOKUP(C626,product_group_discount,3,FALSE))</f>
        <v>#NAME?</v>
      </c>
      <c r="N626" s="23" t="e">
        <f t="shared" si="292"/>
        <v>#NAME?</v>
      </c>
      <c r="O626" s="121" t="e">
        <f t="shared" si="291"/>
        <v>#NAME?</v>
      </c>
      <c r="P626" s="117"/>
      <c r="Q626" s="167" t="e">
        <f>IF(P626="",[3]!EntStkSalesPrice($P$1,A626,'Price List'!$S$5),P626*(IF('Price List'!$S$5="A",1,IF('Price List'!$S$5="B",1.262,1.553))))</f>
        <v>#NAME?</v>
      </c>
      <c r="R626" s="167" t="e">
        <f t="shared" si="287"/>
        <v>#NAME?</v>
      </c>
    </row>
    <row r="627" spans="1:18" x14ac:dyDescent="0.2">
      <c r="A627" s="21" t="s">
        <v>684</v>
      </c>
      <c r="B627" s="22" t="e">
        <f>[3]!EntStkParent($P$1,A627)</f>
        <v>#NAME?</v>
      </c>
      <c r="C627" s="22" t="e">
        <f t="shared" si="288"/>
        <v>#NAME?</v>
      </c>
      <c r="D627" s="22" t="e">
        <f>[3]!EntStkDescr($P$1,A627,1)</f>
        <v>#NAME?</v>
      </c>
      <c r="E627" s="55" t="s">
        <v>79</v>
      </c>
      <c r="F627" s="26" t="s">
        <v>72</v>
      </c>
      <c r="G627" s="25" t="e">
        <f t="shared" si="286"/>
        <v>#NAME?</v>
      </c>
      <c r="H627" s="24" t="e">
        <f>[3]!EntStkUserField5($P$1,A627)</f>
        <v>#NAME?</v>
      </c>
      <c r="I627" s="24"/>
      <c r="J627" s="80" t="e">
        <f>IF('Price List'!$F$2="N/A",N627,IF('Price List'!$S$4="#(515): Invalid Customer",K627,(K627-(K627*O627))))</f>
        <v>#NAME?</v>
      </c>
      <c r="K627" s="80" t="e">
        <f t="shared" si="290"/>
        <v>#NAME?</v>
      </c>
      <c r="L627" s="23" t="e">
        <f t="shared" si="289"/>
        <v>#NAME?</v>
      </c>
      <c r="M627" s="77" t="e">
        <f>IF(VLOOKUP(C627,product_group_discount,3,FALSE)="",'New Quote Discount'!$C$6,VLOOKUP(C627,product_group_discount,3,FALSE))</f>
        <v>#NAME?</v>
      </c>
      <c r="N627" s="23" t="e">
        <f t="shared" si="292"/>
        <v>#NAME?</v>
      </c>
      <c r="O627" s="121" t="e">
        <f t="shared" si="291"/>
        <v>#NAME?</v>
      </c>
      <c r="P627" s="117"/>
      <c r="Q627" s="167" t="e">
        <f>IF(P627="",[3]!EntStkSalesPrice($P$1,A627,'Price List'!$S$5),P627*(IF('Price List'!$S$5="A",1,IF('Price List'!$S$5="B",1.262,1.553))))</f>
        <v>#NAME?</v>
      </c>
      <c r="R627" s="167" t="e">
        <f t="shared" si="287"/>
        <v>#NAME?</v>
      </c>
    </row>
    <row r="628" spans="1:18" x14ac:dyDescent="0.2">
      <c r="A628" s="21" t="s">
        <v>685</v>
      </c>
      <c r="B628" s="22" t="e">
        <f>[3]!EntStkParent($P$1,A628)</f>
        <v>#NAME?</v>
      </c>
      <c r="C628" s="22" t="e">
        <f t="shared" si="288"/>
        <v>#NAME?</v>
      </c>
      <c r="D628" s="22" t="e">
        <f>[3]!EntStkDescr($P$1,A628,1)</f>
        <v>#NAME?</v>
      </c>
      <c r="E628" s="55" t="s">
        <v>79</v>
      </c>
      <c r="F628" s="26" t="s">
        <v>72</v>
      </c>
      <c r="G628" s="25" t="e">
        <f t="shared" si="286"/>
        <v>#NAME?</v>
      </c>
      <c r="H628" s="24" t="e">
        <f>[3]!EntStkUserField5($P$1,A628)</f>
        <v>#NAME?</v>
      </c>
      <c r="I628" s="24"/>
      <c r="J628" s="80" t="e">
        <f>IF('Price List'!$F$2="N/A",N628,IF('Price List'!$S$4="#(515): Invalid Customer",K628,(K628-(K628*O628))))</f>
        <v>#NAME?</v>
      </c>
      <c r="K628" s="80" t="e">
        <f t="shared" si="290"/>
        <v>#NAME?</v>
      </c>
      <c r="L628" s="23" t="e">
        <f t="shared" si="289"/>
        <v>#NAME?</v>
      </c>
      <c r="M628" s="77" t="e">
        <f>IF(VLOOKUP(C628,product_group_discount,3,FALSE)="",'New Quote Discount'!$C$6,VLOOKUP(C628,product_group_discount,3,FALSE))</f>
        <v>#NAME?</v>
      </c>
      <c r="N628" s="23" t="e">
        <f t="shared" si="292"/>
        <v>#NAME?</v>
      </c>
      <c r="O628" s="121" t="e">
        <f t="shared" si="291"/>
        <v>#NAME?</v>
      </c>
      <c r="P628" s="117"/>
      <c r="Q628" s="167" t="e">
        <f>IF(P628="",[3]!EntStkSalesPrice($P$1,A628,'Price List'!$S$5),P628*(IF('Price List'!$S$5="A",1,IF('Price List'!$S$5="B",1.262,1.553))))</f>
        <v>#NAME?</v>
      </c>
      <c r="R628" s="167" t="e">
        <f t="shared" si="287"/>
        <v>#NAME?</v>
      </c>
    </row>
    <row r="629" spans="1:18" x14ac:dyDescent="0.2">
      <c r="A629" s="21" t="s">
        <v>686</v>
      </c>
      <c r="B629" s="22" t="e">
        <f>[3]!EntStkParent($P$1,A629)</f>
        <v>#NAME?</v>
      </c>
      <c r="C629" s="22" t="e">
        <f t="shared" si="288"/>
        <v>#NAME?</v>
      </c>
      <c r="D629" s="22" t="e">
        <f>[3]!EntStkDescr($P$1,A629,1)</f>
        <v>#NAME?</v>
      </c>
      <c r="E629" s="55" t="s">
        <v>79</v>
      </c>
      <c r="F629" s="26" t="s">
        <v>72</v>
      </c>
      <c r="G629" s="25" t="e">
        <f t="shared" si="286"/>
        <v>#NAME?</v>
      </c>
      <c r="H629" s="24" t="e">
        <f>[3]!EntStkUserField5($P$1,A629)</f>
        <v>#NAME?</v>
      </c>
      <c r="I629" s="24"/>
      <c r="J629" s="80" t="e">
        <f>IF('Price List'!$F$2="N/A",N629,IF('Price List'!$S$4="#(515): Invalid Customer",K629,(K629-(K629*O629))))</f>
        <v>#NAME?</v>
      </c>
      <c r="K629" s="80" t="e">
        <f t="shared" si="290"/>
        <v>#NAME?</v>
      </c>
      <c r="L629" s="23" t="e">
        <f t="shared" si="289"/>
        <v>#NAME?</v>
      </c>
      <c r="M629" s="77" t="e">
        <f>IF(VLOOKUP(C629,product_group_discount,3,FALSE)="",'New Quote Discount'!$C$6,VLOOKUP(C629,product_group_discount,3,FALSE))</f>
        <v>#NAME?</v>
      </c>
      <c r="N629" s="23" t="e">
        <f t="shared" si="292"/>
        <v>#NAME?</v>
      </c>
      <c r="O629" s="121" t="e">
        <f t="shared" si="291"/>
        <v>#NAME?</v>
      </c>
      <c r="P629" s="117"/>
      <c r="Q629" s="167" t="e">
        <f>IF(P629="",[3]!EntStkSalesPrice($P$1,A629,'Price List'!$S$5),P629*(IF('Price List'!$S$5="A",1,IF('Price List'!$S$5="B",1.262,1.553))))</f>
        <v>#NAME?</v>
      </c>
      <c r="R629" s="167" t="e">
        <f t="shared" si="287"/>
        <v>#NAME?</v>
      </c>
    </row>
    <row r="630" spans="1:18" x14ac:dyDescent="0.2">
      <c r="A630" s="21" t="s">
        <v>687</v>
      </c>
      <c r="B630" s="22" t="e">
        <f>[3]!EntStkParent($P$1,A630)</f>
        <v>#NAME?</v>
      </c>
      <c r="C630" s="22" t="e">
        <f t="shared" si="288"/>
        <v>#NAME?</v>
      </c>
      <c r="D630" s="22" t="e">
        <f>[3]!EntStkDescr($P$1,A630,1)</f>
        <v>#NAME?</v>
      </c>
      <c r="E630" s="55" t="s">
        <v>79</v>
      </c>
      <c r="F630" s="26" t="s">
        <v>72</v>
      </c>
      <c r="G630" s="25" t="e">
        <f t="shared" si="286"/>
        <v>#NAME?</v>
      </c>
      <c r="H630" s="24" t="e">
        <f>[3]!EntStkUserField5($P$1,A630)</f>
        <v>#NAME?</v>
      </c>
      <c r="I630" s="24"/>
      <c r="J630" s="80" t="e">
        <f>IF('Price List'!$F$2="N/A",N630,IF('Price List'!$S$4="#(515): Invalid Customer",K630,(K630-(K630*O630))))</f>
        <v>#NAME?</v>
      </c>
      <c r="K630" s="80" t="e">
        <f t="shared" si="290"/>
        <v>#NAME?</v>
      </c>
      <c r="L630" s="23" t="e">
        <f t="shared" si="289"/>
        <v>#NAME?</v>
      </c>
      <c r="M630" s="77" t="e">
        <f>IF(VLOOKUP(C630,product_group_discount,3,FALSE)="",'New Quote Discount'!$C$6,VLOOKUP(C630,product_group_discount,3,FALSE))</f>
        <v>#NAME?</v>
      </c>
      <c r="N630" s="23" t="e">
        <f t="shared" si="292"/>
        <v>#NAME?</v>
      </c>
      <c r="O630" s="121" t="e">
        <f t="shared" si="291"/>
        <v>#NAME?</v>
      </c>
      <c r="P630" s="117"/>
      <c r="Q630" s="167" t="e">
        <f>IF(P630="",[3]!EntStkSalesPrice($P$1,A630,'Price List'!$S$5),P630*(IF('Price List'!$S$5="A",1,IF('Price List'!$S$5="B",1.262,1.553))))</f>
        <v>#NAME?</v>
      </c>
      <c r="R630" s="167" t="e">
        <f t="shared" si="287"/>
        <v>#NAME?</v>
      </c>
    </row>
    <row r="631" spans="1:18" x14ac:dyDescent="0.2">
      <c r="A631" s="21" t="s">
        <v>688</v>
      </c>
      <c r="B631" s="22" t="e">
        <f>[3]!EntStkParent($P$1,A631)</f>
        <v>#NAME?</v>
      </c>
      <c r="C631" s="22" t="e">
        <f t="shared" si="288"/>
        <v>#NAME?</v>
      </c>
      <c r="D631" s="22" t="e">
        <f>[3]!EntStkDescr($P$1,A631,1)</f>
        <v>#NAME?</v>
      </c>
      <c r="E631" s="55" t="s">
        <v>79</v>
      </c>
      <c r="F631" s="26" t="s">
        <v>72</v>
      </c>
      <c r="G631" s="25" t="e">
        <f t="shared" si="286"/>
        <v>#NAME?</v>
      </c>
      <c r="H631" s="24" t="e">
        <f>[3]!EntStkUserField5($P$1,A631)</f>
        <v>#NAME?</v>
      </c>
      <c r="I631" s="24"/>
      <c r="J631" s="80" t="e">
        <f>IF('Price List'!$F$2="N/A",N631,IF('Price List'!$S$4="#(515): Invalid Customer",K631,(K631-(K631*O631))))</f>
        <v>#NAME?</v>
      </c>
      <c r="K631" s="80" t="e">
        <f t="shared" si="290"/>
        <v>#NAME?</v>
      </c>
      <c r="L631" s="23" t="e">
        <f t="shared" si="289"/>
        <v>#NAME?</v>
      </c>
      <c r="M631" s="77" t="e">
        <f>IF(VLOOKUP(C631,product_group_discount,3,FALSE)="",'New Quote Discount'!$C$6,VLOOKUP(C631,product_group_discount,3,FALSE))</f>
        <v>#NAME?</v>
      </c>
      <c r="N631" s="23" t="e">
        <f t="shared" si="292"/>
        <v>#NAME?</v>
      </c>
      <c r="O631" s="121" t="e">
        <f t="shared" si="291"/>
        <v>#NAME?</v>
      </c>
      <c r="P631" s="117"/>
      <c r="Q631" s="167" t="e">
        <f>IF(P631="",[3]!EntStkSalesPrice($P$1,A631,'Price List'!$S$5),P631*(IF('Price List'!$S$5="A",1,IF('Price List'!$S$5="B",1.262,1.553))))</f>
        <v>#NAME?</v>
      </c>
      <c r="R631" s="167" t="e">
        <f t="shared" si="287"/>
        <v>#NAME?</v>
      </c>
    </row>
    <row r="632" spans="1:18" x14ac:dyDescent="0.2">
      <c r="A632" s="21" t="s">
        <v>689</v>
      </c>
      <c r="B632" s="22" t="e">
        <f>[3]!EntStkParent($P$1,A632)</f>
        <v>#NAME?</v>
      </c>
      <c r="C632" s="22" t="e">
        <f t="shared" si="288"/>
        <v>#NAME?</v>
      </c>
      <c r="D632" s="22" t="e">
        <f>[3]!EntStkDescr($P$1,A632,1)</f>
        <v>#NAME?</v>
      </c>
      <c r="E632" s="55" t="s">
        <v>79</v>
      </c>
      <c r="F632" s="26" t="s">
        <v>72</v>
      </c>
      <c r="G632" s="25" t="e">
        <f t="shared" si="286"/>
        <v>#NAME?</v>
      </c>
      <c r="H632" s="24" t="e">
        <f>[3]!EntStkUserField5($P$1,A632)</f>
        <v>#NAME?</v>
      </c>
      <c r="I632" s="24"/>
      <c r="J632" s="80" t="e">
        <f>IF('Price List'!$F$2="N/A",N632,IF('Price List'!$S$4="#(515): Invalid Customer",K632,(K632-(K632*O632))))</f>
        <v>#NAME?</v>
      </c>
      <c r="K632" s="80" t="e">
        <f t="shared" si="290"/>
        <v>#NAME?</v>
      </c>
      <c r="L632" s="23" t="e">
        <f t="shared" si="289"/>
        <v>#NAME?</v>
      </c>
      <c r="M632" s="77" t="e">
        <f>IF(VLOOKUP(C632,product_group_discount,3,FALSE)="",'New Quote Discount'!$C$6,VLOOKUP(C632,product_group_discount,3,FALSE))</f>
        <v>#NAME?</v>
      </c>
      <c r="N632" s="23" t="e">
        <f t="shared" si="292"/>
        <v>#NAME?</v>
      </c>
      <c r="O632" s="121" t="e">
        <f t="shared" si="291"/>
        <v>#NAME?</v>
      </c>
      <c r="P632" s="117"/>
      <c r="Q632" s="167" t="e">
        <f>IF(P632="",[3]!EntStkSalesPrice($P$1,A632,'Price List'!$S$5),P632*(IF('Price List'!$S$5="A",1,IF('Price List'!$S$5="B",1.262,1.553))))</f>
        <v>#NAME?</v>
      </c>
      <c r="R632" s="167" t="e">
        <f t="shared" si="287"/>
        <v>#NAME?</v>
      </c>
    </row>
    <row r="633" spans="1:18" x14ac:dyDescent="0.2">
      <c r="A633" s="21" t="s">
        <v>690</v>
      </c>
      <c r="B633" s="22" t="e">
        <f>[3]!EntStkParent($P$1,A633)</f>
        <v>#NAME?</v>
      </c>
      <c r="C633" s="22" t="e">
        <f t="shared" si="288"/>
        <v>#NAME?</v>
      </c>
      <c r="D633" s="22" t="e">
        <f>[3]!EntStkDescr($P$1,A633,1)</f>
        <v>#NAME?</v>
      </c>
      <c r="E633" s="55" t="s">
        <v>79</v>
      </c>
      <c r="F633" s="26" t="s">
        <v>72</v>
      </c>
      <c r="G633" s="25" t="e">
        <f t="shared" si="286"/>
        <v>#NAME?</v>
      </c>
      <c r="H633" s="24" t="e">
        <f>[3]!EntStkUserField5($P$1,A633)</f>
        <v>#NAME?</v>
      </c>
      <c r="I633" s="24"/>
      <c r="J633" s="80" t="e">
        <f>IF('Price List'!$F$2="N/A",N633,IF('Price List'!$S$4="#(515): Invalid Customer",K633,(K633-(K633*O633))))</f>
        <v>#NAME?</v>
      </c>
      <c r="K633" s="80" t="e">
        <f t="shared" si="290"/>
        <v>#NAME?</v>
      </c>
      <c r="L633" s="23" t="e">
        <f t="shared" si="289"/>
        <v>#NAME?</v>
      </c>
      <c r="M633" s="77" t="e">
        <f>IF(VLOOKUP(C633,product_group_discount,3,FALSE)="",'New Quote Discount'!$C$6,VLOOKUP(C633,product_group_discount,3,FALSE))</f>
        <v>#NAME?</v>
      </c>
      <c r="N633" s="23" t="e">
        <f t="shared" si="292"/>
        <v>#NAME?</v>
      </c>
      <c r="O633" s="121" t="e">
        <f t="shared" si="291"/>
        <v>#NAME?</v>
      </c>
      <c r="P633" s="117"/>
      <c r="Q633" s="167" t="e">
        <f>IF(P633="",[3]!EntStkSalesPrice($P$1,A633,'Price List'!$S$5),P633*(IF('Price List'!$S$5="A",1,IF('Price List'!$S$5="B",1.262,1.553))))</f>
        <v>#NAME?</v>
      </c>
      <c r="R633" s="167" t="e">
        <f t="shared" si="287"/>
        <v>#NAME?</v>
      </c>
    </row>
    <row r="634" spans="1:18" x14ac:dyDescent="0.2">
      <c r="A634" s="21" t="s">
        <v>691</v>
      </c>
      <c r="B634" s="22" t="e">
        <f>[3]!EntStkParent($P$1,A634)</f>
        <v>#NAME?</v>
      </c>
      <c r="C634" s="22" t="e">
        <f t="shared" si="288"/>
        <v>#NAME?</v>
      </c>
      <c r="D634" s="22" t="e">
        <f>[3]!EntStkDescr($P$1,A634,1)</f>
        <v>#NAME?</v>
      </c>
      <c r="E634" s="55" t="s">
        <v>79</v>
      </c>
      <c r="F634" s="26" t="s">
        <v>72</v>
      </c>
      <c r="G634" s="25" t="e">
        <f t="shared" si="286"/>
        <v>#NAME?</v>
      </c>
      <c r="H634" s="24" t="e">
        <f>[3]!EntStkUserField5($P$1,A634)</f>
        <v>#NAME?</v>
      </c>
      <c r="I634" s="24"/>
      <c r="J634" s="80" t="e">
        <f>IF('Price List'!$F$2="N/A",N634,IF('Price List'!$S$4="#(515): Invalid Customer",K634,(K634-(K634*O634))))</f>
        <v>#NAME?</v>
      </c>
      <c r="K634" s="80" t="e">
        <f t="shared" si="290"/>
        <v>#NAME?</v>
      </c>
      <c r="L634" s="23" t="e">
        <f t="shared" si="289"/>
        <v>#NAME?</v>
      </c>
      <c r="M634" s="77" t="e">
        <f>IF(VLOOKUP(C634,product_group_discount,3,FALSE)="",'New Quote Discount'!$C$6,VLOOKUP(C634,product_group_discount,3,FALSE))</f>
        <v>#NAME?</v>
      </c>
      <c r="N634" s="23" t="e">
        <f t="shared" si="292"/>
        <v>#NAME?</v>
      </c>
      <c r="O634" s="121" t="e">
        <f t="shared" si="291"/>
        <v>#NAME?</v>
      </c>
      <c r="P634" s="117"/>
      <c r="Q634" s="167" t="e">
        <f>IF(P634="",[3]!EntStkSalesPrice($P$1,A634,'Price List'!$S$5),P634*(IF('Price List'!$S$5="A",1,IF('Price List'!$S$5="B",1.262,1.553))))</f>
        <v>#NAME?</v>
      </c>
      <c r="R634" s="167" t="e">
        <f t="shared" si="287"/>
        <v>#NAME?</v>
      </c>
    </row>
    <row r="635" spans="1:18" x14ac:dyDescent="0.2">
      <c r="A635" s="21" t="s">
        <v>692</v>
      </c>
      <c r="B635" s="22" t="e">
        <f>[3]!EntStkParent($P$1,A635)</f>
        <v>#NAME?</v>
      </c>
      <c r="C635" s="22" t="e">
        <f t="shared" si="288"/>
        <v>#NAME?</v>
      </c>
      <c r="D635" s="22" t="e">
        <f>[3]!EntStkDescr($P$1,A635,1)</f>
        <v>#NAME?</v>
      </c>
      <c r="E635" s="55" t="s">
        <v>79</v>
      </c>
      <c r="F635" s="26" t="s">
        <v>72</v>
      </c>
      <c r="G635" s="25" t="e">
        <f t="shared" si="286"/>
        <v>#NAME?</v>
      </c>
      <c r="H635" s="24" t="e">
        <f>[3]!EntStkUserField5($P$1,A635)</f>
        <v>#NAME?</v>
      </c>
      <c r="I635" s="24"/>
      <c r="J635" s="80" t="e">
        <f>IF('Price List'!$F$2="N/A",N635,IF('Price List'!$S$4="#(515): Invalid Customer",K635,(K635-(K635*O635))))</f>
        <v>#NAME?</v>
      </c>
      <c r="K635" s="80" t="e">
        <f t="shared" si="290"/>
        <v>#NAME?</v>
      </c>
      <c r="L635" s="23" t="e">
        <f t="shared" si="289"/>
        <v>#NAME?</v>
      </c>
      <c r="M635" s="77" t="e">
        <f>IF(VLOOKUP(C635,product_group_discount,3,FALSE)="",'New Quote Discount'!$C$6,VLOOKUP(C635,product_group_discount,3,FALSE))</f>
        <v>#NAME?</v>
      </c>
      <c r="N635" s="23" t="e">
        <f t="shared" si="292"/>
        <v>#NAME?</v>
      </c>
      <c r="O635" s="121" t="e">
        <f t="shared" si="291"/>
        <v>#NAME?</v>
      </c>
      <c r="P635" s="117"/>
      <c r="Q635" s="167" t="e">
        <f>IF(P635="",[3]!EntStkSalesPrice($P$1,A635,'Price List'!$S$5),P635*(IF('Price List'!$S$5="A",1,IF('Price List'!$S$5="B",1.262,1.553))))</f>
        <v>#NAME?</v>
      </c>
      <c r="R635" s="167" t="e">
        <f t="shared" si="287"/>
        <v>#NAME?</v>
      </c>
    </row>
    <row r="636" spans="1:18" x14ac:dyDescent="0.2">
      <c r="A636" s="21" t="s">
        <v>693</v>
      </c>
      <c r="B636" s="22" t="e">
        <f>[3]!EntStkParent($P$1,A636)</f>
        <v>#NAME?</v>
      </c>
      <c r="C636" s="22" t="e">
        <f t="shared" si="288"/>
        <v>#NAME?</v>
      </c>
      <c r="D636" s="22" t="e">
        <f>[3]!EntStkDescr($P$1,A636,1)</f>
        <v>#NAME?</v>
      </c>
      <c r="E636" s="55" t="s">
        <v>79</v>
      </c>
      <c r="F636" s="26" t="s">
        <v>72</v>
      </c>
      <c r="G636" s="25" t="e">
        <f t="shared" si="286"/>
        <v>#NAME?</v>
      </c>
      <c r="H636" s="24" t="e">
        <f>[3]!EntStkUserField5($P$1,A636)</f>
        <v>#NAME?</v>
      </c>
      <c r="I636" s="24"/>
      <c r="J636" s="80" t="e">
        <f>IF('Price List'!$F$2="N/A",N636,IF('Price List'!$S$4="#(515): Invalid Customer",K636,(K636-(K636*O636))))</f>
        <v>#NAME?</v>
      </c>
      <c r="K636" s="80" t="e">
        <f t="shared" si="290"/>
        <v>#NAME?</v>
      </c>
      <c r="L636" s="23" t="e">
        <f t="shared" si="289"/>
        <v>#NAME?</v>
      </c>
      <c r="M636" s="77" t="e">
        <f>IF(VLOOKUP(C636,product_group_discount,3,FALSE)="",'New Quote Discount'!$C$6,VLOOKUP(C636,product_group_discount,3,FALSE))</f>
        <v>#NAME?</v>
      </c>
      <c r="N636" s="23" t="e">
        <f t="shared" si="292"/>
        <v>#NAME?</v>
      </c>
      <c r="O636" s="121" t="e">
        <f t="shared" si="291"/>
        <v>#NAME?</v>
      </c>
      <c r="P636" s="117"/>
      <c r="Q636" s="167" t="e">
        <f>IF(P636="",[3]!EntStkSalesPrice($P$1,A636,'Price List'!$S$5),P636*(IF('Price List'!$S$5="A",1,IF('Price List'!$S$5="B",1.262,1.553))))</f>
        <v>#NAME?</v>
      </c>
      <c r="R636" s="167" t="e">
        <f t="shared" si="287"/>
        <v>#NAME?</v>
      </c>
    </row>
    <row r="637" spans="1:18" x14ac:dyDescent="0.2">
      <c r="A637" s="21" t="s">
        <v>694</v>
      </c>
      <c r="B637" s="22" t="e">
        <f>[3]!EntStkParent($P$1,A637)</f>
        <v>#NAME?</v>
      </c>
      <c r="C637" s="22" t="e">
        <f t="shared" si="288"/>
        <v>#NAME?</v>
      </c>
      <c r="D637" s="22" t="e">
        <f>[3]!EntStkDescr($P$1,A637,1)</f>
        <v>#NAME?</v>
      </c>
      <c r="E637" s="55" t="s">
        <v>79</v>
      </c>
      <c r="F637" s="26" t="s">
        <v>72</v>
      </c>
      <c r="G637" s="25" t="e">
        <f t="shared" ref="G637:G700" si="293">CONCATENATE(H637,E637,F637)</f>
        <v>#NAME?</v>
      </c>
      <c r="H637" s="24" t="e">
        <f>[3]!EntStkUserField5($P$1,A637)</f>
        <v>#NAME?</v>
      </c>
      <c r="I637" s="24"/>
      <c r="J637" s="80" t="e">
        <f>IF('Price List'!$F$2="N/A",N637,IF('Price List'!$S$4="#(515): Invalid Customer",K637,(K637-(K637*O637))))</f>
        <v>#NAME?</v>
      </c>
      <c r="K637" s="80" t="e">
        <f t="shared" si="290"/>
        <v>#NAME?</v>
      </c>
      <c r="L637" s="23" t="e">
        <f t="shared" si="289"/>
        <v>#NAME?</v>
      </c>
      <c r="M637" s="77" t="e">
        <f>IF(VLOOKUP(C637,product_group_discount,3,FALSE)="",'New Quote Discount'!$C$6,VLOOKUP(C637,product_group_discount,3,FALSE))</f>
        <v>#NAME?</v>
      </c>
      <c r="N637" s="23" t="e">
        <f t="shared" si="292"/>
        <v>#NAME?</v>
      </c>
      <c r="O637" s="121" t="e">
        <f t="shared" si="291"/>
        <v>#NAME?</v>
      </c>
      <c r="P637" s="117"/>
      <c r="Q637" s="167" t="e">
        <f>IF(P637="",[3]!EntStkSalesPrice($P$1,A637,'Price List'!$S$5),P637*(IF('Price List'!$S$5="A",1,IF('Price List'!$S$5="B",1.262,1.553))))</f>
        <v>#NAME?</v>
      </c>
      <c r="R637" s="167" t="e">
        <f t="shared" si="287"/>
        <v>#NAME?</v>
      </c>
    </row>
    <row r="638" spans="1:18" x14ac:dyDescent="0.2">
      <c r="A638" s="21" t="s">
        <v>695</v>
      </c>
      <c r="B638" s="22" t="e">
        <f>[3]!EntStkParent($P$1,A638)</f>
        <v>#NAME?</v>
      </c>
      <c r="C638" s="22" t="e">
        <f t="shared" si="288"/>
        <v>#NAME?</v>
      </c>
      <c r="D638" s="22" t="e">
        <f>[3]!EntStkDescr($P$1,A638,1)</f>
        <v>#NAME?</v>
      </c>
      <c r="E638" s="55" t="s">
        <v>79</v>
      </c>
      <c r="F638" s="26" t="s">
        <v>72</v>
      </c>
      <c r="G638" s="25" t="e">
        <f t="shared" si="293"/>
        <v>#NAME?</v>
      </c>
      <c r="H638" s="24" t="e">
        <f>[3]!EntStkUserField5($P$1,A638)</f>
        <v>#NAME?</v>
      </c>
      <c r="I638" s="24"/>
      <c r="J638" s="80" t="e">
        <f>IF('Price List'!$F$2="N/A",N638,IF('Price List'!$S$4="#(515): Invalid Customer",K638,(K638-(K638*O638))))</f>
        <v>#NAME?</v>
      </c>
      <c r="K638" s="80" t="e">
        <f t="shared" si="290"/>
        <v>#NAME?</v>
      </c>
      <c r="L638" s="23" t="e">
        <f t="shared" si="289"/>
        <v>#NAME?</v>
      </c>
      <c r="M638" s="77" t="e">
        <f>IF(VLOOKUP(C638,product_group_discount,3,FALSE)="",'New Quote Discount'!$C$6,VLOOKUP(C638,product_group_discount,3,FALSE))</f>
        <v>#NAME?</v>
      </c>
      <c r="N638" s="23" t="e">
        <f t="shared" si="292"/>
        <v>#NAME?</v>
      </c>
      <c r="O638" s="121" t="e">
        <f t="shared" si="291"/>
        <v>#NAME?</v>
      </c>
      <c r="P638" s="117"/>
      <c r="Q638" s="167" t="e">
        <f>IF(P638="",[3]!EntStkSalesPrice($P$1,A638,'Price List'!$S$5),P638*(IF('Price List'!$S$5="A",1,IF('Price List'!$S$5="B",1.262,1.553))))</f>
        <v>#NAME?</v>
      </c>
      <c r="R638" s="167" t="e">
        <f t="shared" si="287"/>
        <v>#NAME?</v>
      </c>
    </row>
    <row r="639" spans="1:18" x14ac:dyDescent="0.2">
      <c r="A639" s="21" t="s">
        <v>696</v>
      </c>
      <c r="B639" s="22" t="e">
        <f>[3]!EntStkParent($P$1,A639)</f>
        <v>#NAME?</v>
      </c>
      <c r="C639" s="22" t="e">
        <f t="shared" si="288"/>
        <v>#NAME?</v>
      </c>
      <c r="D639" s="22" t="e">
        <f>[3]!EntStkDescr($P$1,A639,1)</f>
        <v>#NAME?</v>
      </c>
      <c r="E639" s="55" t="s">
        <v>79</v>
      </c>
      <c r="F639" s="26" t="s">
        <v>72</v>
      </c>
      <c r="G639" s="25" t="e">
        <f t="shared" si="293"/>
        <v>#NAME?</v>
      </c>
      <c r="H639" s="24" t="e">
        <f>[3]!EntStkUserField5($P$1,A639)</f>
        <v>#NAME?</v>
      </c>
      <c r="I639" s="24"/>
      <c r="J639" s="80" t="e">
        <f>IF('Price List'!$F$2="N/A",N639,IF('Price List'!$S$4="#(515): Invalid Customer",K639,(K639-(K639*O639))))</f>
        <v>#NAME?</v>
      </c>
      <c r="K639" s="80" t="e">
        <f t="shared" si="290"/>
        <v>#NAME?</v>
      </c>
      <c r="L639" s="23" t="e">
        <f t="shared" si="289"/>
        <v>#NAME?</v>
      </c>
      <c r="M639" s="77" t="e">
        <f>IF(VLOOKUP(C639,product_group_discount,3,FALSE)="",'New Quote Discount'!$C$6,VLOOKUP(C639,product_group_discount,3,FALSE))</f>
        <v>#NAME?</v>
      </c>
      <c r="N639" s="23" t="e">
        <f t="shared" si="292"/>
        <v>#NAME?</v>
      </c>
      <c r="O639" s="121" t="e">
        <f t="shared" si="291"/>
        <v>#NAME?</v>
      </c>
      <c r="P639" s="117"/>
      <c r="Q639" s="167" t="e">
        <f>IF(P639="",[3]!EntStkSalesPrice($P$1,A639,'Price List'!$S$5),P639*(IF('Price List'!$S$5="A",1,IF('Price List'!$S$5="B",1.262,1.553))))</f>
        <v>#NAME?</v>
      </c>
      <c r="R639" s="167" t="e">
        <f t="shared" si="287"/>
        <v>#NAME?</v>
      </c>
    </row>
    <row r="640" spans="1:18" x14ac:dyDescent="0.2">
      <c r="A640" s="21" t="s">
        <v>697</v>
      </c>
      <c r="B640" s="22" t="e">
        <f>[3]!EntStkParent($P$1,A640)</f>
        <v>#NAME?</v>
      </c>
      <c r="C640" s="22" t="e">
        <f t="shared" si="288"/>
        <v>#NAME?</v>
      </c>
      <c r="D640" s="22" t="e">
        <f>[3]!EntStkDescr($P$1,A640,1)</f>
        <v>#NAME?</v>
      </c>
      <c r="E640" s="55" t="s">
        <v>79</v>
      </c>
      <c r="F640" s="26" t="s">
        <v>72</v>
      </c>
      <c r="G640" s="25" t="e">
        <f t="shared" si="293"/>
        <v>#NAME?</v>
      </c>
      <c r="H640" s="24" t="e">
        <f>[3]!EntStkUserField5($P$1,A640)</f>
        <v>#NAME?</v>
      </c>
      <c r="I640" s="24"/>
      <c r="J640" s="80" t="e">
        <f>IF('Price List'!$F$2="N/A",N640,IF('Price List'!$S$4="#(515): Invalid Customer",K640,(K640-(K640*O640))))</f>
        <v>#NAME?</v>
      </c>
      <c r="K640" s="80" t="e">
        <f t="shared" si="290"/>
        <v>#NAME?</v>
      </c>
      <c r="L640" s="23" t="e">
        <f t="shared" si="289"/>
        <v>#NAME?</v>
      </c>
      <c r="M640" s="77" t="e">
        <f>IF(VLOOKUP(C640,product_group_discount,3,FALSE)="",'New Quote Discount'!$C$6,VLOOKUP(C640,product_group_discount,3,FALSE))</f>
        <v>#NAME?</v>
      </c>
      <c r="N640" s="23" t="e">
        <f t="shared" si="292"/>
        <v>#NAME?</v>
      </c>
      <c r="O640" s="121" t="e">
        <f t="shared" si="291"/>
        <v>#NAME?</v>
      </c>
      <c r="P640" s="117"/>
      <c r="Q640" s="167" t="e">
        <f>IF(P640="",[3]!EntStkSalesPrice($P$1,A640,'Price List'!$S$5),P640*(IF('Price List'!$S$5="A",1,IF('Price List'!$S$5="B",1.262,1.553))))</f>
        <v>#NAME?</v>
      </c>
      <c r="R640" s="167" t="e">
        <f t="shared" si="287"/>
        <v>#NAME?</v>
      </c>
    </row>
    <row r="641" spans="1:18" x14ac:dyDescent="0.2">
      <c r="A641" s="21" t="s">
        <v>698</v>
      </c>
      <c r="B641" s="22" t="e">
        <f>[3]!EntStkParent($P$1,A641)</f>
        <v>#NAME?</v>
      </c>
      <c r="C641" s="22" t="e">
        <f t="shared" si="288"/>
        <v>#NAME?</v>
      </c>
      <c r="D641" s="22" t="e">
        <f>[3]!EntStkDescr($P$1,A641,1)</f>
        <v>#NAME?</v>
      </c>
      <c r="E641" s="55" t="s">
        <v>79</v>
      </c>
      <c r="F641" s="26" t="s">
        <v>72</v>
      </c>
      <c r="G641" s="25" t="e">
        <f t="shared" si="293"/>
        <v>#NAME?</v>
      </c>
      <c r="H641" s="24" t="e">
        <f>[3]!EntStkUserField5($P$1,A641)</f>
        <v>#NAME?</v>
      </c>
      <c r="I641" s="24"/>
      <c r="J641" s="80" t="e">
        <f>IF('Price List'!$F$2="N/A",N641,IF('Price List'!$S$4="#(515): Invalid Customer",K641,(K641-(K641*O641))))</f>
        <v>#NAME?</v>
      </c>
      <c r="K641" s="80" t="e">
        <f t="shared" si="290"/>
        <v>#NAME?</v>
      </c>
      <c r="L641" s="23" t="e">
        <f t="shared" si="289"/>
        <v>#NAME?</v>
      </c>
      <c r="M641" s="77" t="e">
        <f>IF(VLOOKUP(C641,product_group_discount,3,FALSE)="",'New Quote Discount'!$C$6,VLOOKUP(C641,product_group_discount,3,FALSE))</f>
        <v>#NAME?</v>
      </c>
      <c r="N641" s="23" t="e">
        <f t="shared" si="292"/>
        <v>#NAME?</v>
      </c>
      <c r="O641" s="121" t="e">
        <f t="shared" si="291"/>
        <v>#NAME?</v>
      </c>
      <c r="P641" s="117"/>
      <c r="Q641" s="167" t="e">
        <f>IF(P641="",[3]!EntStkSalesPrice($P$1,A641,'Price List'!$S$5),P641*(IF('Price List'!$S$5="A",1,IF('Price List'!$S$5="B",1.262,1.553))))</f>
        <v>#NAME?</v>
      </c>
      <c r="R641" s="167" t="e">
        <f t="shared" si="287"/>
        <v>#NAME?</v>
      </c>
    </row>
    <row r="642" spans="1:18" x14ac:dyDescent="0.2">
      <c r="A642" s="21" t="s">
        <v>699</v>
      </c>
      <c r="B642" s="22" t="e">
        <f>[3]!EntStkParent($P$1,A642)</f>
        <v>#NAME?</v>
      </c>
      <c r="C642" s="22" t="e">
        <f t="shared" si="288"/>
        <v>#NAME?</v>
      </c>
      <c r="D642" s="22" t="e">
        <f>[3]!EntStkDescr($P$1,A642,1)</f>
        <v>#NAME?</v>
      </c>
      <c r="E642" s="55" t="s">
        <v>79</v>
      </c>
      <c r="F642" s="26" t="s">
        <v>72</v>
      </c>
      <c r="G642" s="25" t="e">
        <f t="shared" si="293"/>
        <v>#NAME?</v>
      </c>
      <c r="H642" s="24" t="e">
        <f>[3]!EntStkUserField5($P$1,A642)</f>
        <v>#NAME?</v>
      </c>
      <c r="I642" s="24"/>
      <c r="J642" s="80" t="e">
        <f>IF('Price List'!$F$2="N/A",N642,IF('Price List'!$S$4="#(515): Invalid Customer",K642,(K642-(K642*O642))))</f>
        <v>#NAME?</v>
      </c>
      <c r="K642" s="80" t="e">
        <f t="shared" si="290"/>
        <v>#NAME?</v>
      </c>
      <c r="L642" s="23" t="e">
        <f t="shared" si="289"/>
        <v>#NAME?</v>
      </c>
      <c r="M642" s="77" t="e">
        <f>IF(VLOOKUP(C642,product_group_discount,3,FALSE)="",'New Quote Discount'!$C$6,VLOOKUP(C642,product_group_discount,3,FALSE))</f>
        <v>#NAME?</v>
      </c>
      <c r="N642" s="23" t="e">
        <f t="shared" si="292"/>
        <v>#NAME?</v>
      </c>
      <c r="O642" s="121" t="e">
        <f t="shared" si="291"/>
        <v>#NAME?</v>
      </c>
      <c r="P642" s="117"/>
      <c r="Q642" s="167" t="e">
        <f>IF(P642="",[3]!EntStkSalesPrice($P$1,A642,'Price List'!$S$5),P642*(IF('Price List'!$S$5="A",1,IF('Price List'!$S$5="B",1.262,1.553))))</f>
        <v>#NAME?</v>
      </c>
      <c r="R642" s="167" t="e">
        <f t="shared" si="287"/>
        <v>#NAME?</v>
      </c>
    </row>
    <row r="643" spans="1:18" x14ac:dyDescent="0.2">
      <c r="A643" s="21" t="s">
        <v>715</v>
      </c>
      <c r="B643" s="22" t="e">
        <f>[3]!EntStkParent($P$1,A643)</f>
        <v>#NAME?</v>
      </c>
      <c r="C643" s="22" t="e">
        <f t="shared" si="288"/>
        <v>#NAME?</v>
      </c>
      <c r="D643" s="22" t="e">
        <f>[3]!EntStkDescr($P$1,A643,1)</f>
        <v>#NAME?</v>
      </c>
      <c r="E643" s="55" t="s">
        <v>79</v>
      </c>
      <c r="F643" s="26" t="s">
        <v>72</v>
      </c>
      <c r="G643" s="25" t="e">
        <f t="shared" si="293"/>
        <v>#NAME?</v>
      </c>
      <c r="H643" s="24" t="e">
        <f>[3]!EntStkUserField5($P$1,A643)</f>
        <v>#NAME?</v>
      </c>
      <c r="I643" s="24"/>
      <c r="J643" s="80" t="e">
        <f>IF('Price List'!$F$2="N/A",N643,IF('Price List'!$S$4="#(515): Invalid Customer",K643,(K643-(K643*O643))))</f>
        <v>#NAME?</v>
      </c>
      <c r="K643" s="80" t="e">
        <f t="shared" si="290"/>
        <v>#NAME?</v>
      </c>
      <c r="L643" s="23" t="e">
        <f t="shared" si="289"/>
        <v>#NAME?</v>
      </c>
      <c r="M643" s="77" t="e">
        <f>IF(VLOOKUP(C643,product_group_discount,3,FALSE)="",'New Quote Discount'!$C$6,VLOOKUP(C643,product_group_discount,3,FALSE))</f>
        <v>#NAME?</v>
      </c>
      <c r="N643" s="23" t="e">
        <f t="shared" si="292"/>
        <v>#NAME?</v>
      </c>
      <c r="O643" s="121" t="e">
        <f t="shared" si="291"/>
        <v>#NAME?</v>
      </c>
      <c r="P643" s="117"/>
      <c r="Q643" s="167" t="e">
        <f>IF(P643="",[3]!EntStkSalesPrice($P$1,A643,'Price List'!$S$5),P643*(IF('Price List'!$S$5="A",1,IF('Price List'!$S$5="B",1.262,1.553))))</f>
        <v>#NAME?</v>
      </c>
      <c r="R643" s="167" t="e">
        <f t="shared" si="287"/>
        <v>#NAME?</v>
      </c>
    </row>
    <row r="644" spans="1:18" x14ac:dyDescent="0.2">
      <c r="A644" s="21" t="s">
        <v>716</v>
      </c>
      <c r="B644" s="22" t="e">
        <f>[3]!EntStkParent($P$1,A644)</f>
        <v>#NAME?</v>
      </c>
      <c r="C644" s="22" t="e">
        <f t="shared" si="288"/>
        <v>#NAME?</v>
      </c>
      <c r="D644" s="22" t="e">
        <f>[3]!EntStkDescr($P$1,A644,1)</f>
        <v>#NAME?</v>
      </c>
      <c r="E644" s="55" t="s">
        <v>79</v>
      </c>
      <c r="F644" s="26" t="s">
        <v>72</v>
      </c>
      <c r="G644" s="25" t="e">
        <f t="shared" si="293"/>
        <v>#NAME?</v>
      </c>
      <c r="H644" s="24" t="e">
        <f>[3]!EntStkUserField5($P$1,A644)</f>
        <v>#NAME?</v>
      </c>
      <c r="I644" s="24"/>
      <c r="J644" s="80" t="e">
        <f>IF('Price List'!$F$2="N/A",N644,IF('Price List'!$S$4="#(515): Invalid Customer",K644,(K644-(K644*O644))))</f>
        <v>#NAME?</v>
      </c>
      <c r="K644" s="80" t="e">
        <f t="shared" si="290"/>
        <v>#NAME?</v>
      </c>
      <c r="L644" s="23" t="e">
        <f t="shared" si="289"/>
        <v>#NAME?</v>
      </c>
      <c r="M644" s="77" t="e">
        <f>IF(VLOOKUP(C644,product_group_discount,3,FALSE)="",'New Quote Discount'!$C$6,VLOOKUP(C644,product_group_discount,3,FALSE))</f>
        <v>#NAME?</v>
      </c>
      <c r="N644" s="23" t="e">
        <f t="shared" si="292"/>
        <v>#NAME?</v>
      </c>
      <c r="O644" s="121" t="e">
        <f t="shared" si="291"/>
        <v>#NAME?</v>
      </c>
      <c r="P644" s="117"/>
      <c r="Q644" s="167" t="e">
        <f>IF(P644="",[3]!EntStkSalesPrice($P$1,A644,'Price List'!$S$5),P644*(IF('Price List'!$S$5="A",1,IF('Price List'!$S$5="B",1.262,1.553))))</f>
        <v>#NAME?</v>
      </c>
      <c r="R644" s="167" t="e">
        <f t="shared" si="287"/>
        <v>#NAME?</v>
      </c>
    </row>
    <row r="645" spans="1:18" x14ac:dyDescent="0.2">
      <c r="A645" s="21" t="s">
        <v>715</v>
      </c>
      <c r="B645" s="22" t="e">
        <f>[3]!EntStkParent($P$1,A645)</f>
        <v>#NAME?</v>
      </c>
      <c r="C645" s="22" t="e">
        <f t="shared" si="288"/>
        <v>#NAME?</v>
      </c>
      <c r="D645" s="22" t="e">
        <f>[3]!EntStkDescr($P$1,A645,1)</f>
        <v>#NAME?</v>
      </c>
      <c r="E645" s="55" t="s">
        <v>79</v>
      </c>
      <c r="F645" s="26" t="s">
        <v>72</v>
      </c>
      <c r="G645" s="25" t="e">
        <f t="shared" si="293"/>
        <v>#NAME?</v>
      </c>
      <c r="H645" s="24" t="e">
        <f>[3]!EntStkUserField5($P$1,A645)</f>
        <v>#NAME?</v>
      </c>
      <c r="I645" s="24"/>
      <c r="J645" s="80" t="e">
        <f>IF('Price List'!$F$2="N/A",N645,IF('Price List'!$S$4="#(515): Invalid Customer",K645,(K645-(K645*O645))))</f>
        <v>#NAME?</v>
      </c>
      <c r="K645" s="80" t="e">
        <f t="shared" si="290"/>
        <v>#NAME?</v>
      </c>
      <c r="L645" s="23" t="e">
        <f t="shared" si="289"/>
        <v>#NAME?</v>
      </c>
      <c r="M645" s="77" t="e">
        <f>IF(VLOOKUP(C645,product_group_discount,3,FALSE)="",'New Quote Discount'!$C$6,VLOOKUP(C645,product_group_discount,3,FALSE))</f>
        <v>#NAME?</v>
      </c>
      <c r="N645" s="23" t="e">
        <f t="shared" si="292"/>
        <v>#NAME?</v>
      </c>
      <c r="O645" s="121" t="e">
        <f t="shared" si="291"/>
        <v>#NAME?</v>
      </c>
      <c r="P645" s="117"/>
      <c r="Q645" s="167" t="e">
        <f>IF(P645="",[3]!EntStkSalesPrice($P$1,A645,'Price List'!$S$5),P645*(IF('Price List'!$S$5="A",1,IF('Price List'!$S$5="B",1.262,1.553))))</f>
        <v>#NAME?</v>
      </c>
      <c r="R645" s="167" t="e">
        <f t="shared" si="287"/>
        <v>#NAME?</v>
      </c>
    </row>
    <row r="646" spans="1:18" x14ac:dyDescent="0.2">
      <c r="A646" s="21" t="s">
        <v>716</v>
      </c>
      <c r="B646" s="22" t="e">
        <f>[3]!EntStkParent($P$1,A646)</f>
        <v>#NAME?</v>
      </c>
      <c r="C646" s="22" t="e">
        <f t="shared" si="288"/>
        <v>#NAME?</v>
      </c>
      <c r="D646" s="22" t="e">
        <f>[3]!EntStkDescr($P$1,A646,1)</f>
        <v>#NAME?</v>
      </c>
      <c r="E646" s="55" t="s">
        <v>79</v>
      </c>
      <c r="F646" s="26" t="s">
        <v>72</v>
      </c>
      <c r="G646" s="25" t="e">
        <f t="shared" si="293"/>
        <v>#NAME?</v>
      </c>
      <c r="H646" s="24" t="e">
        <f>[3]!EntStkUserField5($P$1,A646)</f>
        <v>#NAME?</v>
      </c>
      <c r="I646" s="24"/>
      <c r="J646" s="80" t="e">
        <f>IF('Price List'!$F$2="N/A",N646,IF('Price List'!$S$4="#(515): Invalid Customer",K646,(K646-(K646*O646))))</f>
        <v>#NAME?</v>
      </c>
      <c r="K646" s="80" t="e">
        <f t="shared" si="290"/>
        <v>#NAME?</v>
      </c>
      <c r="L646" s="23" t="e">
        <f t="shared" si="289"/>
        <v>#NAME?</v>
      </c>
      <c r="M646" s="77" t="e">
        <f>IF(VLOOKUP(C646,product_group_discount,3,FALSE)="",'New Quote Discount'!$C$6,VLOOKUP(C646,product_group_discount,3,FALSE))</f>
        <v>#NAME?</v>
      </c>
      <c r="N646" s="23" t="e">
        <f t="shared" si="292"/>
        <v>#NAME?</v>
      </c>
      <c r="O646" s="121" t="e">
        <f t="shared" si="291"/>
        <v>#NAME?</v>
      </c>
      <c r="P646" s="117"/>
      <c r="Q646" s="167" t="e">
        <f>IF(P646="",[3]!EntStkSalesPrice($P$1,A646,'Price List'!$S$5),P646*(IF('Price List'!$S$5="A",1,IF('Price List'!$S$5="B",1.262,1.553))))</f>
        <v>#NAME?</v>
      </c>
      <c r="R646" s="167" t="e">
        <f t="shared" si="287"/>
        <v>#NAME?</v>
      </c>
    </row>
    <row r="647" spans="1:18" x14ac:dyDescent="0.2">
      <c r="A647" s="21" t="s">
        <v>717</v>
      </c>
      <c r="B647" s="22" t="e">
        <f>[3]!EntStkParent($P$1,A647)</f>
        <v>#NAME?</v>
      </c>
      <c r="C647" s="22" t="e">
        <f t="shared" si="288"/>
        <v>#NAME?</v>
      </c>
      <c r="D647" s="22" t="e">
        <f>[3]!EntStkDescr($P$1,A647,1)</f>
        <v>#NAME?</v>
      </c>
      <c r="E647" s="55" t="s">
        <v>79</v>
      </c>
      <c r="F647" s="26" t="s">
        <v>72</v>
      </c>
      <c r="G647" s="25" t="e">
        <f t="shared" si="293"/>
        <v>#NAME?</v>
      </c>
      <c r="H647" s="24" t="e">
        <f>[3]!EntStkUserField5($P$1,A647)</f>
        <v>#NAME?</v>
      </c>
      <c r="I647" s="24"/>
      <c r="J647" s="80" t="e">
        <f>IF('Price List'!$F$2="N/A",N647,IF('Price List'!$S$4="#(515): Invalid Customer",K647,(K647-(K647*O647))))</f>
        <v>#NAME?</v>
      </c>
      <c r="K647" s="80" t="e">
        <f t="shared" si="290"/>
        <v>#NAME?</v>
      </c>
      <c r="L647" s="23" t="e">
        <f t="shared" si="289"/>
        <v>#NAME?</v>
      </c>
      <c r="M647" s="77" t="e">
        <f>IF(VLOOKUP(C647,product_group_discount,3,FALSE)="",'New Quote Discount'!$C$6,VLOOKUP(C647,product_group_discount,3,FALSE))</f>
        <v>#NAME?</v>
      </c>
      <c r="N647" s="23" t="e">
        <f t="shared" si="292"/>
        <v>#NAME?</v>
      </c>
      <c r="O647" s="121" t="e">
        <f t="shared" si="291"/>
        <v>#NAME?</v>
      </c>
      <c r="P647" s="126"/>
      <c r="Q647" s="167" t="e">
        <f>IF(P647="",[3]!EntStkSalesPrice($P$1,A647,'Price List'!$S$5),P647*(IF('Price List'!$S$5="A",1,IF('Price List'!$S$5="B",1.262,1.553))))</f>
        <v>#NAME?</v>
      </c>
      <c r="R647" s="167" t="e">
        <f t="shared" si="287"/>
        <v>#NAME?</v>
      </c>
    </row>
    <row r="648" spans="1:18" x14ac:dyDescent="0.2">
      <c r="A648" s="21" t="s">
        <v>718</v>
      </c>
      <c r="B648" s="22" t="e">
        <f>[3]!EntStkParent($P$1,A648)</f>
        <v>#NAME?</v>
      </c>
      <c r="C648" s="22" t="e">
        <f t="shared" si="288"/>
        <v>#NAME?</v>
      </c>
      <c r="D648" s="22" t="e">
        <f>[3]!EntStkDescr($P$1,A648,1)</f>
        <v>#NAME?</v>
      </c>
      <c r="E648" s="55" t="s">
        <v>79</v>
      </c>
      <c r="F648" s="26" t="s">
        <v>72</v>
      </c>
      <c r="G648" s="25" t="e">
        <f t="shared" si="293"/>
        <v>#NAME?</v>
      </c>
      <c r="H648" s="24" t="e">
        <f>[3]!EntStkUserField5($P$1,A648)</f>
        <v>#NAME?</v>
      </c>
      <c r="I648" s="24"/>
      <c r="J648" s="80" t="e">
        <f>IF('Price List'!$F$2="N/A",N648,IF('Price List'!$S$4="#(515): Invalid Customer",K648,(K648-(K648*O648))))</f>
        <v>#NAME?</v>
      </c>
      <c r="K648" s="80" t="e">
        <f t="shared" si="290"/>
        <v>#NAME?</v>
      </c>
      <c r="L648" s="23" t="e">
        <f t="shared" si="289"/>
        <v>#NAME?</v>
      </c>
      <c r="M648" s="77" t="e">
        <f>IF(VLOOKUP(C648,product_group_discount,3,FALSE)="",'New Quote Discount'!$C$6,VLOOKUP(C648,product_group_discount,3,FALSE))</f>
        <v>#NAME?</v>
      </c>
      <c r="N648" s="23" t="e">
        <f t="shared" si="292"/>
        <v>#NAME?</v>
      </c>
      <c r="O648" s="121" t="e">
        <f t="shared" si="291"/>
        <v>#NAME?</v>
      </c>
      <c r="P648" s="126"/>
      <c r="Q648" s="167" t="e">
        <f>IF(P648="",[3]!EntStkSalesPrice($P$1,A648,'Price List'!$S$5),P648*(IF('Price List'!$S$5="A",1,IF('Price List'!$S$5="B",1.262,1.553))))</f>
        <v>#NAME?</v>
      </c>
      <c r="R648" s="167" t="e">
        <f t="shared" si="287"/>
        <v>#NAME?</v>
      </c>
    </row>
    <row r="649" spans="1:18" x14ac:dyDescent="0.2">
      <c r="A649" s="21" t="s">
        <v>719</v>
      </c>
      <c r="B649" s="22" t="e">
        <f>[3]!EntStkParent($P$1,A649)</f>
        <v>#NAME?</v>
      </c>
      <c r="C649" s="22" t="e">
        <f t="shared" si="288"/>
        <v>#NAME?</v>
      </c>
      <c r="D649" s="22" t="e">
        <f>[3]!EntStkDescr($P$1,A649,1)</f>
        <v>#NAME?</v>
      </c>
      <c r="E649" s="55" t="s">
        <v>79</v>
      </c>
      <c r="F649" s="26" t="s">
        <v>72</v>
      </c>
      <c r="G649" s="25" t="e">
        <f t="shared" si="293"/>
        <v>#NAME?</v>
      </c>
      <c r="H649" s="24" t="e">
        <f>[3]!EntStkUserField5($P$1,A649)</f>
        <v>#NAME?</v>
      </c>
      <c r="I649" s="24"/>
      <c r="J649" s="80" t="e">
        <f>IF('Price List'!$F$2="N/A",N649,IF('Price List'!$S$4="#(515): Invalid Customer",K649,(K649-(K649*O649))))</f>
        <v>#NAME?</v>
      </c>
      <c r="K649" s="80" t="e">
        <f t="shared" si="290"/>
        <v>#NAME?</v>
      </c>
      <c r="L649" s="23" t="e">
        <f t="shared" si="289"/>
        <v>#NAME?</v>
      </c>
      <c r="M649" s="77" t="e">
        <f>IF(VLOOKUP(C649,product_group_discount,3,FALSE)="",'New Quote Discount'!$C$6,VLOOKUP(C649,product_group_discount,3,FALSE))</f>
        <v>#NAME?</v>
      </c>
      <c r="N649" s="23" t="e">
        <f t="shared" si="292"/>
        <v>#NAME?</v>
      </c>
      <c r="O649" s="121" t="e">
        <f t="shared" si="291"/>
        <v>#NAME?</v>
      </c>
      <c r="P649" s="126"/>
      <c r="Q649" s="167" t="e">
        <f>IF(P649="",[3]!EntStkSalesPrice($P$1,A649,'Price List'!$S$5),P649*(IF('Price List'!$S$5="A",1,IF('Price List'!$S$5="B",1.262,1.553))))</f>
        <v>#NAME?</v>
      </c>
      <c r="R649" s="167" t="e">
        <f t="shared" si="287"/>
        <v>#NAME?</v>
      </c>
    </row>
    <row r="650" spans="1:18" x14ac:dyDescent="0.2">
      <c r="A650" s="21" t="s">
        <v>720</v>
      </c>
      <c r="B650" s="22" t="e">
        <f>[3]!EntStkParent($P$1,A650)</f>
        <v>#NAME?</v>
      </c>
      <c r="C650" s="22" t="e">
        <f t="shared" si="288"/>
        <v>#NAME?</v>
      </c>
      <c r="D650" s="22" t="e">
        <f>[3]!EntStkDescr($P$1,A650,1)</f>
        <v>#NAME?</v>
      </c>
      <c r="E650" s="55" t="s">
        <v>79</v>
      </c>
      <c r="F650" s="26" t="s">
        <v>72</v>
      </c>
      <c r="G650" s="25" t="e">
        <f t="shared" si="293"/>
        <v>#NAME?</v>
      </c>
      <c r="H650" s="24" t="e">
        <f>[3]!EntStkUserField5($P$1,A650)</f>
        <v>#NAME?</v>
      </c>
      <c r="I650" s="24"/>
      <c r="J650" s="80" t="e">
        <f>IF('Price List'!$F$2="N/A",N650,IF('Price List'!$S$4="#(515): Invalid Customer",K650,(K650-(K650*O650))))</f>
        <v>#NAME?</v>
      </c>
      <c r="K650" s="80" t="e">
        <f t="shared" si="290"/>
        <v>#NAME?</v>
      </c>
      <c r="L650" s="23" t="e">
        <f t="shared" si="289"/>
        <v>#NAME?</v>
      </c>
      <c r="M650" s="77" t="e">
        <f>IF(VLOOKUP(C650,product_group_discount,3,FALSE)="",'New Quote Discount'!$C$6,VLOOKUP(C650,product_group_discount,3,FALSE))</f>
        <v>#NAME?</v>
      </c>
      <c r="N650" s="23" t="e">
        <f t="shared" si="292"/>
        <v>#NAME?</v>
      </c>
      <c r="O650" s="121" t="e">
        <f t="shared" si="291"/>
        <v>#NAME?</v>
      </c>
      <c r="P650" s="126"/>
      <c r="Q650" s="167" t="e">
        <f>IF(P650="",[3]!EntStkSalesPrice($P$1,A650,'Price List'!$S$5),P650*(IF('Price List'!$S$5="A",1,IF('Price List'!$S$5="B",1.262,1.553))))</f>
        <v>#NAME?</v>
      </c>
      <c r="R650" s="167" t="e">
        <f t="shared" si="287"/>
        <v>#NAME?</v>
      </c>
    </row>
    <row r="651" spans="1:18" x14ac:dyDescent="0.2">
      <c r="A651" s="21" t="s">
        <v>721</v>
      </c>
      <c r="B651" s="22" t="e">
        <f>[3]!EntStkParent($P$1,A651)</f>
        <v>#NAME?</v>
      </c>
      <c r="C651" s="22" t="e">
        <f t="shared" si="288"/>
        <v>#NAME?</v>
      </c>
      <c r="D651" s="22" t="e">
        <f>[3]!EntStkDescr($P$1,A651,1)</f>
        <v>#NAME?</v>
      </c>
      <c r="E651" s="55" t="s">
        <v>79</v>
      </c>
      <c r="F651" s="26" t="s">
        <v>72</v>
      </c>
      <c r="G651" s="25" t="e">
        <f t="shared" si="293"/>
        <v>#NAME?</v>
      </c>
      <c r="H651" s="24" t="e">
        <f>[3]!EntStkUserField5($P$1,A651)</f>
        <v>#NAME?</v>
      </c>
      <c r="I651" s="24"/>
      <c r="J651" s="80" t="e">
        <f>IF('Price List'!$F$2="N/A",N651,IF('Price List'!$S$4="#(515): Invalid Customer",K651,(K651-(K651*O651))))</f>
        <v>#NAME?</v>
      </c>
      <c r="K651" s="80" t="e">
        <f t="shared" si="290"/>
        <v>#NAME?</v>
      </c>
      <c r="L651" s="23" t="e">
        <f t="shared" si="289"/>
        <v>#NAME?</v>
      </c>
      <c r="M651" s="77" t="e">
        <f>IF(VLOOKUP(C651,product_group_discount,3,FALSE)="",'New Quote Discount'!$C$6,VLOOKUP(C651,product_group_discount,3,FALSE))</f>
        <v>#NAME?</v>
      </c>
      <c r="N651" s="23" t="e">
        <f t="shared" si="292"/>
        <v>#NAME?</v>
      </c>
      <c r="O651" s="121" t="e">
        <f t="shared" si="291"/>
        <v>#NAME?</v>
      </c>
      <c r="P651" s="126"/>
      <c r="Q651" s="167" t="e">
        <f>IF(P651="",[3]!EntStkSalesPrice($P$1,A651,'Price List'!$S$5),P651*(IF('Price List'!$S$5="A",1,IF('Price List'!$S$5="B",1.262,1.553))))</f>
        <v>#NAME?</v>
      </c>
      <c r="R651" s="167" t="e">
        <f t="shared" si="287"/>
        <v>#NAME?</v>
      </c>
    </row>
    <row r="652" spans="1:18" x14ac:dyDescent="0.2">
      <c r="A652" s="21" t="s">
        <v>722</v>
      </c>
      <c r="B652" s="22" t="e">
        <f>[3]!EntStkParent($P$1,A652)</f>
        <v>#NAME?</v>
      </c>
      <c r="C652" s="22" t="e">
        <f t="shared" si="288"/>
        <v>#NAME?</v>
      </c>
      <c r="D652" s="22" t="e">
        <f>[3]!EntStkDescr($P$1,A652,1)</f>
        <v>#NAME?</v>
      </c>
      <c r="E652" s="55" t="s">
        <v>79</v>
      </c>
      <c r="F652" s="26" t="s">
        <v>72</v>
      </c>
      <c r="G652" s="25" t="e">
        <f t="shared" si="293"/>
        <v>#NAME?</v>
      </c>
      <c r="H652" s="24" t="e">
        <f>[3]!EntStkUserField5($P$1,A652)</f>
        <v>#NAME?</v>
      </c>
      <c r="I652" s="24"/>
      <c r="J652" s="80" t="e">
        <f>IF('Price List'!$F$2="N/A",N652,IF('Price List'!$S$4="#(515): Invalid Customer",K652,(K652-(K652*O652))))</f>
        <v>#NAME?</v>
      </c>
      <c r="K652" s="80" t="e">
        <f t="shared" si="290"/>
        <v>#NAME?</v>
      </c>
      <c r="L652" s="23" t="e">
        <f t="shared" si="289"/>
        <v>#NAME?</v>
      </c>
      <c r="M652" s="77" t="e">
        <f>IF(VLOOKUP(C652,product_group_discount,3,FALSE)="",'New Quote Discount'!$C$6,VLOOKUP(C652,product_group_discount,3,FALSE))</f>
        <v>#NAME?</v>
      </c>
      <c r="N652" s="23" t="e">
        <f t="shared" si="292"/>
        <v>#NAME?</v>
      </c>
      <c r="O652" s="121" t="e">
        <f t="shared" si="291"/>
        <v>#NAME?</v>
      </c>
      <c r="P652" s="126"/>
      <c r="Q652" s="167" t="e">
        <f>IF(P652="",[3]!EntStkSalesPrice($P$1,A652,'Price List'!$S$5),P652*(IF('Price List'!$S$5="A",1,IF('Price List'!$S$5="B",1.262,1.553))))</f>
        <v>#NAME?</v>
      </c>
      <c r="R652" s="167" t="e">
        <f t="shared" si="287"/>
        <v>#NAME?</v>
      </c>
    </row>
    <row r="653" spans="1:18" x14ac:dyDescent="0.2">
      <c r="A653" s="21" t="s">
        <v>723</v>
      </c>
      <c r="B653" s="22" t="e">
        <f>[3]!EntStkParent($P$1,A653)</f>
        <v>#NAME?</v>
      </c>
      <c r="C653" s="22" t="e">
        <f t="shared" si="288"/>
        <v>#NAME?</v>
      </c>
      <c r="D653" s="22" t="e">
        <f>[3]!EntStkDescr($P$1,A653,1)</f>
        <v>#NAME?</v>
      </c>
      <c r="E653" s="55" t="s">
        <v>79</v>
      </c>
      <c r="F653" s="26" t="s">
        <v>72</v>
      </c>
      <c r="G653" s="25" t="e">
        <f t="shared" si="293"/>
        <v>#NAME?</v>
      </c>
      <c r="H653" s="24" t="e">
        <f>[3]!EntStkUserField5($P$1,A653)</f>
        <v>#NAME?</v>
      </c>
      <c r="I653" s="24"/>
      <c r="J653" s="80" t="e">
        <f>IF('Price List'!$F$2="N/A",N653,IF('Price List'!$S$4="#(515): Invalid Customer",K653,(K653-(K653*O653))))</f>
        <v>#NAME?</v>
      </c>
      <c r="K653" s="80" t="e">
        <f t="shared" si="290"/>
        <v>#NAME?</v>
      </c>
      <c r="L653" s="23" t="e">
        <f t="shared" si="289"/>
        <v>#NAME?</v>
      </c>
      <c r="M653" s="77" t="e">
        <f>IF(VLOOKUP(C653,product_group_discount,3,FALSE)="",'New Quote Discount'!$C$6,VLOOKUP(C653,product_group_discount,3,FALSE))</f>
        <v>#NAME?</v>
      </c>
      <c r="N653" s="23" t="e">
        <f t="shared" si="292"/>
        <v>#NAME?</v>
      </c>
      <c r="O653" s="121" t="e">
        <f t="shared" si="291"/>
        <v>#NAME?</v>
      </c>
      <c r="P653" s="126"/>
      <c r="Q653" s="167" t="e">
        <f>IF(P653="",[3]!EntStkSalesPrice($P$1,A653,'Price List'!$S$5),P653*(IF('Price List'!$S$5="A",1,IF('Price List'!$S$5="B",1.262,1.553))))</f>
        <v>#NAME?</v>
      </c>
      <c r="R653" s="167" t="e">
        <f t="shared" si="287"/>
        <v>#NAME?</v>
      </c>
    </row>
    <row r="654" spans="1:18" x14ac:dyDescent="0.2">
      <c r="A654" s="21" t="s">
        <v>724</v>
      </c>
      <c r="B654" s="22" t="e">
        <f>[3]!EntStkParent($P$1,A654)</f>
        <v>#NAME?</v>
      </c>
      <c r="C654" s="22" t="e">
        <f t="shared" si="288"/>
        <v>#NAME?</v>
      </c>
      <c r="D654" s="22" t="e">
        <f>[3]!EntStkDescr($P$1,A654,1)</f>
        <v>#NAME?</v>
      </c>
      <c r="E654" s="55" t="s">
        <v>79</v>
      </c>
      <c r="F654" s="26" t="s">
        <v>72</v>
      </c>
      <c r="G654" s="25" t="e">
        <f t="shared" si="293"/>
        <v>#NAME?</v>
      </c>
      <c r="H654" s="24" t="e">
        <f>[3]!EntStkUserField5($P$1,A654)</f>
        <v>#NAME?</v>
      </c>
      <c r="I654" s="24"/>
      <c r="J654" s="80" t="e">
        <f>IF('Price List'!$F$2="N/A",N654,IF('Price List'!$S$4="#(515): Invalid Customer",K654,(K654-(K654*O654))))</f>
        <v>#NAME?</v>
      </c>
      <c r="K654" s="80" t="e">
        <f t="shared" si="290"/>
        <v>#NAME?</v>
      </c>
      <c r="L654" s="23" t="e">
        <f t="shared" si="289"/>
        <v>#NAME?</v>
      </c>
      <c r="M654" s="77" t="e">
        <f>IF(VLOOKUP(C654,product_group_discount,3,FALSE)="",'New Quote Discount'!$C$6,VLOOKUP(C654,product_group_discount,3,FALSE))</f>
        <v>#NAME?</v>
      </c>
      <c r="N654" s="23" t="e">
        <f t="shared" si="292"/>
        <v>#NAME?</v>
      </c>
      <c r="O654" s="121" t="e">
        <f t="shared" si="291"/>
        <v>#NAME?</v>
      </c>
      <c r="P654" s="126"/>
      <c r="Q654" s="167" t="e">
        <f>IF(P654="",[3]!EntStkSalesPrice($P$1,A654,'Price List'!$S$5),P654*(IF('Price List'!$S$5="A",1,IF('Price List'!$S$5="B",1.262,1.553))))</f>
        <v>#NAME?</v>
      </c>
      <c r="R654" s="167" t="e">
        <f t="shared" si="287"/>
        <v>#NAME?</v>
      </c>
    </row>
    <row r="655" spans="1:18" x14ac:dyDescent="0.2">
      <c r="A655" s="21" t="s">
        <v>725</v>
      </c>
      <c r="B655" s="22" t="e">
        <f>[3]!EntStkParent($P$1,A655)</f>
        <v>#NAME?</v>
      </c>
      <c r="C655" s="22" t="e">
        <f t="shared" si="288"/>
        <v>#NAME?</v>
      </c>
      <c r="D655" s="22" t="e">
        <f>[3]!EntStkDescr($P$1,A655,1)</f>
        <v>#NAME?</v>
      </c>
      <c r="E655" s="55" t="s">
        <v>79</v>
      </c>
      <c r="F655" s="26" t="s">
        <v>72</v>
      </c>
      <c r="G655" s="25" t="e">
        <f t="shared" si="293"/>
        <v>#NAME?</v>
      </c>
      <c r="H655" s="24" t="e">
        <f>[3]!EntStkUserField5($P$1,A655)</f>
        <v>#NAME?</v>
      </c>
      <c r="I655" s="24"/>
      <c r="J655" s="80" t="e">
        <f>IF('Price List'!$F$2="N/A",N655,IF('Price List'!$S$4="#(515): Invalid Customer",K655,(K655-(K655*O655))))</f>
        <v>#NAME?</v>
      </c>
      <c r="K655" s="80" t="e">
        <f t="shared" si="290"/>
        <v>#NAME?</v>
      </c>
      <c r="L655" s="23" t="e">
        <f t="shared" si="289"/>
        <v>#NAME?</v>
      </c>
      <c r="M655" s="77" t="e">
        <f>IF(VLOOKUP(C655,product_group_discount,3,FALSE)="",'New Quote Discount'!$C$6,VLOOKUP(C655,product_group_discount,3,FALSE))</f>
        <v>#NAME?</v>
      </c>
      <c r="N655" s="23" t="e">
        <f t="shared" si="292"/>
        <v>#NAME?</v>
      </c>
      <c r="O655" s="121" t="e">
        <f t="shared" si="291"/>
        <v>#NAME?</v>
      </c>
      <c r="P655" s="126"/>
      <c r="Q655" s="167" t="e">
        <f>IF(P655="",[3]!EntStkSalesPrice($P$1,A655,'Price List'!$S$5),P655*(IF('Price List'!$S$5="A",1,IF('Price List'!$S$5="B",1.262,1.553))))</f>
        <v>#NAME?</v>
      </c>
      <c r="R655" s="167" t="e">
        <f t="shared" si="287"/>
        <v>#NAME?</v>
      </c>
    </row>
    <row r="656" spans="1:18" x14ac:dyDescent="0.2">
      <c r="A656" s="21" t="s">
        <v>726</v>
      </c>
      <c r="B656" s="22" t="e">
        <f>[3]!EntStkParent($P$1,A656)</f>
        <v>#NAME?</v>
      </c>
      <c r="C656" s="22" t="e">
        <f t="shared" si="288"/>
        <v>#NAME?</v>
      </c>
      <c r="D656" s="22" t="e">
        <f>[3]!EntStkDescr($P$1,A656,1)</f>
        <v>#NAME?</v>
      </c>
      <c r="E656" s="55" t="s">
        <v>79</v>
      </c>
      <c r="F656" s="26" t="s">
        <v>72</v>
      </c>
      <c r="G656" s="25" t="e">
        <f t="shared" si="293"/>
        <v>#NAME?</v>
      </c>
      <c r="H656" s="24" t="e">
        <f>[3]!EntStkUserField5($P$1,A656)</f>
        <v>#NAME?</v>
      </c>
      <c r="I656" s="24"/>
      <c r="J656" s="80" t="e">
        <f>IF('Price List'!$F$2="N/A",N656,IF('Price List'!$S$4="#(515): Invalid Customer",K656,(K656-(K656*O656))))</f>
        <v>#NAME?</v>
      </c>
      <c r="K656" s="80" t="e">
        <f t="shared" si="290"/>
        <v>#NAME?</v>
      </c>
      <c r="L656" s="23" t="e">
        <f t="shared" si="289"/>
        <v>#NAME?</v>
      </c>
      <c r="M656" s="77" t="e">
        <f>IF(VLOOKUP(C656,product_group_discount,3,FALSE)="",'New Quote Discount'!$C$6,VLOOKUP(C656,product_group_discount,3,FALSE))</f>
        <v>#NAME?</v>
      </c>
      <c r="N656" s="23" t="e">
        <f t="shared" si="292"/>
        <v>#NAME?</v>
      </c>
      <c r="O656" s="121" t="e">
        <f t="shared" si="291"/>
        <v>#NAME?</v>
      </c>
      <c r="P656" s="126"/>
      <c r="Q656" s="167" t="e">
        <f>IF(P656="",[3]!EntStkSalesPrice($P$1,A656,'Price List'!$S$5),P656*(IF('Price List'!$S$5="A",1,IF('Price List'!$S$5="B",1.262,1.553))))</f>
        <v>#NAME?</v>
      </c>
      <c r="R656" s="167" t="e">
        <f t="shared" si="287"/>
        <v>#NAME?</v>
      </c>
    </row>
    <row r="657" spans="1:18" x14ac:dyDescent="0.2">
      <c r="A657" s="21" t="s">
        <v>727</v>
      </c>
      <c r="B657" s="22" t="e">
        <f>[3]!EntStkParent($P$1,A657)</f>
        <v>#NAME?</v>
      </c>
      <c r="C657" s="22" t="e">
        <f t="shared" si="288"/>
        <v>#NAME?</v>
      </c>
      <c r="D657" s="22" t="e">
        <f>[3]!EntStkDescr($P$1,A657,1)</f>
        <v>#NAME?</v>
      </c>
      <c r="E657" s="55" t="s">
        <v>79</v>
      </c>
      <c r="F657" s="26" t="s">
        <v>72</v>
      </c>
      <c r="G657" s="25" t="e">
        <f t="shared" si="293"/>
        <v>#NAME?</v>
      </c>
      <c r="H657" s="24" t="e">
        <f>[3]!EntStkUserField5($P$1,A657)</f>
        <v>#NAME?</v>
      </c>
      <c r="I657" s="24"/>
      <c r="J657" s="80" t="e">
        <f>IF('Price List'!$F$2="N/A",N657,IF('Price List'!$S$4="#(515): Invalid Customer",K657,(K657-(K657*O657))))</f>
        <v>#NAME?</v>
      </c>
      <c r="K657" s="80" t="e">
        <f t="shared" si="290"/>
        <v>#NAME?</v>
      </c>
      <c r="L657" s="23" t="e">
        <f t="shared" si="289"/>
        <v>#NAME?</v>
      </c>
      <c r="M657" s="77" t="e">
        <f>IF(VLOOKUP(C657,product_group_discount,3,FALSE)="",'New Quote Discount'!$C$6,VLOOKUP(C657,product_group_discount,3,FALSE))</f>
        <v>#NAME?</v>
      </c>
      <c r="N657" s="23" t="e">
        <f t="shared" si="292"/>
        <v>#NAME?</v>
      </c>
      <c r="O657" s="121" t="e">
        <f t="shared" si="291"/>
        <v>#NAME?</v>
      </c>
      <c r="P657" s="126"/>
      <c r="Q657" s="167" t="e">
        <f>IF(P657="",[3]!EntStkSalesPrice($P$1,A657,'Price List'!$S$5),P657*(IF('Price List'!$S$5="A",1,IF('Price List'!$S$5="B",1.262,1.553))))</f>
        <v>#NAME?</v>
      </c>
      <c r="R657" s="167" t="e">
        <f t="shared" ref="R657:R720" si="294">K657*1.5</f>
        <v>#NAME?</v>
      </c>
    </row>
    <row r="658" spans="1:18" x14ac:dyDescent="0.2">
      <c r="A658" s="21" t="s">
        <v>728</v>
      </c>
      <c r="B658" s="22" t="e">
        <f>[3]!EntStkParent($P$1,A658)</f>
        <v>#NAME?</v>
      </c>
      <c r="C658" s="22" t="e">
        <f t="shared" si="288"/>
        <v>#NAME?</v>
      </c>
      <c r="D658" s="22" t="e">
        <f>[3]!EntStkDescr($P$1,A658,1)</f>
        <v>#NAME?</v>
      </c>
      <c r="E658" s="55" t="s">
        <v>79</v>
      </c>
      <c r="F658" s="26" t="s">
        <v>72</v>
      </c>
      <c r="G658" s="25" t="e">
        <f t="shared" si="293"/>
        <v>#NAME?</v>
      </c>
      <c r="H658" s="24" t="e">
        <f>[3]!EntStkUserField5($P$1,A658)</f>
        <v>#NAME?</v>
      </c>
      <c r="I658" s="24"/>
      <c r="J658" s="80" t="e">
        <f>IF('Price List'!$F$2="N/A",N658,IF('Price List'!$S$4="#(515): Invalid Customer",K658,(K658-(K658*O658))))</f>
        <v>#NAME?</v>
      </c>
      <c r="K658" s="80" t="e">
        <f t="shared" si="290"/>
        <v>#NAME?</v>
      </c>
      <c r="L658" s="23" t="e">
        <f t="shared" si="289"/>
        <v>#NAME?</v>
      </c>
      <c r="M658" s="77" t="e">
        <f>IF(VLOOKUP(C658,product_group_discount,3,FALSE)="",'New Quote Discount'!$C$6,VLOOKUP(C658,product_group_discount,3,FALSE))</f>
        <v>#NAME?</v>
      </c>
      <c r="N658" s="23" t="e">
        <f t="shared" si="292"/>
        <v>#NAME?</v>
      </c>
      <c r="O658" s="121" t="e">
        <f t="shared" si="291"/>
        <v>#NAME?</v>
      </c>
      <c r="P658" s="126"/>
      <c r="Q658" s="167" t="e">
        <f>IF(P658="",[3]!EntStkSalesPrice($P$1,A658,'Price List'!$S$5),P658*(IF('Price List'!$S$5="A",1,IF('Price List'!$S$5="B",1.262,1.553))))</f>
        <v>#NAME?</v>
      </c>
      <c r="R658" s="167" t="e">
        <f t="shared" si="294"/>
        <v>#NAME?</v>
      </c>
    </row>
    <row r="659" spans="1:18" x14ac:dyDescent="0.2">
      <c r="A659" s="21" t="s">
        <v>729</v>
      </c>
      <c r="B659" s="22" t="e">
        <f>[3]!EntStkParent($P$1,A659)</f>
        <v>#NAME?</v>
      </c>
      <c r="C659" s="22" t="e">
        <f t="shared" ref="C659:C722" si="295">LEFT(B659,3)</f>
        <v>#NAME?</v>
      </c>
      <c r="D659" s="22" t="e">
        <f>[3]!EntStkDescr($P$1,A659,1)</f>
        <v>#NAME?</v>
      </c>
      <c r="E659" s="55" t="s">
        <v>79</v>
      </c>
      <c r="F659" s="26" t="s">
        <v>72</v>
      </c>
      <c r="G659" s="25" t="e">
        <f t="shared" si="293"/>
        <v>#NAME?</v>
      </c>
      <c r="H659" s="24" t="e">
        <f>[3]!EntStkUserField5($P$1,A659)</f>
        <v>#NAME?</v>
      </c>
      <c r="I659" s="24"/>
      <c r="J659" s="80" t="e">
        <f>IF('Price List'!$F$2="N/A",N659,IF('Price List'!$S$4="#(515): Invalid Customer",K659,(K659-(K659*O659))))</f>
        <v>#NAME?</v>
      </c>
      <c r="K659" s="80" t="e">
        <f t="shared" si="290"/>
        <v>#NAME?</v>
      </c>
      <c r="L659" s="23" t="e">
        <f t="shared" si="289"/>
        <v>#NAME?</v>
      </c>
      <c r="M659" s="77" t="e">
        <f>IF(VLOOKUP(C659,product_group_discount,3,FALSE)="",'New Quote Discount'!$C$6,VLOOKUP(C659,product_group_discount,3,FALSE))</f>
        <v>#NAME?</v>
      </c>
      <c r="N659" s="23" t="e">
        <f t="shared" si="292"/>
        <v>#NAME?</v>
      </c>
      <c r="O659" s="121" t="e">
        <f t="shared" si="291"/>
        <v>#NAME?</v>
      </c>
      <c r="P659" s="126"/>
      <c r="Q659" s="167" t="e">
        <f>IF(P659="",[3]!EntStkSalesPrice($P$1,A659,'Price List'!$S$5),P659*(IF('Price List'!$S$5="A",1,IF('Price List'!$S$5="B",1.262,1.553))))</f>
        <v>#NAME?</v>
      </c>
      <c r="R659" s="167" t="e">
        <f t="shared" si="294"/>
        <v>#NAME?</v>
      </c>
    </row>
    <row r="660" spans="1:18" x14ac:dyDescent="0.2">
      <c r="A660" s="21" t="s">
        <v>730</v>
      </c>
      <c r="B660" s="22" t="e">
        <f>[3]!EntStkParent($P$1,A660)</f>
        <v>#NAME?</v>
      </c>
      <c r="C660" s="22" t="e">
        <f t="shared" si="295"/>
        <v>#NAME?</v>
      </c>
      <c r="D660" s="22" t="e">
        <f>[3]!EntStkDescr($P$1,A660,1)</f>
        <v>#NAME?</v>
      </c>
      <c r="E660" s="55" t="s">
        <v>79</v>
      </c>
      <c r="F660" s="26" t="s">
        <v>72</v>
      </c>
      <c r="G660" s="25" t="e">
        <f t="shared" si="293"/>
        <v>#NAME?</v>
      </c>
      <c r="H660" s="24" t="e">
        <f>[3]!EntStkUserField5($P$1,A660)</f>
        <v>#NAME?</v>
      </c>
      <c r="I660" s="24"/>
      <c r="J660" s="80" t="e">
        <f>IF('Price List'!$F$2="N/A",N660,IF('Price List'!$S$4="#(515): Invalid Customer",K660,(K660-(K660*O660))))</f>
        <v>#NAME?</v>
      </c>
      <c r="K660" s="80" t="e">
        <f t="shared" si="290"/>
        <v>#NAME?</v>
      </c>
      <c r="L660" s="23" t="e">
        <f t="shared" ref="L660:L723" si="296">K660-(K660*M660)</f>
        <v>#NAME?</v>
      </c>
      <c r="M660" s="77" t="e">
        <f>IF(VLOOKUP(C660,product_group_discount,3,FALSE)="",'New Quote Discount'!$C$6,VLOOKUP(C660,product_group_discount,3,FALSE))</f>
        <v>#NAME?</v>
      </c>
      <c r="N660" s="23" t="e">
        <f t="shared" si="292"/>
        <v>#NAME?</v>
      </c>
      <c r="O660" s="121" t="e">
        <f t="shared" si="291"/>
        <v>#NAME?</v>
      </c>
      <c r="P660" s="126"/>
      <c r="Q660" s="167" t="e">
        <f>IF(P660="",[3]!EntStkSalesPrice($P$1,A660,'Price List'!$S$5),P660*(IF('Price List'!$S$5="A",1,IF('Price List'!$S$5="B",1.262,1.553))))</f>
        <v>#NAME?</v>
      </c>
      <c r="R660" s="167" t="e">
        <f t="shared" si="294"/>
        <v>#NAME?</v>
      </c>
    </row>
    <row r="661" spans="1:18" x14ac:dyDescent="0.2">
      <c r="A661" s="21" t="s">
        <v>731</v>
      </c>
      <c r="B661" s="22" t="e">
        <f>[3]!EntStkParent($P$1,A661)</f>
        <v>#NAME?</v>
      </c>
      <c r="C661" s="22" t="e">
        <f t="shared" si="295"/>
        <v>#NAME?</v>
      </c>
      <c r="D661" s="22" t="e">
        <f>[3]!EntStkDescr($P$1,A661,1)</f>
        <v>#NAME?</v>
      </c>
      <c r="E661" s="55" t="s">
        <v>79</v>
      </c>
      <c r="F661" s="26" t="s">
        <v>72</v>
      </c>
      <c r="G661" s="25" t="e">
        <f t="shared" si="293"/>
        <v>#NAME?</v>
      </c>
      <c r="H661" s="24" t="e">
        <f>[3]!EntStkUserField5($P$1,A661)</f>
        <v>#NAME?</v>
      </c>
      <c r="I661" s="24"/>
      <c r="J661" s="80" t="e">
        <f>IF('Price List'!$F$2="N/A",N661,IF('Price List'!$S$4="#(515): Invalid Customer",K661,(K661-(K661*O661))))</f>
        <v>#NAME?</v>
      </c>
      <c r="K661" s="80" t="e">
        <f t="shared" si="290"/>
        <v>#NAME?</v>
      </c>
      <c r="L661" s="23" t="e">
        <f t="shared" si="296"/>
        <v>#NAME?</v>
      </c>
      <c r="M661" s="77" t="e">
        <f>IF(VLOOKUP(C661,product_group_discount,3,FALSE)="",'New Quote Discount'!$C$6,VLOOKUP(C661,product_group_discount,3,FALSE))</f>
        <v>#NAME?</v>
      </c>
      <c r="N661" s="23" t="e">
        <f t="shared" si="292"/>
        <v>#NAME?</v>
      </c>
      <c r="O661" s="121" t="e">
        <f t="shared" si="291"/>
        <v>#NAME?</v>
      </c>
      <c r="P661" s="126"/>
      <c r="Q661" s="167" t="e">
        <f>IF(P661="",[3]!EntStkSalesPrice($P$1,A661,'Price List'!$S$5),P661*(IF('Price List'!$S$5="A",1,IF('Price List'!$S$5="B",1.262,1.553))))</f>
        <v>#NAME?</v>
      </c>
      <c r="R661" s="167" t="e">
        <f t="shared" si="294"/>
        <v>#NAME?</v>
      </c>
    </row>
    <row r="662" spans="1:18" x14ac:dyDescent="0.2">
      <c r="A662" s="21" t="s">
        <v>732</v>
      </c>
      <c r="B662" s="22" t="e">
        <f>[3]!EntStkParent($P$1,A662)</f>
        <v>#NAME?</v>
      </c>
      <c r="C662" s="22" t="e">
        <f t="shared" si="295"/>
        <v>#NAME?</v>
      </c>
      <c r="D662" s="22" t="e">
        <f>[3]!EntStkDescr($P$1,A662,1)</f>
        <v>#NAME?</v>
      </c>
      <c r="E662" s="55" t="s">
        <v>79</v>
      </c>
      <c r="F662" s="26" t="s">
        <v>72</v>
      </c>
      <c r="G662" s="25" t="e">
        <f t="shared" si="293"/>
        <v>#NAME?</v>
      </c>
      <c r="H662" s="24" t="e">
        <f>[3]!EntStkUserField5($P$1,A662)</f>
        <v>#NAME?</v>
      </c>
      <c r="I662" s="24"/>
      <c r="J662" s="80" t="e">
        <f>IF('Price List'!$F$2="N/A",N662,IF('Price List'!$S$4="#(515): Invalid Customer",K662,(K662-(K662*O662))))</f>
        <v>#NAME?</v>
      </c>
      <c r="K662" s="80" t="e">
        <f t="shared" si="290"/>
        <v>#NAME?</v>
      </c>
      <c r="L662" s="23" t="e">
        <f t="shared" si="296"/>
        <v>#NAME?</v>
      </c>
      <c r="M662" s="77" t="e">
        <f>IF(VLOOKUP(C662,product_group_discount,3,FALSE)="",'New Quote Discount'!$C$6,VLOOKUP(C662,product_group_discount,3,FALSE))</f>
        <v>#NAME?</v>
      </c>
      <c r="N662" s="23" t="e">
        <f t="shared" si="292"/>
        <v>#NAME?</v>
      </c>
      <c r="O662" s="121" t="e">
        <f t="shared" si="291"/>
        <v>#NAME?</v>
      </c>
      <c r="P662" s="126"/>
      <c r="Q662" s="167" t="e">
        <f>IF(P662="",[3]!EntStkSalesPrice($P$1,A662,'Price List'!$S$5),P662*(IF('Price List'!$S$5="A",1,IF('Price List'!$S$5="B",1.262,1.553))))</f>
        <v>#NAME?</v>
      </c>
      <c r="R662" s="167" t="e">
        <f t="shared" si="294"/>
        <v>#NAME?</v>
      </c>
    </row>
    <row r="663" spans="1:18" x14ac:dyDescent="0.2">
      <c r="A663" s="21" t="s">
        <v>733</v>
      </c>
      <c r="B663" s="22" t="e">
        <f>[3]!EntStkParent($P$1,A663)</f>
        <v>#NAME?</v>
      </c>
      <c r="C663" s="22" t="e">
        <f t="shared" si="295"/>
        <v>#NAME?</v>
      </c>
      <c r="D663" s="22" t="e">
        <f>[3]!EntStkDescr($P$1,A663,1)</f>
        <v>#NAME?</v>
      </c>
      <c r="E663" s="55" t="s">
        <v>79</v>
      </c>
      <c r="F663" s="26" t="s">
        <v>72</v>
      </c>
      <c r="G663" s="25" t="e">
        <f t="shared" si="293"/>
        <v>#NAME?</v>
      </c>
      <c r="H663" s="24" t="e">
        <f>[3]!EntStkUserField5($P$1,A663)</f>
        <v>#NAME?</v>
      </c>
      <c r="I663" s="24"/>
      <c r="J663" s="80" t="e">
        <f>IF('Price List'!$F$2="N/A",N663,IF('Price List'!$S$4="#(515): Invalid Customer",K663,(K663-(K663*O663))))</f>
        <v>#NAME?</v>
      </c>
      <c r="K663" s="80" t="e">
        <f t="shared" si="290"/>
        <v>#NAME?</v>
      </c>
      <c r="L663" s="23" t="e">
        <f t="shared" si="296"/>
        <v>#NAME?</v>
      </c>
      <c r="M663" s="77" t="e">
        <f>IF(VLOOKUP(C663,product_group_discount,3,FALSE)="",'New Quote Discount'!$C$6,VLOOKUP(C663,product_group_discount,3,FALSE))</f>
        <v>#NAME?</v>
      </c>
      <c r="N663" s="23" t="e">
        <f t="shared" si="292"/>
        <v>#NAME?</v>
      </c>
      <c r="O663" s="121" t="e">
        <f t="shared" si="291"/>
        <v>#NAME?</v>
      </c>
      <c r="P663" s="126"/>
      <c r="Q663" s="167" t="e">
        <f>IF(P663="",[3]!EntStkSalesPrice($P$1,A663,'Price List'!$S$5),P663*(IF('Price List'!$S$5="A",1,IF('Price List'!$S$5="B",1.262,1.553))))</f>
        <v>#NAME?</v>
      </c>
      <c r="R663" s="167" t="e">
        <f t="shared" si="294"/>
        <v>#NAME?</v>
      </c>
    </row>
    <row r="664" spans="1:18" x14ac:dyDescent="0.2">
      <c r="A664" s="21" t="s">
        <v>734</v>
      </c>
      <c r="B664" s="22" t="e">
        <f>[3]!EntStkParent($P$1,A664)</f>
        <v>#NAME?</v>
      </c>
      <c r="C664" s="22" t="e">
        <f t="shared" si="295"/>
        <v>#NAME?</v>
      </c>
      <c r="D664" s="22" t="e">
        <f>[3]!EntStkDescr($P$1,A664,1)</f>
        <v>#NAME?</v>
      </c>
      <c r="E664" s="55" t="s">
        <v>79</v>
      </c>
      <c r="F664" s="26" t="s">
        <v>72</v>
      </c>
      <c r="G664" s="25" t="e">
        <f t="shared" si="293"/>
        <v>#NAME?</v>
      </c>
      <c r="H664" s="24" t="e">
        <f>[3]!EntStkUserField5($P$1,A664)</f>
        <v>#NAME?</v>
      </c>
      <c r="I664" s="24"/>
      <c r="J664" s="80" t="e">
        <f>IF('Price List'!$F$2="N/A",N664,IF('Price List'!$S$4="#(515): Invalid Customer",K664,(K664-(K664*O664))))</f>
        <v>#NAME?</v>
      </c>
      <c r="K664" s="80" t="e">
        <f t="shared" ref="K664:K727" si="297">Q664</f>
        <v>#NAME?</v>
      </c>
      <c r="L664" s="23" t="e">
        <f t="shared" si="296"/>
        <v>#NAME?</v>
      </c>
      <c r="M664" s="77" t="e">
        <f>IF(VLOOKUP(C664,product_group_discount,3,FALSE)="",'New Quote Discount'!$C$6,VLOOKUP(C664,product_group_discount,3,FALSE))</f>
        <v>#NAME?</v>
      </c>
      <c r="N664" s="23" t="e">
        <f t="shared" si="292"/>
        <v>#NAME?</v>
      </c>
      <c r="O664" s="121" t="e">
        <f t="shared" si="291"/>
        <v>#NAME?</v>
      </c>
      <c r="P664" s="126"/>
      <c r="Q664" s="167" t="e">
        <f>IF(P664="",[3]!EntStkSalesPrice($P$1,A664,'Price List'!$S$5),P664*(IF('Price List'!$S$5="A",1,IF('Price List'!$S$5="B",1.262,1.553))))</f>
        <v>#NAME?</v>
      </c>
      <c r="R664" s="167" t="e">
        <f t="shared" si="294"/>
        <v>#NAME?</v>
      </c>
    </row>
    <row r="665" spans="1:18" x14ac:dyDescent="0.2">
      <c r="A665" s="21" t="s">
        <v>735</v>
      </c>
      <c r="B665" s="22" t="e">
        <f>[3]!EntStkParent($P$1,A665)</f>
        <v>#NAME?</v>
      </c>
      <c r="C665" s="22" t="e">
        <f t="shared" si="295"/>
        <v>#NAME?</v>
      </c>
      <c r="D665" s="22" t="e">
        <f>[3]!EntStkDescr($P$1,A665,1)</f>
        <v>#NAME?</v>
      </c>
      <c r="E665" s="55" t="s">
        <v>79</v>
      </c>
      <c r="F665" s="26" t="s">
        <v>72</v>
      </c>
      <c r="G665" s="25" t="e">
        <f t="shared" si="293"/>
        <v>#NAME?</v>
      </c>
      <c r="H665" s="24" t="e">
        <f>[3]!EntStkUserField5($P$1,A665)</f>
        <v>#NAME?</v>
      </c>
      <c r="I665" s="24"/>
      <c r="J665" s="80" t="e">
        <f>IF('Price List'!$F$2="N/A",N665,IF('Price List'!$S$4="#(515): Invalid Customer",K665,(K665-(K665*O665))))</f>
        <v>#NAME?</v>
      </c>
      <c r="K665" s="80" t="e">
        <f t="shared" si="297"/>
        <v>#NAME?</v>
      </c>
      <c r="L665" s="23" t="e">
        <f t="shared" si="296"/>
        <v>#NAME?</v>
      </c>
      <c r="M665" s="77" t="e">
        <f>IF(VLOOKUP(C665,product_group_discount,3,FALSE)="",'New Quote Discount'!$C$6,VLOOKUP(C665,product_group_discount,3,FALSE))</f>
        <v>#NAME?</v>
      </c>
      <c r="N665" s="23" t="e">
        <f t="shared" si="292"/>
        <v>#NAME?</v>
      </c>
      <c r="O665" s="121" t="e">
        <f t="shared" si="291"/>
        <v>#NAME?</v>
      </c>
      <c r="P665" s="126"/>
      <c r="Q665" s="167" t="e">
        <f>IF(P665="",[3]!EntStkSalesPrice($P$1,A665,'Price List'!$S$5),P665*(IF('Price List'!$S$5="A",1,IF('Price List'!$S$5="B",1.262,1.553))))</f>
        <v>#NAME?</v>
      </c>
      <c r="R665" s="167" t="e">
        <f t="shared" si="294"/>
        <v>#NAME?</v>
      </c>
    </row>
    <row r="666" spans="1:18" x14ac:dyDescent="0.2">
      <c r="A666" s="21" t="s">
        <v>736</v>
      </c>
      <c r="B666" s="22" t="e">
        <f>[3]!EntStkParent($P$1,A666)</f>
        <v>#NAME?</v>
      </c>
      <c r="C666" s="22" t="e">
        <f t="shared" si="295"/>
        <v>#NAME?</v>
      </c>
      <c r="D666" s="22" t="e">
        <f>[3]!EntStkDescr($P$1,A666,1)</f>
        <v>#NAME?</v>
      </c>
      <c r="E666" s="55" t="s">
        <v>79</v>
      </c>
      <c r="F666" s="26" t="s">
        <v>72</v>
      </c>
      <c r="G666" s="25" t="e">
        <f t="shared" si="293"/>
        <v>#NAME?</v>
      </c>
      <c r="H666" s="24" t="e">
        <f>[3]!EntStkUserField5($P$1,A666)</f>
        <v>#NAME?</v>
      </c>
      <c r="I666" s="24"/>
      <c r="J666" s="80" t="e">
        <f>IF('Price List'!$F$2="N/A",N666,IF('Price List'!$S$4="#(515): Invalid Customer",K666,(K666-(K666*O666))))</f>
        <v>#NAME?</v>
      </c>
      <c r="K666" s="80" t="e">
        <f t="shared" si="297"/>
        <v>#NAME?</v>
      </c>
      <c r="L666" s="23" t="e">
        <f t="shared" si="296"/>
        <v>#NAME?</v>
      </c>
      <c r="M666" s="77" t="e">
        <f>IF(VLOOKUP(C666,product_group_discount,3,FALSE)="",'New Quote Discount'!$C$6,VLOOKUP(C666,product_group_discount,3,FALSE))</f>
        <v>#NAME?</v>
      </c>
      <c r="N666" s="23" t="e">
        <f t="shared" si="292"/>
        <v>#NAME?</v>
      </c>
      <c r="O666" s="121" t="e">
        <f t="shared" si="291"/>
        <v>#NAME?</v>
      </c>
      <c r="P666" s="126"/>
      <c r="Q666" s="167" t="e">
        <f>IF(P666="",[3]!EntStkSalesPrice($P$1,A666,'Price List'!$S$5),P666*(IF('Price List'!$S$5="A",1,IF('Price List'!$S$5="B",1.262,1.553))))</f>
        <v>#NAME?</v>
      </c>
      <c r="R666" s="167" t="e">
        <f t="shared" si="294"/>
        <v>#NAME?</v>
      </c>
    </row>
    <row r="667" spans="1:18" x14ac:dyDescent="0.2">
      <c r="A667" s="21" t="s">
        <v>737</v>
      </c>
      <c r="B667" s="22" t="e">
        <f>[3]!EntStkParent($P$1,A667)</f>
        <v>#NAME?</v>
      </c>
      <c r="C667" s="22" t="e">
        <f t="shared" si="295"/>
        <v>#NAME?</v>
      </c>
      <c r="D667" s="22" t="e">
        <f>[3]!EntStkDescr($P$1,A667,1)</f>
        <v>#NAME?</v>
      </c>
      <c r="E667" s="55" t="s">
        <v>79</v>
      </c>
      <c r="F667" s="26" t="s">
        <v>72</v>
      </c>
      <c r="G667" s="25" t="e">
        <f t="shared" si="293"/>
        <v>#NAME?</v>
      </c>
      <c r="H667" s="24" t="e">
        <f>[3]!EntStkUserField5($P$1,A667)</f>
        <v>#NAME?</v>
      </c>
      <c r="I667" s="24"/>
      <c r="J667" s="80" t="e">
        <f>IF('Price List'!$F$2="N/A",N667,IF('Price List'!$S$4="#(515): Invalid Customer",K667,(K667-(K667*O667))))</f>
        <v>#NAME?</v>
      </c>
      <c r="K667" s="80" t="e">
        <f t="shared" si="297"/>
        <v>#NAME?</v>
      </c>
      <c r="L667" s="23" t="e">
        <f t="shared" si="296"/>
        <v>#NAME?</v>
      </c>
      <c r="M667" s="77" t="e">
        <f>IF(VLOOKUP(C667,product_group_discount,3,FALSE)="",'New Quote Discount'!$C$6,VLOOKUP(C667,product_group_discount,3,FALSE))</f>
        <v>#NAME?</v>
      </c>
      <c r="N667" s="23" t="e">
        <f t="shared" si="292"/>
        <v>#NAME?</v>
      </c>
      <c r="O667" s="121" t="e">
        <f t="shared" si="291"/>
        <v>#NAME?</v>
      </c>
      <c r="P667" s="126"/>
      <c r="Q667" s="167" t="e">
        <f>IF(P667="",[3]!EntStkSalesPrice($P$1,A667,'Price List'!$S$5),P667*(IF('Price List'!$S$5="A",1,IF('Price List'!$S$5="B",1.262,1.553))))</f>
        <v>#NAME?</v>
      </c>
      <c r="R667" s="167" t="e">
        <f t="shared" si="294"/>
        <v>#NAME?</v>
      </c>
    </row>
    <row r="668" spans="1:18" x14ac:dyDescent="0.2">
      <c r="A668" s="21" t="s">
        <v>738</v>
      </c>
      <c r="B668" s="22" t="e">
        <f>[3]!EntStkParent($P$1,A668)</f>
        <v>#NAME?</v>
      </c>
      <c r="C668" s="22" t="e">
        <f t="shared" si="295"/>
        <v>#NAME?</v>
      </c>
      <c r="D668" s="22" t="e">
        <f>[3]!EntStkDescr($P$1,A668,1)</f>
        <v>#NAME?</v>
      </c>
      <c r="E668" s="55" t="s">
        <v>79</v>
      </c>
      <c r="F668" s="26" t="s">
        <v>72</v>
      </c>
      <c r="G668" s="25" t="e">
        <f t="shared" si="293"/>
        <v>#NAME?</v>
      </c>
      <c r="H668" s="24" t="e">
        <f>[3]!EntStkUserField5($P$1,A668)</f>
        <v>#NAME?</v>
      </c>
      <c r="I668" s="24"/>
      <c r="J668" s="80" t="e">
        <f>IF('Price List'!$F$2="N/A",N668,IF('Price List'!$S$4="#(515): Invalid Customer",K668,(K668-(K668*O668))))</f>
        <v>#NAME?</v>
      </c>
      <c r="K668" s="80" t="e">
        <f t="shared" si="297"/>
        <v>#NAME?</v>
      </c>
      <c r="L668" s="23" t="e">
        <f t="shared" si="296"/>
        <v>#NAME?</v>
      </c>
      <c r="M668" s="77" t="e">
        <f>IF(VLOOKUP(C668,product_group_discount,3,FALSE)="",'New Quote Discount'!$C$6,VLOOKUP(C668,product_group_discount,3,FALSE))</f>
        <v>#NAME?</v>
      </c>
      <c r="N668" s="23" t="e">
        <f t="shared" si="292"/>
        <v>#NAME?</v>
      </c>
      <c r="O668" s="121" t="e">
        <f t="shared" si="291"/>
        <v>#NAME?</v>
      </c>
      <c r="P668" s="126"/>
      <c r="Q668" s="167" t="e">
        <f>IF(P668="",[3]!EntStkSalesPrice($P$1,A668,'Price List'!$S$5),P668*(IF('Price List'!$S$5="A",1,IF('Price List'!$S$5="B",1.262,1.553))))</f>
        <v>#NAME?</v>
      </c>
      <c r="R668" s="167" t="e">
        <f t="shared" si="294"/>
        <v>#NAME?</v>
      </c>
    </row>
    <row r="669" spans="1:18" x14ac:dyDescent="0.2">
      <c r="A669" s="21" t="s">
        <v>739</v>
      </c>
      <c r="B669" s="22" t="e">
        <f>[3]!EntStkParent($P$1,A669)</f>
        <v>#NAME?</v>
      </c>
      <c r="C669" s="22" t="e">
        <f t="shared" si="295"/>
        <v>#NAME?</v>
      </c>
      <c r="D669" s="22" t="e">
        <f>[3]!EntStkDescr($P$1,A669,1)</f>
        <v>#NAME?</v>
      </c>
      <c r="E669" s="55" t="s">
        <v>79</v>
      </c>
      <c r="F669" s="26" t="s">
        <v>72</v>
      </c>
      <c r="G669" s="25" t="e">
        <f t="shared" si="293"/>
        <v>#NAME?</v>
      </c>
      <c r="H669" s="24" t="e">
        <f>[3]!EntStkUserField5($P$1,A669)</f>
        <v>#NAME?</v>
      </c>
      <c r="I669" s="24"/>
      <c r="J669" s="80" t="e">
        <f>IF('Price List'!$F$2="N/A",N669,IF('Price List'!$S$4="#(515): Invalid Customer",K669,(K669-(K669*O669))))</f>
        <v>#NAME?</v>
      </c>
      <c r="K669" s="80" t="e">
        <f t="shared" si="297"/>
        <v>#NAME?</v>
      </c>
      <c r="L669" s="23" t="e">
        <f t="shared" si="296"/>
        <v>#NAME?</v>
      </c>
      <c r="M669" s="77" t="e">
        <f>IF(VLOOKUP(C669,product_group_discount,3,FALSE)="",'New Quote Discount'!$C$6,VLOOKUP(C669,product_group_discount,3,FALSE))</f>
        <v>#NAME?</v>
      </c>
      <c r="N669" s="23" t="e">
        <f t="shared" si="292"/>
        <v>#NAME?</v>
      </c>
      <c r="O669" s="121" t="e">
        <f t="shared" si="291"/>
        <v>#NAME?</v>
      </c>
      <c r="P669" s="126"/>
      <c r="Q669" s="167" t="e">
        <f>IF(P669="",[3]!EntStkSalesPrice($P$1,A669,'Price List'!$S$5),P669*(IF('Price List'!$S$5="A",1,IF('Price List'!$S$5="B",1.262,1.553))))</f>
        <v>#NAME?</v>
      </c>
      <c r="R669" s="167" t="e">
        <f t="shared" si="294"/>
        <v>#NAME?</v>
      </c>
    </row>
    <row r="670" spans="1:18" x14ac:dyDescent="0.2">
      <c r="A670" s="21" t="s">
        <v>740</v>
      </c>
      <c r="B670" s="22" t="e">
        <f>[3]!EntStkParent($P$1,A670)</f>
        <v>#NAME?</v>
      </c>
      <c r="C670" s="22" t="e">
        <f t="shared" si="295"/>
        <v>#NAME?</v>
      </c>
      <c r="D670" s="22" t="e">
        <f>[3]!EntStkDescr($P$1,A670,1)</f>
        <v>#NAME?</v>
      </c>
      <c r="E670" s="55" t="s">
        <v>79</v>
      </c>
      <c r="F670" s="26" t="s">
        <v>72</v>
      </c>
      <c r="G670" s="25" t="e">
        <f t="shared" si="293"/>
        <v>#NAME?</v>
      </c>
      <c r="H670" s="24" t="e">
        <f>[3]!EntStkUserField5($P$1,A670)</f>
        <v>#NAME?</v>
      </c>
      <c r="I670" s="24"/>
      <c r="J670" s="80" t="e">
        <f>IF('Price List'!$F$2="N/A",N670,IF('Price List'!$S$4="#(515): Invalid Customer",K670,(K670-(K670*O670))))</f>
        <v>#NAME?</v>
      </c>
      <c r="K670" s="80" t="e">
        <f t="shared" si="297"/>
        <v>#NAME?</v>
      </c>
      <c r="L670" s="23" t="e">
        <f t="shared" si="296"/>
        <v>#NAME?</v>
      </c>
      <c r="M670" s="77" t="e">
        <f>IF(VLOOKUP(C670,product_group_discount,3,FALSE)="",'New Quote Discount'!$C$6,VLOOKUP(C670,product_group_discount,3,FALSE))</f>
        <v>#NAME?</v>
      </c>
      <c r="N670" s="23" t="e">
        <f t="shared" si="292"/>
        <v>#NAME?</v>
      </c>
      <c r="O670" s="121" t="e">
        <f t="shared" si="291"/>
        <v>#NAME?</v>
      </c>
      <c r="P670" s="126"/>
      <c r="Q670" s="167" t="e">
        <f>IF(P670="",[3]!EntStkSalesPrice($P$1,A670,'Price List'!$S$5),P670*(IF('Price List'!$S$5="A",1,IF('Price List'!$S$5="B",1.262,1.553))))</f>
        <v>#NAME?</v>
      </c>
      <c r="R670" s="167" t="e">
        <f t="shared" si="294"/>
        <v>#NAME?</v>
      </c>
    </row>
    <row r="671" spans="1:18" x14ac:dyDescent="0.2">
      <c r="A671" s="21" t="s">
        <v>741</v>
      </c>
      <c r="B671" s="22" t="e">
        <f>[3]!EntStkParent($P$1,A671)</f>
        <v>#NAME?</v>
      </c>
      <c r="C671" s="22" t="e">
        <f t="shared" si="295"/>
        <v>#NAME?</v>
      </c>
      <c r="D671" s="22" t="e">
        <f>[3]!EntStkDescr($P$1,A671,1)</f>
        <v>#NAME?</v>
      </c>
      <c r="E671" s="55" t="s">
        <v>79</v>
      </c>
      <c r="F671" s="26" t="s">
        <v>72</v>
      </c>
      <c r="G671" s="25" t="e">
        <f t="shared" si="293"/>
        <v>#NAME?</v>
      </c>
      <c r="H671" s="24" t="e">
        <f>[3]!EntStkUserField5($P$1,A671)</f>
        <v>#NAME?</v>
      </c>
      <c r="I671" s="24"/>
      <c r="J671" s="80" t="e">
        <f>IF('Price List'!$F$2="N/A",N671,IF('Price List'!$S$4="#(515): Invalid Customer",K671,(K671-(K671*O671))))</f>
        <v>#NAME?</v>
      </c>
      <c r="K671" s="80" t="e">
        <f t="shared" si="297"/>
        <v>#NAME?</v>
      </c>
      <c r="L671" s="23" t="e">
        <f t="shared" si="296"/>
        <v>#NAME?</v>
      </c>
      <c r="M671" s="77" t="e">
        <f>IF(VLOOKUP(C671,product_group_discount,3,FALSE)="",'New Quote Discount'!$C$6,VLOOKUP(C671,product_group_discount,3,FALSE))</f>
        <v>#NAME?</v>
      </c>
      <c r="N671" s="23" t="e">
        <f t="shared" si="292"/>
        <v>#NAME?</v>
      </c>
      <c r="O671" s="121" t="e">
        <f t="shared" ref="O671:O734" si="298">VLOOKUP(C671,customerdiscount,5,FALSE)</f>
        <v>#NAME?</v>
      </c>
      <c r="P671" s="126"/>
      <c r="Q671" s="167" t="e">
        <f>IF(P671="",[3]!EntStkSalesPrice($P$1,A671,'Price List'!$S$5),P671*(IF('Price List'!$S$5="A",1,IF('Price List'!$S$5="B",1.262,1.553))))</f>
        <v>#NAME?</v>
      </c>
      <c r="R671" s="167" t="e">
        <f t="shared" si="294"/>
        <v>#NAME?</v>
      </c>
    </row>
    <row r="672" spans="1:18" x14ac:dyDescent="0.2">
      <c r="A672" s="21" t="s">
        <v>742</v>
      </c>
      <c r="B672" s="22" t="e">
        <f>[3]!EntStkParent($P$1,A672)</f>
        <v>#NAME?</v>
      </c>
      <c r="C672" s="22" t="e">
        <f t="shared" si="295"/>
        <v>#NAME?</v>
      </c>
      <c r="D672" s="22" t="e">
        <f>[3]!EntStkDescr($P$1,A672,1)</f>
        <v>#NAME?</v>
      </c>
      <c r="E672" s="55" t="s">
        <v>79</v>
      </c>
      <c r="F672" s="26" t="s">
        <v>72</v>
      </c>
      <c r="G672" s="25" t="e">
        <f t="shared" si="293"/>
        <v>#NAME?</v>
      </c>
      <c r="H672" s="24" t="e">
        <f>[3]!EntStkUserField5($P$1,A672)</f>
        <v>#NAME?</v>
      </c>
      <c r="I672" s="24"/>
      <c r="J672" s="80" t="e">
        <f>IF('Price List'!$F$2="N/A",N672,IF('Price List'!$S$4="#(515): Invalid Customer",K672,(K672-(K672*O672))))</f>
        <v>#NAME?</v>
      </c>
      <c r="K672" s="80" t="e">
        <f t="shared" si="297"/>
        <v>#NAME?</v>
      </c>
      <c r="L672" s="23" t="e">
        <f t="shared" si="296"/>
        <v>#NAME?</v>
      </c>
      <c r="M672" s="77" t="e">
        <f>IF(VLOOKUP(C672,product_group_discount,3,FALSE)="",'New Quote Discount'!$C$6,VLOOKUP(C672,product_group_discount,3,FALSE))</f>
        <v>#NAME?</v>
      </c>
      <c r="N672" s="23" t="e">
        <f t="shared" si="292"/>
        <v>#NAME?</v>
      </c>
      <c r="O672" s="121" t="e">
        <f t="shared" si="298"/>
        <v>#NAME?</v>
      </c>
      <c r="P672" s="126"/>
      <c r="Q672" s="167" t="e">
        <f>IF(P672="",[3]!EntStkSalesPrice($P$1,A672,'Price List'!$S$5),P672*(IF('Price List'!$S$5="A",1,IF('Price List'!$S$5="B",1.262,1.553))))</f>
        <v>#NAME?</v>
      </c>
      <c r="R672" s="167" t="e">
        <f t="shared" si="294"/>
        <v>#NAME?</v>
      </c>
    </row>
    <row r="673" spans="1:19" x14ac:dyDescent="0.2">
      <c r="A673" s="21" t="s">
        <v>743</v>
      </c>
      <c r="B673" s="22" t="e">
        <f>[3]!EntStkParent($P$1,A673)</f>
        <v>#NAME?</v>
      </c>
      <c r="C673" s="22" t="e">
        <f t="shared" si="295"/>
        <v>#NAME?</v>
      </c>
      <c r="D673" s="22" t="e">
        <f>[3]!EntStkDescr($P$1,A673,1)</f>
        <v>#NAME?</v>
      </c>
      <c r="E673" s="55" t="s">
        <v>79</v>
      </c>
      <c r="F673" s="26" t="s">
        <v>72</v>
      </c>
      <c r="G673" s="25" t="e">
        <f t="shared" si="293"/>
        <v>#NAME?</v>
      </c>
      <c r="H673" s="24" t="e">
        <f>[3]!EntStkUserField5($P$1,A673)</f>
        <v>#NAME?</v>
      </c>
      <c r="I673" s="24"/>
      <c r="J673" s="80" t="e">
        <f>IF('Price List'!$F$2="N/A",N673,IF('Price List'!$S$4="#(515): Invalid Customer",K673,(K673-(K673*O673))))</f>
        <v>#NAME?</v>
      </c>
      <c r="K673" s="80" t="e">
        <f t="shared" si="297"/>
        <v>#NAME?</v>
      </c>
      <c r="L673" s="23" t="e">
        <f t="shared" si="296"/>
        <v>#NAME?</v>
      </c>
      <c r="M673" s="77" t="e">
        <f>IF(VLOOKUP(C673,product_group_discount,3,FALSE)="",'New Quote Discount'!$C$6,VLOOKUP(C673,product_group_discount,3,FALSE))</f>
        <v>#NAME?</v>
      </c>
      <c r="N673" s="23" t="e">
        <f t="shared" si="292"/>
        <v>#NAME?</v>
      </c>
      <c r="O673" s="121" t="e">
        <f t="shared" si="298"/>
        <v>#NAME?</v>
      </c>
      <c r="P673" s="126"/>
      <c r="Q673" s="167" t="e">
        <f>IF(P673="",[3]!EntStkSalesPrice($P$1,A673,'Price List'!$S$5),P673*(IF('Price List'!$S$5="A",1,IF('Price List'!$S$5="B",1.262,1.553))))</f>
        <v>#NAME?</v>
      </c>
      <c r="R673" s="167" t="e">
        <f t="shared" si="294"/>
        <v>#NAME?</v>
      </c>
    </row>
    <row r="674" spans="1:19" x14ac:dyDescent="0.2">
      <c r="A674" s="21" t="s">
        <v>744</v>
      </c>
      <c r="B674" s="22" t="e">
        <f>[3]!EntStkParent($P$1,A674)</f>
        <v>#NAME?</v>
      </c>
      <c r="C674" s="22" t="e">
        <f t="shared" si="295"/>
        <v>#NAME?</v>
      </c>
      <c r="D674" s="22" t="e">
        <f>[3]!EntStkDescr($P$1,A674,1)</f>
        <v>#NAME?</v>
      </c>
      <c r="E674" s="55" t="s">
        <v>79</v>
      </c>
      <c r="F674" s="26" t="s">
        <v>72</v>
      </c>
      <c r="G674" s="25" t="e">
        <f t="shared" si="293"/>
        <v>#NAME?</v>
      </c>
      <c r="H674" s="24" t="e">
        <f>[3]!EntStkUserField5($P$1,A674)</f>
        <v>#NAME?</v>
      </c>
      <c r="I674" s="24"/>
      <c r="J674" s="80" t="e">
        <f>IF('Price List'!$F$2="N/A",N674,IF('Price List'!$S$4="#(515): Invalid Customer",K674,(K674-(K674*O674))))</f>
        <v>#NAME?</v>
      </c>
      <c r="K674" s="80" t="e">
        <f t="shared" si="297"/>
        <v>#NAME?</v>
      </c>
      <c r="L674" s="23" t="e">
        <f t="shared" si="296"/>
        <v>#NAME?</v>
      </c>
      <c r="M674" s="77" t="e">
        <f>IF(VLOOKUP(C674,product_group_discount,3,FALSE)="",'New Quote Discount'!$C$6,VLOOKUP(C674,product_group_discount,3,FALSE))</f>
        <v>#NAME?</v>
      </c>
      <c r="N674" s="23" t="e">
        <f t="shared" si="292"/>
        <v>#NAME?</v>
      </c>
      <c r="O674" s="121" t="e">
        <f t="shared" si="298"/>
        <v>#NAME?</v>
      </c>
      <c r="P674" s="126"/>
      <c r="Q674" s="167" t="e">
        <f>IF(P674="",[3]!EntStkSalesPrice($P$1,A674,'Price List'!$S$5),P674*(IF('Price List'!$S$5="A",1,IF('Price List'!$S$5="B",1.262,1.553))))</f>
        <v>#NAME?</v>
      </c>
      <c r="R674" s="167" t="e">
        <f t="shared" si="294"/>
        <v>#NAME?</v>
      </c>
    </row>
    <row r="675" spans="1:19" x14ac:dyDescent="0.2">
      <c r="A675" s="21" t="s">
        <v>745</v>
      </c>
      <c r="B675" s="22" t="e">
        <f>[3]!EntStkParent($P$1,A675)</f>
        <v>#NAME?</v>
      </c>
      <c r="C675" s="22" t="e">
        <f t="shared" si="295"/>
        <v>#NAME?</v>
      </c>
      <c r="D675" s="22" t="e">
        <f>[3]!EntStkDescr($P$1,A675,1)</f>
        <v>#NAME?</v>
      </c>
      <c r="E675" s="55" t="s">
        <v>79</v>
      </c>
      <c r="F675" s="26" t="s">
        <v>72</v>
      </c>
      <c r="G675" s="25" t="e">
        <f t="shared" si="293"/>
        <v>#NAME?</v>
      </c>
      <c r="H675" s="24" t="e">
        <f>[3]!EntStkUserField5($P$1,A675)</f>
        <v>#NAME?</v>
      </c>
      <c r="I675" s="24"/>
      <c r="J675" s="80" t="e">
        <f>IF('Price List'!$F$2="N/A",N675,IF('Price List'!$S$4="#(515): Invalid Customer",K675,(K675-(K675*O675))))</f>
        <v>#NAME?</v>
      </c>
      <c r="K675" s="80" t="e">
        <f t="shared" si="297"/>
        <v>#NAME?</v>
      </c>
      <c r="L675" s="23" t="e">
        <f t="shared" si="296"/>
        <v>#NAME?</v>
      </c>
      <c r="M675" s="77" t="e">
        <f>IF(VLOOKUP(C675,product_group_discount,3,FALSE)="",'New Quote Discount'!$C$6,VLOOKUP(C675,product_group_discount,3,FALSE))</f>
        <v>#NAME?</v>
      </c>
      <c r="N675" s="23" t="e">
        <f t="shared" si="292"/>
        <v>#NAME?</v>
      </c>
      <c r="O675" s="121" t="e">
        <f t="shared" si="298"/>
        <v>#NAME?</v>
      </c>
      <c r="P675" s="126"/>
      <c r="Q675" s="167" t="e">
        <f>IF(P675="",[3]!EntStkSalesPrice($P$1,A675,'Price List'!$S$5),P675*(IF('Price List'!$S$5="A",1,IF('Price List'!$S$5="B",1.262,1.553))))</f>
        <v>#NAME?</v>
      </c>
      <c r="R675" s="167" t="e">
        <f t="shared" si="294"/>
        <v>#NAME?</v>
      </c>
    </row>
    <row r="676" spans="1:19" x14ac:dyDescent="0.2">
      <c r="A676" s="21" t="s">
        <v>746</v>
      </c>
      <c r="B676" s="22" t="e">
        <f>[3]!EntStkParent($P$1,A676)</f>
        <v>#NAME?</v>
      </c>
      <c r="C676" s="22" t="e">
        <f t="shared" si="295"/>
        <v>#NAME?</v>
      </c>
      <c r="D676" s="22" t="e">
        <f>[3]!EntStkDescr($P$1,A676,1)</f>
        <v>#NAME?</v>
      </c>
      <c r="E676" s="55" t="s">
        <v>79</v>
      </c>
      <c r="F676" s="26" t="s">
        <v>72</v>
      </c>
      <c r="G676" s="25" t="e">
        <f t="shared" si="293"/>
        <v>#NAME?</v>
      </c>
      <c r="H676" s="24" t="e">
        <f>[3]!EntStkUserField5($P$1,A676)</f>
        <v>#NAME?</v>
      </c>
      <c r="I676" s="24"/>
      <c r="J676" s="80" t="e">
        <f>IF('Price List'!$F$2="N/A",N676,IF('Price List'!$S$4="#(515): Invalid Customer",K676,(K676-(K676*O676))))</f>
        <v>#NAME?</v>
      </c>
      <c r="K676" s="80" t="e">
        <f t="shared" si="297"/>
        <v>#NAME?</v>
      </c>
      <c r="L676" s="23" t="e">
        <f t="shared" si="296"/>
        <v>#NAME?</v>
      </c>
      <c r="M676" s="77" t="e">
        <f>IF(VLOOKUP(C676,product_group_discount,3,FALSE)="",'New Quote Discount'!$C$6,VLOOKUP(C676,product_group_discount,3,FALSE))</f>
        <v>#NAME?</v>
      </c>
      <c r="N676" s="23" t="e">
        <f t="shared" si="292"/>
        <v>#NAME?</v>
      </c>
      <c r="O676" s="121" t="e">
        <f t="shared" si="298"/>
        <v>#NAME?</v>
      </c>
      <c r="P676" s="126"/>
      <c r="Q676" s="167" t="e">
        <f>IF(P676="",[3]!EntStkSalesPrice($P$1,A676,'Price List'!$S$5),P676*(IF('Price List'!$S$5="A",1,IF('Price List'!$S$5="B",1.262,1.553))))</f>
        <v>#NAME?</v>
      </c>
      <c r="R676" s="167" t="e">
        <f t="shared" si="294"/>
        <v>#NAME?</v>
      </c>
    </row>
    <row r="677" spans="1:19" x14ac:dyDescent="0.2">
      <c r="A677" s="21" t="s">
        <v>747</v>
      </c>
      <c r="B677" s="22" t="e">
        <f>[3]!EntStkParent($P$1,A677)</f>
        <v>#NAME?</v>
      </c>
      <c r="C677" s="22" t="e">
        <f t="shared" si="295"/>
        <v>#NAME?</v>
      </c>
      <c r="D677" s="22" t="e">
        <f>[3]!EntStkDescr($P$1,A677,1)</f>
        <v>#NAME?</v>
      </c>
      <c r="E677" s="55" t="s">
        <v>79</v>
      </c>
      <c r="F677" s="26" t="s">
        <v>72</v>
      </c>
      <c r="G677" s="25" t="e">
        <f t="shared" si="293"/>
        <v>#NAME?</v>
      </c>
      <c r="H677" s="24" t="e">
        <f>[3]!EntStkUserField5($P$1,A677)</f>
        <v>#NAME?</v>
      </c>
      <c r="I677" s="24"/>
      <c r="J677" s="80" t="e">
        <f>IF('Price List'!$F$2="N/A",N677,IF('Price List'!$S$4="#(515): Invalid Customer",K677,(K677-(K677*O677))))</f>
        <v>#NAME?</v>
      </c>
      <c r="K677" s="80" t="e">
        <f t="shared" si="297"/>
        <v>#NAME?</v>
      </c>
      <c r="L677" s="23" t="e">
        <f t="shared" si="296"/>
        <v>#NAME?</v>
      </c>
      <c r="M677" s="77" t="e">
        <f>IF(VLOOKUP(C677,product_group_discount,3,FALSE)="",'New Quote Discount'!$C$6,VLOOKUP(C677,product_group_discount,3,FALSE))</f>
        <v>#NAME?</v>
      </c>
      <c r="N677" s="23" t="e">
        <f t="shared" si="292"/>
        <v>#NAME?</v>
      </c>
      <c r="O677" s="121" t="e">
        <f t="shared" si="298"/>
        <v>#NAME?</v>
      </c>
      <c r="P677" s="126"/>
      <c r="Q677" s="167" t="e">
        <f>IF(P677="",[3]!EntStkSalesPrice($P$1,A677,'Price List'!$S$5),P677*(IF('Price List'!$S$5="A",1,IF('Price List'!$S$5="B",1.262,1.553))))</f>
        <v>#NAME?</v>
      </c>
      <c r="R677" s="167" t="e">
        <f t="shared" si="294"/>
        <v>#NAME?</v>
      </c>
    </row>
    <row r="678" spans="1:19" x14ac:dyDescent="0.2">
      <c r="A678" s="21" t="s">
        <v>748</v>
      </c>
      <c r="B678" s="22" t="e">
        <f>[3]!EntStkParent($P$1,A678)</f>
        <v>#NAME?</v>
      </c>
      <c r="C678" s="22" t="e">
        <f t="shared" si="295"/>
        <v>#NAME?</v>
      </c>
      <c r="D678" s="22" t="e">
        <f>[3]!EntStkDescr($P$1,A678,1)</f>
        <v>#NAME?</v>
      </c>
      <c r="E678" s="55" t="s">
        <v>79</v>
      </c>
      <c r="F678" s="26" t="s">
        <v>72</v>
      </c>
      <c r="G678" s="25" t="e">
        <f t="shared" si="293"/>
        <v>#NAME?</v>
      </c>
      <c r="H678" s="24" t="e">
        <f>[3]!EntStkUserField5($P$1,A678)</f>
        <v>#NAME?</v>
      </c>
      <c r="I678" s="24"/>
      <c r="J678" s="80" t="e">
        <f>IF('Price List'!$F$2="N/A",N678,IF('Price List'!$S$4="#(515): Invalid Customer",K678,(K678-(K678*O678))))</f>
        <v>#NAME?</v>
      </c>
      <c r="K678" s="80" t="e">
        <f t="shared" si="297"/>
        <v>#NAME?</v>
      </c>
      <c r="L678" s="23" t="e">
        <f t="shared" si="296"/>
        <v>#NAME?</v>
      </c>
      <c r="M678" s="77" t="e">
        <f>IF(VLOOKUP(C678,product_group_discount,3,FALSE)="",'New Quote Discount'!$C$6,VLOOKUP(C678,product_group_discount,3,FALSE))</f>
        <v>#NAME?</v>
      </c>
      <c r="N678" s="23" t="e">
        <f t="shared" si="292"/>
        <v>#NAME?</v>
      </c>
      <c r="O678" s="121" t="e">
        <f t="shared" si="298"/>
        <v>#NAME?</v>
      </c>
      <c r="P678" s="126"/>
      <c r="Q678" s="167" t="e">
        <f>IF(P678="",[3]!EntStkSalesPrice($P$1,A678,'Price List'!$S$5),P678*(IF('Price List'!$S$5="A",1,IF('Price List'!$S$5="B",1.262,1.553))))</f>
        <v>#NAME?</v>
      </c>
      <c r="R678" s="167" t="e">
        <f t="shared" si="294"/>
        <v>#NAME?</v>
      </c>
    </row>
    <row r="679" spans="1:19" x14ac:dyDescent="0.2">
      <c r="A679" s="21" t="s">
        <v>749</v>
      </c>
      <c r="B679" s="22" t="e">
        <f>[3]!EntStkParent($P$1,A679)</f>
        <v>#NAME?</v>
      </c>
      <c r="C679" s="22" t="e">
        <f t="shared" si="295"/>
        <v>#NAME?</v>
      </c>
      <c r="D679" s="22" t="e">
        <f>[3]!EntStkDescr($P$1,A679,1)</f>
        <v>#NAME?</v>
      </c>
      <c r="E679" s="55" t="s">
        <v>79</v>
      </c>
      <c r="F679" s="26" t="s">
        <v>72</v>
      </c>
      <c r="G679" s="25" t="e">
        <f t="shared" si="293"/>
        <v>#NAME?</v>
      </c>
      <c r="H679" s="24" t="e">
        <f>[3]!EntStkUserField5($P$1,A679)</f>
        <v>#NAME?</v>
      </c>
      <c r="I679" s="24"/>
      <c r="J679" s="80" t="e">
        <f>IF('Price List'!$F$2="N/A",N679,IF('Price List'!$S$4="#(515): Invalid Customer",K679,(K679-(K679*O679))))</f>
        <v>#NAME?</v>
      </c>
      <c r="K679" s="80" t="e">
        <f t="shared" si="297"/>
        <v>#NAME?</v>
      </c>
      <c r="L679" s="23" t="e">
        <f t="shared" si="296"/>
        <v>#NAME?</v>
      </c>
      <c r="M679" s="77" t="e">
        <f>IF(VLOOKUP(C679,product_group_discount,3,FALSE)="",'New Quote Discount'!$C$6,VLOOKUP(C679,product_group_discount,3,FALSE))</f>
        <v>#NAME?</v>
      </c>
      <c r="N679" s="23" t="e">
        <f t="shared" si="292"/>
        <v>#NAME?</v>
      </c>
      <c r="O679" s="121" t="e">
        <f t="shared" si="298"/>
        <v>#NAME?</v>
      </c>
      <c r="P679" s="126"/>
      <c r="Q679" s="167" t="e">
        <f>IF(P679="",[3]!EntStkSalesPrice($P$1,A679,'Price List'!$S$5),P679*(IF('Price List'!$S$5="A",1,IF('Price List'!$S$5="B",1.262,1.553))))</f>
        <v>#NAME?</v>
      </c>
      <c r="R679" s="167" t="e">
        <f t="shared" si="294"/>
        <v>#NAME?</v>
      </c>
    </row>
    <row r="680" spans="1:19" x14ac:dyDescent="0.2">
      <c r="A680" s="21" t="s">
        <v>750</v>
      </c>
      <c r="B680" s="22" t="e">
        <f>[3]!EntStkParent($P$1,A680)</f>
        <v>#NAME?</v>
      </c>
      <c r="C680" s="22" t="e">
        <f t="shared" si="295"/>
        <v>#NAME?</v>
      </c>
      <c r="D680" s="22" t="e">
        <f>[3]!EntStkDescr($P$1,A680,1)</f>
        <v>#NAME?</v>
      </c>
      <c r="E680" s="55" t="s">
        <v>79</v>
      </c>
      <c r="F680" s="26" t="s">
        <v>72</v>
      </c>
      <c r="G680" s="25" t="e">
        <f t="shared" si="293"/>
        <v>#NAME?</v>
      </c>
      <c r="H680" s="24" t="e">
        <f>[3]!EntStkUserField5($P$1,A680)</f>
        <v>#NAME?</v>
      </c>
      <c r="I680" s="24"/>
      <c r="J680" s="80" t="e">
        <f>IF('Price List'!$F$2="N/A",N680,IF('Price List'!$S$4="#(515): Invalid Customer",K680,(K680-(K680*O680))))</f>
        <v>#NAME?</v>
      </c>
      <c r="K680" s="80" t="e">
        <f t="shared" si="297"/>
        <v>#NAME?</v>
      </c>
      <c r="L680" s="23" t="e">
        <f t="shared" si="296"/>
        <v>#NAME?</v>
      </c>
      <c r="M680" s="77" t="e">
        <f>IF(VLOOKUP(C680,product_group_discount,3,FALSE)="",'New Quote Discount'!$C$6,VLOOKUP(C680,product_group_discount,3,FALSE))</f>
        <v>#NAME?</v>
      </c>
      <c r="N680" s="23" t="e">
        <f t="shared" si="292"/>
        <v>#NAME?</v>
      </c>
      <c r="O680" s="121" t="e">
        <f t="shared" si="298"/>
        <v>#NAME?</v>
      </c>
      <c r="P680" s="126"/>
      <c r="Q680" s="167" t="e">
        <f>IF(P680="",[3]!EntStkSalesPrice($P$1,A680,'Price List'!$S$5),P680*(IF('Price List'!$S$5="A",1,IF('Price List'!$S$5="B",1.262,1.553))))</f>
        <v>#NAME?</v>
      </c>
      <c r="R680" s="167" t="e">
        <f t="shared" si="294"/>
        <v>#NAME?</v>
      </c>
    </row>
    <row r="681" spans="1:19" x14ac:dyDescent="0.2">
      <c r="A681" s="21" t="s">
        <v>751</v>
      </c>
      <c r="B681" s="22" t="e">
        <f>[3]!EntStkParent($P$1,A681)</f>
        <v>#NAME?</v>
      </c>
      <c r="C681" s="22" t="e">
        <f t="shared" si="295"/>
        <v>#NAME?</v>
      </c>
      <c r="D681" s="22" t="e">
        <f>[3]!EntStkDescr($P$1,A681,1)</f>
        <v>#NAME?</v>
      </c>
      <c r="E681" s="55" t="s">
        <v>79</v>
      </c>
      <c r="F681" s="26" t="s">
        <v>72</v>
      </c>
      <c r="G681" s="25" t="e">
        <f t="shared" si="293"/>
        <v>#NAME?</v>
      </c>
      <c r="H681" s="24" t="e">
        <f>[3]!EntStkUserField5($P$1,A681)</f>
        <v>#NAME?</v>
      </c>
      <c r="I681" s="24"/>
      <c r="J681" s="80" t="e">
        <f>IF('Price List'!$F$2="N/A",N681,IF('Price List'!$S$4="#(515): Invalid Customer",K681,(K681-(K681*O681))))</f>
        <v>#NAME?</v>
      </c>
      <c r="K681" s="80" t="e">
        <f t="shared" si="297"/>
        <v>#NAME?</v>
      </c>
      <c r="L681" s="23" t="e">
        <f t="shared" si="296"/>
        <v>#NAME?</v>
      </c>
      <c r="M681" s="77" t="e">
        <f>IF(VLOOKUP(C681,product_group_discount,3,FALSE)="",'New Quote Discount'!$C$6,VLOOKUP(C681,product_group_discount,3,FALSE))</f>
        <v>#NAME?</v>
      </c>
      <c r="N681" s="23" t="e">
        <f t="shared" ref="N681:N744" si="299">K681-(K681*M681)</f>
        <v>#NAME?</v>
      </c>
      <c r="O681" s="121" t="e">
        <f t="shared" si="298"/>
        <v>#NAME?</v>
      </c>
      <c r="P681" s="126"/>
      <c r="Q681" s="167" t="e">
        <f>IF(P681="",[3]!EntStkSalesPrice($P$1,A681,'Price List'!$S$5),P681*(IF('Price List'!$S$5="A",1,IF('Price List'!$S$5="B",1.262,1.553))))</f>
        <v>#NAME?</v>
      </c>
      <c r="R681" s="167" t="e">
        <f t="shared" si="294"/>
        <v>#NAME?</v>
      </c>
    </row>
    <row r="682" spans="1:19" x14ac:dyDescent="0.2">
      <c r="A682" s="21" t="s">
        <v>717</v>
      </c>
      <c r="B682" s="22" t="e">
        <f>[3]!EntStkParent($P$1,A682)</f>
        <v>#NAME?</v>
      </c>
      <c r="C682" s="22" t="e">
        <f t="shared" si="295"/>
        <v>#NAME?</v>
      </c>
      <c r="D682" s="22" t="e">
        <f>[3]!EntStkDescr($P$1,A682,1)</f>
        <v>#NAME?</v>
      </c>
      <c r="E682" s="55" t="s">
        <v>79</v>
      </c>
      <c r="F682" s="26" t="s">
        <v>72</v>
      </c>
      <c r="G682" s="25" t="e">
        <f t="shared" si="293"/>
        <v>#NAME?</v>
      </c>
      <c r="H682" s="24" t="e">
        <f>[3]!EntStkUserField5($P$1,A682)</f>
        <v>#NAME?</v>
      </c>
      <c r="I682" s="24"/>
      <c r="J682" s="80" t="e">
        <f>IF('Price List'!$F$2="N/A",N682,IF('Price List'!$S$4="#(515): Invalid Customer",K682,(K682-(K682*O682))))</f>
        <v>#NAME?</v>
      </c>
      <c r="K682" s="80" t="e">
        <f t="shared" si="297"/>
        <v>#NAME?</v>
      </c>
      <c r="L682" s="23" t="e">
        <f t="shared" si="296"/>
        <v>#NAME?</v>
      </c>
      <c r="M682" s="77" t="e">
        <f>IF(VLOOKUP(C682,product_group_discount,3,FALSE)="",'New Quote Discount'!$C$6,VLOOKUP(C682,product_group_discount,3,FALSE))</f>
        <v>#NAME?</v>
      </c>
      <c r="N682" s="23" t="e">
        <f t="shared" si="299"/>
        <v>#NAME?</v>
      </c>
      <c r="O682" s="121" t="e">
        <f t="shared" si="298"/>
        <v>#NAME?</v>
      </c>
      <c r="P682" s="126"/>
      <c r="Q682" s="167" t="e">
        <f>IF(P682="",[3]!EntStkSalesPrice($P$1,A682,'Price List'!$S$5),P682*(IF('Price List'!$S$5="A",1,IF('Price List'!$S$5="B",1.262,1.553))))</f>
        <v>#NAME?</v>
      </c>
      <c r="R682" s="167" t="e">
        <f t="shared" si="294"/>
        <v>#NAME?</v>
      </c>
      <c r="S682" s="106"/>
    </row>
    <row r="683" spans="1:19" x14ac:dyDescent="0.2">
      <c r="A683" s="21" t="s">
        <v>718</v>
      </c>
      <c r="B683" s="22" t="e">
        <f>[3]!EntStkParent($P$1,A683)</f>
        <v>#NAME?</v>
      </c>
      <c r="C683" s="22" t="e">
        <f t="shared" si="295"/>
        <v>#NAME?</v>
      </c>
      <c r="D683" s="22" t="e">
        <f>[3]!EntStkDescr($P$1,A683,1)</f>
        <v>#NAME?</v>
      </c>
      <c r="E683" s="55" t="s">
        <v>79</v>
      </c>
      <c r="F683" s="26" t="s">
        <v>72</v>
      </c>
      <c r="G683" s="25" t="e">
        <f t="shared" si="293"/>
        <v>#NAME?</v>
      </c>
      <c r="H683" s="24" t="e">
        <f>[3]!EntStkUserField5($P$1,A683)</f>
        <v>#NAME?</v>
      </c>
      <c r="I683" s="24"/>
      <c r="J683" s="80" t="e">
        <f>IF('Price List'!$F$2="N/A",N683,IF('Price List'!$S$4="#(515): Invalid Customer",K683,(K683-(K683*O683))))</f>
        <v>#NAME?</v>
      </c>
      <c r="K683" s="80" t="e">
        <f t="shared" si="297"/>
        <v>#NAME?</v>
      </c>
      <c r="L683" s="23" t="e">
        <f t="shared" si="296"/>
        <v>#NAME?</v>
      </c>
      <c r="M683" s="77" t="e">
        <f>IF(VLOOKUP(C683,product_group_discount,3,FALSE)="",'New Quote Discount'!$C$6,VLOOKUP(C683,product_group_discount,3,FALSE))</f>
        <v>#NAME?</v>
      </c>
      <c r="N683" s="23" t="e">
        <f t="shared" si="299"/>
        <v>#NAME?</v>
      </c>
      <c r="O683" s="121" t="e">
        <f t="shared" si="298"/>
        <v>#NAME?</v>
      </c>
      <c r="P683" s="126"/>
      <c r="Q683" s="167" t="e">
        <f>IF(P683="",[3]!EntStkSalesPrice($P$1,A683,'Price List'!$S$5),P683*(IF('Price List'!$S$5="A",1,IF('Price List'!$S$5="B",1.262,1.553))))</f>
        <v>#NAME?</v>
      </c>
      <c r="R683" s="167" t="e">
        <f t="shared" si="294"/>
        <v>#NAME?</v>
      </c>
      <c r="S683" s="106"/>
    </row>
    <row r="684" spans="1:19" x14ac:dyDescent="0.2">
      <c r="A684" s="21" t="s">
        <v>719</v>
      </c>
      <c r="B684" s="22" t="e">
        <f>[3]!EntStkParent($P$1,A684)</f>
        <v>#NAME?</v>
      </c>
      <c r="C684" s="22" t="e">
        <f t="shared" si="295"/>
        <v>#NAME?</v>
      </c>
      <c r="D684" s="22" t="e">
        <f>[3]!EntStkDescr($P$1,A684,1)</f>
        <v>#NAME?</v>
      </c>
      <c r="E684" s="55" t="s">
        <v>79</v>
      </c>
      <c r="F684" s="26" t="s">
        <v>72</v>
      </c>
      <c r="G684" s="25" t="e">
        <f t="shared" si="293"/>
        <v>#NAME?</v>
      </c>
      <c r="H684" s="24" t="e">
        <f>[3]!EntStkUserField5($P$1,A684)</f>
        <v>#NAME?</v>
      </c>
      <c r="I684" s="24"/>
      <c r="J684" s="80" t="e">
        <f>IF('Price List'!$F$2="N/A",N684,IF('Price List'!$S$4="#(515): Invalid Customer",K684,(K684-(K684*O684))))</f>
        <v>#NAME?</v>
      </c>
      <c r="K684" s="80" t="e">
        <f t="shared" si="297"/>
        <v>#NAME?</v>
      </c>
      <c r="L684" s="23" t="e">
        <f t="shared" si="296"/>
        <v>#NAME?</v>
      </c>
      <c r="M684" s="77" t="e">
        <f>IF(VLOOKUP(C684,product_group_discount,3,FALSE)="",'New Quote Discount'!$C$6,VLOOKUP(C684,product_group_discount,3,FALSE))</f>
        <v>#NAME?</v>
      </c>
      <c r="N684" s="23" t="e">
        <f t="shared" si="299"/>
        <v>#NAME?</v>
      </c>
      <c r="O684" s="121" t="e">
        <f t="shared" si="298"/>
        <v>#NAME?</v>
      </c>
      <c r="P684" s="126"/>
      <c r="Q684" s="167" t="e">
        <f>IF(P684="",[3]!EntStkSalesPrice($P$1,A684,'Price List'!$S$5),P684*(IF('Price List'!$S$5="A",1,IF('Price List'!$S$5="B",1.262,1.553))))</f>
        <v>#NAME?</v>
      </c>
      <c r="R684" s="167" t="e">
        <f t="shared" si="294"/>
        <v>#NAME?</v>
      </c>
      <c r="S684" s="106"/>
    </row>
    <row r="685" spans="1:19" x14ac:dyDescent="0.2">
      <c r="A685" s="21" t="s">
        <v>720</v>
      </c>
      <c r="B685" s="22" t="e">
        <f>[3]!EntStkParent($P$1,A685)</f>
        <v>#NAME?</v>
      </c>
      <c r="C685" s="22" t="e">
        <f t="shared" si="295"/>
        <v>#NAME?</v>
      </c>
      <c r="D685" s="22" t="e">
        <f>[3]!EntStkDescr($P$1,A685,1)</f>
        <v>#NAME?</v>
      </c>
      <c r="E685" s="55" t="s">
        <v>79</v>
      </c>
      <c r="F685" s="26" t="s">
        <v>72</v>
      </c>
      <c r="G685" s="25" t="e">
        <f t="shared" si="293"/>
        <v>#NAME?</v>
      </c>
      <c r="H685" s="24" t="e">
        <f>[3]!EntStkUserField5($P$1,A685)</f>
        <v>#NAME?</v>
      </c>
      <c r="I685" s="24"/>
      <c r="J685" s="80" t="e">
        <f>IF('Price List'!$F$2="N/A",N685,IF('Price List'!$S$4="#(515): Invalid Customer",K685,(K685-(K685*O685))))</f>
        <v>#NAME?</v>
      </c>
      <c r="K685" s="80" t="e">
        <f t="shared" si="297"/>
        <v>#NAME?</v>
      </c>
      <c r="L685" s="23" t="e">
        <f t="shared" si="296"/>
        <v>#NAME?</v>
      </c>
      <c r="M685" s="77" t="e">
        <f>IF(VLOOKUP(C685,product_group_discount,3,FALSE)="",'New Quote Discount'!$C$6,VLOOKUP(C685,product_group_discount,3,FALSE))</f>
        <v>#NAME?</v>
      </c>
      <c r="N685" s="23" t="e">
        <f t="shared" si="299"/>
        <v>#NAME?</v>
      </c>
      <c r="O685" s="121" t="e">
        <f t="shared" si="298"/>
        <v>#NAME?</v>
      </c>
      <c r="P685" s="126"/>
      <c r="Q685" s="167" t="e">
        <f>IF(P685="",[3]!EntStkSalesPrice($P$1,A685,'Price List'!$S$5),P685*(IF('Price List'!$S$5="A",1,IF('Price List'!$S$5="B",1.262,1.553))))</f>
        <v>#NAME?</v>
      </c>
      <c r="R685" s="167" t="e">
        <f t="shared" si="294"/>
        <v>#NAME?</v>
      </c>
      <c r="S685" s="106"/>
    </row>
    <row r="686" spans="1:19" x14ac:dyDescent="0.2">
      <c r="A686" s="21" t="s">
        <v>721</v>
      </c>
      <c r="B686" s="22" t="e">
        <f>[3]!EntStkParent($P$1,A686)</f>
        <v>#NAME?</v>
      </c>
      <c r="C686" s="22" t="e">
        <f t="shared" si="295"/>
        <v>#NAME?</v>
      </c>
      <c r="D686" s="22" t="e">
        <f>[3]!EntStkDescr($P$1,A686,1)</f>
        <v>#NAME?</v>
      </c>
      <c r="E686" s="55" t="s">
        <v>79</v>
      </c>
      <c r="F686" s="26" t="s">
        <v>72</v>
      </c>
      <c r="G686" s="25" t="e">
        <f t="shared" si="293"/>
        <v>#NAME?</v>
      </c>
      <c r="H686" s="24" t="e">
        <f>[3]!EntStkUserField5($P$1,A686)</f>
        <v>#NAME?</v>
      </c>
      <c r="I686" s="24"/>
      <c r="J686" s="80" t="e">
        <f>IF('Price List'!$F$2="N/A",N686,IF('Price List'!$S$4="#(515): Invalid Customer",K686,(K686-(K686*O686))))</f>
        <v>#NAME?</v>
      </c>
      <c r="K686" s="80" t="e">
        <f t="shared" si="297"/>
        <v>#NAME?</v>
      </c>
      <c r="L686" s="23" t="e">
        <f t="shared" si="296"/>
        <v>#NAME?</v>
      </c>
      <c r="M686" s="77" t="e">
        <f>IF(VLOOKUP(C686,product_group_discount,3,FALSE)="",'New Quote Discount'!$C$6,VLOOKUP(C686,product_group_discount,3,FALSE))</f>
        <v>#NAME?</v>
      </c>
      <c r="N686" s="23" t="e">
        <f t="shared" si="299"/>
        <v>#NAME?</v>
      </c>
      <c r="O686" s="121" t="e">
        <f t="shared" si="298"/>
        <v>#NAME?</v>
      </c>
      <c r="P686" s="126"/>
      <c r="Q686" s="167" t="e">
        <f>IF(P686="",[3]!EntStkSalesPrice($P$1,A686,'Price List'!$S$5),P686*(IF('Price List'!$S$5="A",1,IF('Price List'!$S$5="B",1.262,1.553))))</f>
        <v>#NAME?</v>
      </c>
      <c r="R686" s="167" t="e">
        <f t="shared" si="294"/>
        <v>#NAME?</v>
      </c>
      <c r="S686" s="106"/>
    </row>
    <row r="687" spans="1:19" x14ac:dyDescent="0.2">
      <c r="A687" s="21" t="s">
        <v>722</v>
      </c>
      <c r="B687" s="22" t="e">
        <f>[3]!EntStkParent($P$1,A687)</f>
        <v>#NAME?</v>
      </c>
      <c r="C687" s="22" t="e">
        <f t="shared" si="295"/>
        <v>#NAME?</v>
      </c>
      <c r="D687" s="22" t="e">
        <f>[3]!EntStkDescr($P$1,A687,1)</f>
        <v>#NAME?</v>
      </c>
      <c r="E687" s="55" t="s">
        <v>79</v>
      </c>
      <c r="F687" s="26" t="s">
        <v>72</v>
      </c>
      <c r="G687" s="25" t="e">
        <f t="shared" si="293"/>
        <v>#NAME?</v>
      </c>
      <c r="H687" s="24" t="e">
        <f>[3]!EntStkUserField5($P$1,A687)</f>
        <v>#NAME?</v>
      </c>
      <c r="I687" s="24"/>
      <c r="J687" s="80" t="e">
        <f>IF('Price List'!$F$2="N/A",N687,IF('Price List'!$S$4="#(515): Invalid Customer",K687,(K687-(K687*O687))))</f>
        <v>#NAME?</v>
      </c>
      <c r="K687" s="80" t="e">
        <f t="shared" si="297"/>
        <v>#NAME?</v>
      </c>
      <c r="L687" s="23" t="e">
        <f t="shared" si="296"/>
        <v>#NAME?</v>
      </c>
      <c r="M687" s="77" t="e">
        <f>IF(VLOOKUP(C687,product_group_discount,3,FALSE)="",'New Quote Discount'!$C$6,VLOOKUP(C687,product_group_discount,3,FALSE))</f>
        <v>#NAME?</v>
      </c>
      <c r="N687" s="23" t="e">
        <f t="shared" si="299"/>
        <v>#NAME?</v>
      </c>
      <c r="O687" s="121" t="e">
        <f t="shared" si="298"/>
        <v>#NAME?</v>
      </c>
      <c r="P687" s="126"/>
      <c r="Q687" s="167" t="e">
        <f>IF(P687="",[3]!EntStkSalesPrice($P$1,A687,'Price List'!$S$5),P687*(IF('Price List'!$S$5="A",1,IF('Price List'!$S$5="B",1.262,1.553))))</f>
        <v>#NAME?</v>
      </c>
      <c r="R687" s="167" t="e">
        <f t="shared" si="294"/>
        <v>#NAME?</v>
      </c>
      <c r="S687" s="106"/>
    </row>
    <row r="688" spans="1:19" x14ac:dyDescent="0.2">
      <c r="A688" s="21" t="s">
        <v>723</v>
      </c>
      <c r="B688" s="22" t="e">
        <f>[3]!EntStkParent($P$1,A688)</f>
        <v>#NAME?</v>
      </c>
      <c r="C688" s="22" t="e">
        <f t="shared" si="295"/>
        <v>#NAME?</v>
      </c>
      <c r="D688" s="22" t="e">
        <f>[3]!EntStkDescr($P$1,A688,1)</f>
        <v>#NAME?</v>
      </c>
      <c r="E688" s="55" t="s">
        <v>79</v>
      </c>
      <c r="F688" s="26" t="s">
        <v>72</v>
      </c>
      <c r="G688" s="25" t="e">
        <f t="shared" si="293"/>
        <v>#NAME?</v>
      </c>
      <c r="H688" s="24" t="e">
        <f>[3]!EntStkUserField5($P$1,A688)</f>
        <v>#NAME?</v>
      </c>
      <c r="I688" s="24"/>
      <c r="J688" s="80" t="e">
        <f>IF('Price List'!$F$2="N/A",N688,IF('Price List'!$S$4="#(515): Invalid Customer",K688,(K688-(K688*O688))))</f>
        <v>#NAME?</v>
      </c>
      <c r="K688" s="80" t="e">
        <f t="shared" si="297"/>
        <v>#NAME?</v>
      </c>
      <c r="L688" s="23" t="e">
        <f t="shared" si="296"/>
        <v>#NAME?</v>
      </c>
      <c r="M688" s="77" t="e">
        <f>IF(VLOOKUP(C688,product_group_discount,3,FALSE)="",'New Quote Discount'!$C$6,VLOOKUP(C688,product_group_discount,3,FALSE))</f>
        <v>#NAME?</v>
      </c>
      <c r="N688" s="23" t="e">
        <f t="shared" si="299"/>
        <v>#NAME?</v>
      </c>
      <c r="O688" s="121" t="e">
        <f t="shared" si="298"/>
        <v>#NAME?</v>
      </c>
      <c r="P688" s="126"/>
      <c r="Q688" s="167" t="e">
        <f>IF(P688="",[3]!EntStkSalesPrice($P$1,A688,'Price List'!$S$5),P688*(IF('Price List'!$S$5="A",1,IF('Price List'!$S$5="B",1.262,1.553))))</f>
        <v>#NAME?</v>
      </c>
      <c r="R688" s="167" t="e">
        <f t="shared" si="294"/>
        <v>#NAME?</v>
      </c>
      <c r="S688" s="106"/>
    </row>
    <row r="689" spans="1:19" x14ac:dyDescent="0.2">
      <c r="A689" s="21" t="s">
        <v>724</v>
      </c>
      <c r="B689" s="22" t="e">
        <f>[3]!EntStkParent($P$1,A689)</f>
        <v>#NAME?</v>
      </c>
      <c r="C689" s="22" t="e">
        <f t="shared" si="295"/>
        <v>#NAME?</v>
      </c>
      <c r="D689" s="22" t="e">
        <f>[3]!EntStkDescr($P$1,A689,1)</f>
        <v>#NAME?</v>
      </c>
      <c r="E689" s="55" t="s">
        <v>79</v>
      </c>
      <c r="F689" s="26" t="s">
        <v>72</v>
      </c>
      <c r="G689" s="25" t="e">
        <f t="shared" si="293"/>
        <v>#NAME?</v>
      </c>
      <c r="H689" s="24" t="e">
        <f>[3]!EntStkUserField5($P$1,A689)</f>
        <v>#NAME?</v>
      </c>
      <c r="I689" s="24"/>
      <c r="J689" s="80" t="e">
        <f>IF('Price List'!$F$2="N/A",N689,IF('Price List'!$S$4="#(515): Invalid Customer",K689,(K689-(K689*O689))))</f>
        <v>#NAME?</v>
      </c>
      <c r="K689" s="80" t="e">
        <f t="shared" si="297"/>
        <v>#NAME?</v>
      </c>
      <c r="L689" s="23" t="e">
        <f t="shared" si="296"/>
        <v>#NAME?</v>
      </c>
      <c r="M689" s="77" t="e">
        <f>IF(VLOOKUP(C689,product_group_discount,3,FALSE)="",'New Quote Discount'!$C$6,VLOOKUP(C689,product_group_discount,3,FALSE))</f>
        <v>#NAME?</v>
      </c>
      <c r="N689" s="23" t="e">
        <f t="shared" si="299"/>
        <v>#NAME?</v>
      </c>
      <c r="O689" s="121" t="e">
        <f t="shared" si="298"/>
        <v>#NAME?</v>
      </c>
      <c r="P689" s="126"/>
      <c r="Q689" s="167" t="e">
        <f>IF(P689="",[3]!EntStkSalesPrice($P$1,A689,'Price List'!$S$5),P689*(IF('Price List'!$S$5="A",1,IF('Price List'!$S$5="B",1.262,1.553))))</f>
        <v>#NAME?</v>
      </c>
      <c r="R689" s="167" t="e">
        <f t="shared" si="294"/>
        <v>#NAME?</v>
      </c>
      <c r="S689" s="106"/>
    </row>
    <row r="690" spans="1:19" x14ac:dyDescent="0.2">
      <c r="A690" s="21" t="s">
        <v>725</v>
      </c>
      <c r="B690" s="22" t="e">
        <f>[3]!EntStkParent($P$1,A690)</f>
        <v>#NAME?</v>
      </c>
      <c r="C690" s="22" t="e">
        <f t="shared" si="295"/>
        <v>#NAME?</v>
      </c>
      <c r="D690" s="22" t="e">
        <f>[3]!EntStkDescr($P$1,A690,1)</f>
        <v>#NAME?</v>
      </c>
      <c r="E690" s="55" t="s">
        <v>79</v>
      </c>
      <c r="F690" s="26" t="s">
        <v>72</v>
      </c>
      <c r="G690" s="25" t="e">
        <f t="shared" si="293"/>
        <v>#NAME?</v>
      </c>
      <c r="H690" s="24" t="e">
        <f>[3]!EntStkUserField5($P$1,A690)</f>
        <v>#NAME?</v>
      </c>
      <c r="I690" s="24"/>
      <c r="J690" s="80" t="e">
        <f>IF('Price List'!$F$2="N/A",N690,IF('Price List'!$S$4="#(515): Invalid Customer",K690,(K690-(K690*O690))))</f>
        <v>#NAME?</v>
      </c>
      <c r="K690" s="80" t="e">
        <f t="shared" si="297"/>
        <v>#NAME?</v>
      </c>
      <c r="L690" s="23" t="e">
        <f t="shared" si="296"/>
        <v>#NAME?</v>
      </c>
      <c r="M690" s="77" t="e">
        <f>IF(VLOOKUP(C690,product_group_discount,3,FALSE)="",'New Quote Discount'!$C$6,VLOOKUP(C690,product_group_discount,3,FALSE))</f>
        <v>#NAME?</v>
      </c>
      <c r="N690" s="23" t="e">
        <f t="shared" si="299"/>
        <v>#NAME?</v>
      </c>
      <c r="O690" s="121" t="e">
        <f t="shared" si="298"/>
        <v>#NAME?</v>
      </c>
      <c r="P690" s="126"/>
      <c r="Q690" s="167" t="e">
        <f>IF(P690="",[3]!EntStkSalesPrice($P$1,A690,'Price List'!$S$5),P690*(IF('Price List'!$S$5="A",1,IF('Price List'!$S$5="B",1.262,1.553))))</f>
        <v>#NAME?</v>
      </c>
      <c r="R690" s="167" t="e">
        <f t="shared" si="294"/>
        <v>#NAME?</v>
      </c>
      <c r="S690" s="106"/>
    </row>
    <row r="691" spans="1:19" x14ac:dyDescent="0.2">
      <c r="A691" s="21" t="s">
        <v>726</v>
      </c>
      <c r="B691" s="22" t="e">
        <f>[3]!EntStkParent($P$1,A691)</f>
        <v>#NAME?</v>
      </c>
      <c r="C691" s="22" t="e">
        <f t="shared" si="295"/>
        <v>#NAME?</v>
      </c>
      <c r="D691" s="22" t="e">
        <f>[3]!EntStkDescr($P$1,A691,1)</f>
        <v>#NAME?</v>
      </c>
      <c r="E691" s="55" t="s">
        <v>79</v>
      </c>
      <c r="F691" s="26" t="s">
        <v>72</v>
      </c>
      <c r="G691" s="25" t="e">
        <f t="shared" si="293"/>
        <v>#NAME?</v>
      </c>
      <c r="H691" s="24" t="e">
        <f>[3]!EntStkUserField5($P$1,A691)</f>
        <v>#NAME?</v>
      </c>
      <c r="I691" s="24"/>
      <c r="J691" s="80" t="e">
        <f>IF('Price List'!$F$2="N/A",N691,IF('Price List'!$S$4="#(515): Invalid Customer",K691,(K691-(K691*O691))))</f>
        <v>#NAME?</v>
      </c>
      <c r="K691" s="80" t="e">
        <f t="shared" si="297"/>
        <v>#NAME?</v>
      </c>
      <c r="L691" s="23" t="e">
        <f t="shared" si="296"/>
        <v>#NAME?</v>
      </c>
      <c r="M691" s="77" t="e">
        <f>IF(VLOOKUP(C691,product_group_discount,3,FALSE)="",'New Quote Discount'!$C$6,VLOOKUP(C691,product_group_discount,3,FALSE))</f>
        <v>#NAME?</v>
      </c>
      <c r="N691" s="23" t="e">
        <f t="shared" si="299"/>
        <v>#NAME?</v>
      </c>
      <c r="O691" s="121" t="e">
        <f t="shared" si="298"/>
        <v>#NAME?</v>
      </c>
      <c r="P691" s="126"/>
      <c r="Q691" s="167" t="e">
        <f>IF(P691="",[3]!EntStkSalesPrice($P$1,A691,'Price List'!$S$5),P691*(IF('Price List'!$S$5="A",1,IF('Price List'!$S$5="B",1.262,1.553))))</f>
        <v>#NAME?</v>
      </c>
      <c r="R691" s="167" t="e">
        <f t="shared" si="294"/>
        <v>#NAME?</v>
      </c>
      <c r="S691" s="106"/>
    </row>
    <row r="692" spans="1:19" x14ac:dyDescent="0.2">
      <c r="A692" s="21" t="s">
        <v>727</v>
      </c>
      <c r="B692" s="22" t="e">
        <f>[3]!EntStkParent($P$1,A692)</f>
        <v>#NAME?</v>
      </c>
      <c r="C692" s="22" t="e">
        <f t="shared" si="295"/>
        <v>#NAME?</v>
      </c>
      <c r="D692" s="22" t="e">
        <f>[3]!EntStkDescr($P$1,A692,1)</f>
        <v>#NAME?</v>
      </c>
      <c r="E692" s="55" t="s">
        <v>79</v>
      </c>
      <c r="F692" s="26" t="s">
        <v>72</v>
      </c>
      <c r="G692" s="25" t="e">
        <f t="shared" si="293"/>
        <v>#NAME?</v>
      </c>
      <c r="H692" s="24" t="e">
        <f>[3]!EntStkUserField5($P$1,A692)</f>
        <v>#NAME?</v>
      </c>
      <c r="I692" s="24"/>
      <c r="J692" s="80" t="e">
        <f>IF('Price List'!$F$2="N/A",N692,IF('Price List'!$S$4="#(515): Invalid Customer",K692,(K692-(K692*O692))))</f>
        <v>#NAME?</v>
      </c>
      <c r="K692" s="80" t="e">
        <f t="shared" si="297"/>
        <v>#NAME?</v>
      </c>
      <c r="L692" s="23" t="e">
        <f t="shared" si="296"/>
        <v>#NAME?</v>
      </c>
      <c r="M692" s="77" t="e">
        <f>IF(VLOOKUP(C692,product_group_discount,3,FALSE)="",'New Quote Discount'!$C$6,VLOOKUP(C692,product_group_discount,3,FALSE))</f>
        <v>#NAME?</v>
      </c>
      <c r="N692" s="23" t="e">
        <f t="shared" si="299"/>
        <v>#NAME?</v>
      </c>
      <c r="O692" s="121" t="e">
        <f t="shared" si="298"/>
        <v>#NAME?</v>
      </c>
      <c r="P692" s="126"/>
      <c r="Q692" s="167" t="e">
        <f>IF(P692="",[3]!EntStkSalesPrice($P$1,A692,'Price List'!$S$5),P692*(IF('Price List'!$S$5="A",1,IF('Price List'!$S$5="B",1.262,1.553))))</f>
        <v>#NAME?</v>
      </c>
      <c r="R692" s="167" t="e">
        <f t="shared" si="294"/>
        <v>#NAME?</v>
      </c>
      <c r="S692" s="106"/>
    </row>
    <row r="693" spans="1:19" x14ac:dyDescent="0.2">
      <c r="A693" s="21" t="s">
        <v>728</v>
      </c>
      <c r="B693" s="22" t="e">
        <f>[3]!EntStkParent($P$1,A693)</f>
        <v>#NAME?</v>
      </c>
      <c r="C693" s="22" t="e">
        <f t="shared" si="295"/>
        <v>#NAME?</v>
      </c>
      <c r="D693" s="22" t="e">
        <f>[3]!EntStkDescr($P$1,A693,1)</f>
        <v>#NAME?</v>
      </c>
      <c r="E693" s="55" t="s">
        <v>79</v>
      </c>
      <c r="F693" s="26" t="s">
        <v>72</v>
      </c>
      <c r="G693" s="25" t="e">
        <f t="shared" si="293"/>
        <v>#NAME?</v>
      </c>
      <c r="H693" s="24" t="e">
        <f>[3]!EntStkUserField5($P$1,A693)</f>
        <v>#NAME?</v>
      </c>
      <c r="I693" s="24"/>
      <c r="J693" s="80" t="e">
        <f>IF('Price List'!$F$2="N/A",N693,IF('Price List'!$S$4="#(515): Invalid Customer",K693,(K693-(K693*O693))))</f>
        <v>#NAME?</v>
      </c>
      <c r="K693" s="80" t="e">
        <f t="shared" si="297"/>
        <v>#NAME?</v>
      </c>
      <c r="L693" s="23" t="e">
        <f t="shared" si="296"/>
        <v>#NAME?</v>
      </c>
      <c r="M693" s="77" t="e">
        <f>IF(VLOOKUP(C693,product_group_discount,3,FALSE)="",'New Quote Discount'!$C$6,VLOOKUP(C693,product_group_discount,3,FALSE))</f>
        <v>#NAME?</v>
      </c>
      <c r="N693" s="23" t="e">
        <f t="shared" si="299"/>
        <v>#NAME?</v>
      </c>
      <c r="O693" s="121" t="e">
        <f t="shared" si="298"/>
        <v>#NAME?</v>
      </c>
      <c r="P693" s="126"/>
      <c r="Q693" s="167" t="e">
        <f>IF(P693="",[3]!EntStkSalesPrice($P$1,A693,'Price List'!$S$5),P693*(IF('Price List'!$S$5="A",1,IF('Price List'!$S$5="B",1.262,1.553))))</f>
        <v>#NAME?</v>
      </c>
      <c r="R693" s="167" t="e">
        <f t="shared" si="294"/>
        <v>#NAME?</v>
      </c>
      <c r="S693" s="106"/>
    </row>
    <row r="694" spans="1:19" x14ac:dyDescent="0.2">
      <c r="A694" s="21" t="s">
        <v>729</v>
      </c>
      <c r="B694" s="22" t="e">
        <f>[3]!EntStkParent($P$1,A694)</f>
        <v>#NAME?</v>
      </c>
      <c r="C694" s="22" t="e">
        <f t="shared" si="295"/>
        <v>#NAME?</v>
      </c>
      <c r="D694" s="22" t="e">
        <f>[3]!EntStkDescr($P$1,A694,1)</f>
        <v>#NAME?</v>
      </c>
      <c r="E694" s="55" t="s">
        <v>79</v>
      </c>
      <c r="F694" s="26" t="s">
        <v>72</v>
      </c>
      <c r="G694" s="25" t="e">
        <f t="shared" si="293"/>
        <v>#NAME?</v>
      </c>
      <c r="H694" s="24" t="e">
        <f>[3]!EntStkUserField5($P$1,A694)</f>
        <v>#NAME?</v>
      </c>
      <c r="I694" s="24"/>
      <c r="J694" s="80" t="e">
        <f>IF('Price List'!$F$2="N/A",N694,IF('Price List'!$S$4="#(515): Invalid Customer",K694,(K694-(K694*O694))))</f>
        <v>#NAME?</v>
      </c>
      <c r="K694" s="80" t="e">
        <f t="shared" si="297"/>
        <v>#NAME?</v>
      </c>
      <c r="L694" s="23" t="e">
        <f t="shared" si="296"/>
        <v>#NAME?</v>
      </c>
      <c r="M694" s="77" t="e">
        <f>IF(VLOOKUP(C694,product_group_discount,3,FALSE)="",'New Quote Discount'!$C$6,VLOOKUP(C694,product_group_discount,3,FALSE))</f>
        <v>#NAME?</v>
      </c>
      <c r="N694" s="23" t="e">
        <f t="shared" si="299"/>
        <v>#NAME?</v>
      </c>
      <c r="O694" s="121" t="e">
        <f t="shared" si="298"/>
        <v>#NAME?</v>
      </c>
      <c r="P694" s="126"/>
      <c r="Q694" s="167" t="e">
        <f>IF(P694="",[3]!EntStkSalesPrice($P$1,A694,'Price List'!$S$5),P694*(IF('Price List'!$S$5="A",1,IF('Price List'!$S$5="B",1.262,1.553))))</f>
        <v>#NAME?</v>
      </c>
      <c r="R694" s="167" t="e">
        <f t="shared" si="294"/>
        <v>#NAME?</v>
      </c>
      <c r="S694" s="106"/>
    </row>
    <row r="695" spans="1:19" x14ac:dyDescent="0.2">
      <c r="A695" s="21" t="s">
        <v>730</v>
      </c>
      <c r="B695" s="22" t="e">
        <f>[3]!EntStkParent($P$1,A695)</f>
        <v>#NAME?</v>
      </c>
      <c r="C695" s="22" t="e">
        <f t="shared" si="295"/>
        <v>#NAME?</v>
      </c>
      <c r="D695" s="22" t="e">
        <f>[3]!EntStkDescr($P$1,A695,1)</f>
        <v>#NAME?</v>
      </c>
      <c r="E695" s="55" t="s">
        <v>79</v>
      </c>
      <c r="F695" s="26" t="s">
        <v>72</v>
      </c>
      <c r="G695" s="25" t="e">
        <f t="shared" si="293"/>
        <v>#NAME?</v>
      </c>
      <c r="H695" s="24" t="e">
        <f>[3]!EntStkUserField5($P$1,A695)</f>
        <v>#NAME?</v>
      </c>
      <c r="I695" s="24"/>
      <c r="J695" s="80" t="e">
        <f>IF('Price List'!$F$2="N/A",N695,IF('Price List'!$S$4="#(515): Invalid Customer",K695,(K695-(K695*O695))))</f>
        <v>#NAME?</v>
      </c>
      <c r="K695" s="80" t="e">
        <f t="shared" si="297"/>
        <v>#NAME?</v>
      </c>
      <c r="L695" s="23" t="e">
        <f t="shared" si="296"/>
        <v>#NAME?</v>
      </c>
      <c r="M695" s="77" t="e">
        <f>IF(VLOOKUP(C695,product_group_discount,3,FALSE)="",'New Quote Discount'!$C$6,VLOOKUP(C695,product_group_discount,3,FALSE))</f>
        <v>#NAME?</v>
      </c>
      <c r="N695" s="23" t="e">
        <f t="shared" si="299"/>
        <v>#NAME?</v>
      </c>
      <c r="O695" s="121" t="e">
        <f t="shared" si="298"/>
        <v>#NAME?</v>
      </c>
      <c r="P695" s="126"/>
      <c r="Q695" s="167" t="e">
        <f>IF(P695="",[3]!EntStkSalesPrice($P$1,A695,'Price List'!$S$5),P695*(IF('Price List'!$S$5="A",1,IF('Price List'!$S$5="B",1.262,1.553))))</f>
        <v>#NAME?</v>
      </c>
      <c r="R695" s="167" t="e">
        <f t="shared" si="294"/>
        <v>#NAME?</v>
      </c>
      <c r="S695" s="106"/>
    </row>
    <row r="696" spans="1:19" x14ac:dyDescent="0.2">
      <c r="A696" s="21" t="s">
        <v>731</v>
      </c>
      <c r="B696" s="22" t="e">
        <f>[3]!EntStkParent($P$1,A696)</f>
        <v>#NAME?</v>
      </c>
      <c r="C696" s="22" t="e">
        <f t="shared" si="295"/>
        <v>#NAME?</v>
      </c>
      <c r="D696" s="22" t="e">
        <f>[3]!EntStkDescr($P$1,A696,1)</f>
        <v>#NAME?</v>
      </c>
      <c r="E696" s="55" t="s">
        <v>79</v>
      </c>
      <c r="F696" s="26" t="s">
        <v>72</v>
      </c>
      <c r="G696" s="25" t="e">
        <f t="shared" si="293"/>
        <v>#NAME?</v>
      </c>
      <c r="H696" s="24" t="e">
        <f>[3]!EntStkUserField5($P$1,A696)</f>
        <v>#NAME?</v>
      </c>
      <c r="I696" s="24"/>
      <c r="J696" s="80" t="e">
        <f>IF('Price List'!$F$2="N/A",N696,IF('Price List'!$S$4="#(515): Invalid Customer",K696,(K696-(K696*O696))))</f>
        <v>#NAME?</v>
      </c>
      <c r="K696" s="80" t="e">
        <f t="shared" si="297"/>
        <v>#NAME?</v>
      </c>
      <c r="L696" s="23" t="e">
        <f t="shared" si="296"/>
        <v>#NAME?</v>
      </c>
      <c r="M696" s="77" t="e">
        <f>IF(VLOOKUP(C696,product_group_discount,3,FALSE)="",'New Quote Discount'!$C$6,VLOOKUP(C696,product_group_discount,3,FALSE))</f>
        <v>#NAME?</v>
      </c>
      <c r="N696" s="23" t="e">
        <f t="shared" si="299"/>
        <v>#NAME?</v>
      </c>
      <c r="O696" s="121" t="e">
        <f t="shared" si="298"/>
        <v>#NAME?</v>
      </c>
      <c r="P696" s="126"/>
      <c r="Q696" s="167" t="e">
        <f>IF(P696="",[3]!EntStkSalesPrice($P$1,A696,'Price List'!$S$5),P696*(IF('Price List'!$S$5="A",1,IF('Price List'!$S$5="B",1.262,1.553))))</f>
        <v>#NAME?</v>
      </c>
      <c r="R696" s="167" t="e">
        <f t="shared" si="294"/>
        <v>#NAME?</v>
      </c>
      <c r="S696" s="106"/>
    </row>
    <row r="697" spans="1:19" x14ac:dyDescent="0.2">
      <c r="A697" s="21" t="s">
        <v>732</v>
      </c>
      <c r="B697" s="22" t="e">
        <f>[3]!EntStkParent($P$1,A697)</f>
        <v>#NAME?</v>
      </c>
      <c r="C697" s="22" t="e">
        <f t="shared" si="295"/>
        <v>#NAME?</v>
      </c>
      <c r="D697" s="22" t="e">
        <f>[3]!EntStkDescr($P$1,A697,1)</f>
        <v>#NAME?</v>
      </c>
      <c r="E697" s="55" t="s">
        <v>79</v>
      </c>
      <c r="F697" s="26" t="s">
        <v>72</v>
      </c>
      <c r="G697" s="25" t="e">
        <f t="shared" si="293"/>
        <v>#NAME?</v>
      </c>
      <c r="H697" s="24" t="e">
        <f>[3]!EntStkUserField5($P$1,A697)</f>
        <v>#NAME?</v>
      </c>
      <c r="I697" s="24"/>
      <c r="J697" s="80" t="e">
        <f>IF('Price List'!$F$2="N/A",N697,IF('Price List'!$S$4="#(515): Invalid Customer",K697,(K697-(K697*O697))))</f>
        <v>#NAME?</v>
      </c>
      <c r="K697" s="80" t="e">
        <f t="shared" si="297"/>
        <v>#NAME?</v>
      </c>
      <c r="L697" s="23" t="e">
        <f t="shared" si="296"/>
        <v>#NAME?</v>
      </c>
      <c r="M697" s="77" t="e">
        <f>IF(VLOOKUP(C697,product_group_discount,3,FALSE)="",'New Quote Discount'!$C$6,VLOOKUP(C697,product_group_discount,3,FALSE))</f>
        <v>#NAME?</v>
      </c>
      <c r="N697" s="23" t="e">
        <f t="shared" si="299"/>
        <v>#NAME?</v>
      </c>
      <c r="O697" s="121" t="e">
        <f t="shared" si="298"/>
        <v>#NAME?</v>
      </c>
      <c r="P697" s="126"/>
      <c r="Q697" s="167" t="e">
        <f>IF(P697="",[3]!EntStkSalesPrice($P$1,A697,'Price List'!$S$5),P697*(IF('Price List'!$S$5="A",1,IF('Price List'!$S$5="B",1.262,1.553))))</f>
        <v>#NAME?</v>
      </c>
      <c r="R697" s="167" t="e">
        <f t="shared" si="294"/>
        <v>#NAME?</v>
      </c>
      <c r="S697" s="106"/>
    </row>
    <row r="698" spans="1:19" x14ac:dyDescent="0.2">
      <c r="A698" s="21" t="s">
        <v>733</v>
      </c>
      <c r="B698" s="22" t="e">
        <f>[3]!EntStkParent($P$1,A698)</f>
        <v>#NAME?</v>
      </c>
      <c r="C698" s="22" t="e">
        <f t="shared" si="295"/>
        <v>#NAME?</v>
      </c>
      <c r="D698" s="22" t="e">
        <f>[3]!EntStkDescr($P$1,A698,1)</f>
        <v>#NAME?</v>
      </c>
      <c r="E698" s="55" t="s">
        <v>79</v>
      </c>
      <c r="F698" s="26" t="s">
        <v>72</v>
      </c>
      <c r="G698" s="25" t="e">
        <f t="shared" si="293"/>
        <v>#NAME?</v>
      </c>
      <c r="H698" s="24" t="e">
        <f>[3]!EntStkUserField5($P$1,A698)</f>
        <v>#NAME?</v>
      </c>
      <c r="I698" s="24"/>
      <c r="J698" s="80" t="e">
        <f>IF('Price List'!$F$2="N/A",N698,IF('Price List'!$S$4="#(515): Invalid Customer",K698,(K698-(K698*O698))))</f>
        <v>#NAME?</v>
      </c>
      <c r="K698" s="80" t="e">
        <f t="shared" si="297"/>
        <v>#NAME?</v>
      </c>
      <c r="L698" s="23" t="e">
        <f t="shared" si="296"/>
        <v>#NAME?</v>
      </c>
      <c r="M698" s="77" t="e">
        <f>IF(VLOOKUP(C698,product_group_discount,3,FALSE)="",'New Quote Discount'!$C$6,VLOOKUP(C698,product_group_discount,3,FALSE))</f>
        <v>#NAME?</v>
      </c>
      <c r="N698" s="23" t="e">
        <f t="shared" si="299"/>
        <v>#NAME?</v>
      </c>
      <c r="O698" s="121" t="e">
        <f t="shared" si="298"/>
        <v>#NAME?</v>
      </c>
      <c r="P698" s="126"/>
      <c r="Q698" s="167" t="e">
        <f>IF(P698="",[3]!EntStkSalesPrice($P$1,A698,'Price List'!$S$5),P698*(IF('Price List'!$S$5="A",1,IF('Price List'!$S$5="B",1.262,1.553))))</f>
        <v>#NAME?</v>
      </c>
      <c r="R698" s="167" t="e">
        <f t="shared" si="294"/>
        <v>#NAME?</v>
      </c>
      <c r="S698" s="106"/>
    </row>
    <row r="699" spans="1:19" x14ac:dyDescent="0.2">
      <c r="A699" s="21" t="s">
        <v>734</v>
      </c>
      <c r="B699" s="22" t="e">
        <f>[3]!EntStkParent($P$1,A699)</f>
        <v>#NAME?</v>
      </c>
      <c r="C699" s="22" t="e">
        <f t="shared" si="295"/>
        <v>#NAME?</v>
      </c>
      <c r="D699" s="22" t="e">
        <f>[3]!EntStkDescr($P$1,A699,1)</f>
        <v>#NAME?</v>
      </c>
      <c r="E699" s="55" t="s">
        <v>79</v>
      </c>
      <c r="F699" s="26" t="s">
        <v>72</v>
      </c>
      <c r="G699" s="25" t="e">
        <f t="shared" si="293"/>
        <v>#NAME?</v>
      </c>
      <c r="H699" s="24" t="e">
        <f>[3]!EntStkUserField5($P$1,A699)</f>
        <v>#NAME?</v>
      </c>
      <c r="I699" s="24"/>
      <c r="J699" s="80" t="e">
        <f>IF('Price List'!$F$2="N/A",N699,IF('Price List'!$S$4="#(515): Invalid Customer",K699,(K699-(K699*O699))))</f>
        <v>#NAME?</v>
      </c>
      <c r="K699" s="80" t="e">
        <f t="shared" si="297"/>
        <v>#NAME?</v>
      </c>
      <c r="L699" s="23" t="e">
        <f t="shared" si="296"/>
        <v>#NAME?</v>
      </c>
      <c r="M699" s="77" t="e">
        <f>IF(VLOOKUP(C699,product_group_discount,3,FALSE)="",'New Quote Discount'!$C$6,VLOOKUP(C699,product_group_discount,3,FALSE))</f>
        <v>#NAME?</v>
      </c>
      <c r="N699" s="23" t="e">
        <f t="shared" si="299"/>
        <v>#NAME?</v>
      </c>
      <c r="O699" s="121" t="e">
        <f t="shared" si="298"/>
        <v>#NAME?</v>
      </c>
      <c r="P699" s="126"/>
      <c r="Q699" s="167" t="e">
        <f>IF(P699="",[3]!EntStkSalesPrice($P$1,A699,'Price List'!$S$5),P699*(IF('Price List'!$S$5="A",1,IF('Price List'!$S$5="B",1.262,1.553))))</f>
        <v>#NAME?</v>
      </c>
      <c r="R699" s="167" t="e">
        <f t="shared" si="294"/>
        <v>#NAME?</v>
      </c>
      <c r="S699" s="106"/>
    </row>
    <row r="700" spans="1:19" x14ac:dyDescent="0.2">
      <c r="A700" s="21" t="s">
        <v>735</v>
      </c>
      <c r="B700" s="22" t="e">
        <f>[3]!EntStkParent($P$1,A700)</f>
        <v>#NAME?</v>
      </c>
      <c r="C700" s="22" t="e">
        <f t="shared" si="295"/>
        <v>#NAME?</v>
      </c>
      <c r="D700" s="22" t="e">
        <f>[3]!EntStkDescr($P$1,A700,1)</f>
        <v>#NAME?</v>
      </c>
      <c r="E700" s="55" t="s">
        <v>79</v>
      </c>
      <c r="F700" s="26" t="s">
        <v>72</v>
      </c>
      <c r="G700" s="25" t="e">
        <f t="shared" si="293"/>
        <v>#NAME?</v>
      </c>
      <c r="H700" s="24" t="e">
        <f>[3]!EntStkUserField5($P$1,A700)</f>
        <v>#NAME?</v>
      </c>
      <c r="I700" s="24"/>
      <c r="J700" s="80" t="e">
        <f>IF('Price List'!$F$2="N/A",N700,IF('Price List'!$S$4="#(515): Invalid Customer",K700,(K700-(K700*O700))))</f>
        <v>#NAME?</v>
      </c>
      <c r="K700" s="80" t="e">
        <f t="shared" si="297"/>
        <v>#NAME?</v>
      </c>
      <c r="L700" s="23" t="e">
        <f t="shared" si="296"/>
        <v>#NAME?</v>
      </c>
      <c r="M700" s="77" t="e">
        <f>IF(VLOOKUP(C700,product_group_discount,3,FALSE)="",'New Quote Discount'!$C$6,VLOOKUP(C700,product_group_discount,3,FALSE))</f>
        <v>#NAME?</v>
      </c>
      <c r="N700" s="23" t="e">
        <f t="shared" si="299"/>
        <v>#NAME?</v>
      </c>
      <c r="O700" s="121" t="e">
        <f t="shared" si="298"/>
        <v>#NAME?</v>
      </c>
      <c r="P700" s="126"/>
      <c r="Q700" s="167" t="e">
        <f>IF(P700="",[3]!EntStkSalesPrice($P$1,A700,'Price List'!$S$5),P700*(IF('Price List'!$S$5="A",1,IF('Price List'!$S$5="B",1.262,1.553))))</f>
        <v>#NAME?</v>
      </c>
      <c r="R700" s="167" t="e">
        <f t="shared" si="294"/>
        <v>#NAME?</v>
      </c>
      <c r="S700" s="106"/>
    </row>
    <row r="701" spans="1:19" x14ac:dyDescent="0.2">
      <c r="A701" s="21" t="s">
        <v>736</v>
      </c>
      <c r="B701" s="22" t="e">
        <f>[3]!EntStkParent($P$1,A701)</f>
        <v>#NAME?</v>
      </c>
      <c r="C701" s="22" t="e">
        <f t="shared" si="295"/>
        <v>#NAME?</v>
      </c>
      <c r="D701" s="22" t="e">
        <f>[3]!EntStkDescr($P$1,A701,1)</f>
        <v>#NAME?</v>
      </c>
      <c r="E701" s="55" t="s">
        <v>79</v>
      </c>
      <c r="F701" s="26" t="s">
        <v>72</v>
      </c>
      <c r="G701" s="25" t="e">
        <f t="shared" ref="G701:G764" si="300">CONCATENATE(H701,E701,F701)</f>
        <v>#NAME?</v>
      </c>
      <c r="H701" s="24" t="e">
        <f>[3]!EntStkUserField5($P$1,A701)</f>
        <v>#NAME?</v>
      </c>
      <c r="I701" s="24"/>
      <c r="J701" s="80" t="e">
        <f>IF('Price List'!$F$2="N/A",N701,IF('Price List'!$S$4="#(515): Invalid Customer",K701,(K701-(K701*O701))))</f>
        <v>#NAME?</v>
      </c>
      <c r="K701" s="80" t="e">
        <f t="shared" si="297"/>
        <v>#NAME?</v>
      </c>
      <c r="L701" s="23" t="e">
        <f t="shared" si="296"/>
        <v>#NAME?</v>
      </c>
      <c r="M701" s="77" t="e">
        <f>IF(VLOOKUP(C701,product_group_discount,3,FALSE)="",'New Quote Discount'!$C$6,VLOOKUP(C701,product_group_discount,3,FALSE))</f>
        <v>#NAME?</v>
      </c>
      <c r="N701" s="23" t="e">
        <f t="shared" si="299"/>
        <v>#NAME?</v>
      </c>
      <c r="O701" s="121" t="e">
        <f t="shared" si="298"/>
        <v>#NAME?</v>
      </c>
      <c r="P701" s="126"/>
      <c r="Q701" s="167" t="e">
        <f>IF(P701="",[3]!EntStkSalesPrice($P$1,A701,'Price List'!$S$5),P701*(IF('Price List'!$S$5="A",1,IF('Price List'!$S$5="B",1.262,1.553))))</f>
        <v>#NAME?</v>
      </c>
      <c r="R701" s="167" t="e">
        <f t="shared" si="294"/>
        <v>#NAME?</v>
      </c>
      <c r="S701" s="106"/>
    </row>
    <row r="702" spans="1:19" x14ac:dyDescent="0.2">
      <c r="A702" s="21" t="s">
        <v>737</v>
      </c>
      <c r="B702" s="22" t="e">
        <f>[3]!EntStkParent($P$1,A702)</f>
        <v>#NAME?</v>
      </c>
      <c r="C702" s="22" t="e">
        <f t="shared" si="295"/>
        <v>#NAME?</v>
      </c>
      <c r="D702" s="22" t="e">
        <f>[3]!EntStkDescr($P$1,A702,1)</f>
        <v>#NAME?</v>
      </c>
      <c r="E702" s="55" t="s">
        <v>79</v>
      </c>
      <c r="F702" s="26" t="s">
        <v>72</v>
      </c>
      <c r="G702" s="25" t="e">
        <f t="shared" si="300"/>
        <v>#NAME?</v>
      </c>
      <c r="H702" s="24" t="e">
        <f>[3]!EntStkUserField5($P$1,A702)</f>
        <v>#NAME?</v>
      </c>
      <c r="I702" s="24"/>
      <c r="J702" s="80" t="e">
        <f>IF('Price List'!$F$2="N/A",N702,IF('Price List'!$S$4="#(515): Invalid Customer",K702,(K702-(K702*O702))))</f>
        <v>#NAME?</v>
      </c>
      <c r="K702" s="80" t="e">
        <f t="shared" si="297"/>
        <v>#NAME?</v>
      </c>
      <c r="L702" s="23" t="e">
        <f t="shared" si="296"/>
        <v>#NAME?</v>
      </c>
      <c r="M702" s="77" t="e">
        <f>IF(VLOOKUP(C702,product_group_discount,3,FALSE)="",'New Quote Discount'!$C$6,VLOOKUP(C702,product_group_discount,3,FALSE))</f>
        <v>#NAME?</v>
      </c>
      <c r="N702" s="23" t="e">
        <f t="shared" si="299"/>
        <v>#NAME?</v>
      </c>
      <c r="O702" s="121" t="e">
        <f t="shared" si="298"/>
        <v>#NAME?</v>
      </c>
      <c r="P702" s="126"/>
      <c r="Q702" s="167" t="e">
        <f>IF(P702="",[3]!EntStkSalesPrice($P$1,A702,'Price List'!$S$5),P702*(IF('Price List'!$S$5="A",1,IF('Price List'!$S$5="B",1.262,1.553))))</f>
        <v>#NAME?</v>
      </c>
      <c r="R702" s="167" t="e">
        <f t="shared" si="294"/>
        <v>#NAME?</v>
      </c>
      <c r="S702" s="106"/>
    </row>
    <row r="703" spans="1:19" x14ac:dyDescent="0.2">
      <c r="A703" s="21" t="s">
        <v>738</v>
      </c>
      <c r="B703" s="22" t="e">
        <f>[3]!EntStkParent($P$1,A703)</f>
        <v>#NAME?</v>
      </c>
      <c r="C703" s="22" t="e">
        <f t="shared" si="295"/>
        <v>#NAME?</v>
      </c>
      <c r="D703" s="22" t="e">
        <f>[3]!EntStkDescr($P$1,A703,1)</f>
        <v>#NAME?</v>
      </c>
      <c r="E703" s="55" t="s">
        <v>79</v>
      </c>
      <c r="F703" s="26" t="s">
        <v>72</v>
      </c>
      <c r="G703" s="25" t="e">
        <f t="shared" si="300"/>
        <v>#NAME?</v>
      </c>
      <c r="H703" s="24" t="e">
        <f>[3]!EntStkUserField5($P$1,A703)</f>
        <v>#NAME?</v>
      </c>
      <c r="I703" s="24"/>
      <c r="J703" s="80" t="e">
        <f>IF('Price List'!$F$2="N/A",N703,IF('Price List'!$S$4="#(515): Invalid Customer",K703,(K703-(K703*O703))))</f>
        <v>#NAME?</v>
      </c>
      <c r="K703" s="80" t="e">
        <f t="shared" si="297"/>
        <v>#NAME?</v>
      </c>
      <c r="L703" s="23" t="e">
        <f t="shared" si="296"/>
        <v>#NAME?</v>
      </c>
      <c r="M703" s="77" t="e">
        <f>IF(VLOOKUP(C703,product_group_discount,3,FALSE)="",'New Quote Discount'!$C$6,VLOOKUP(C703,product_group_discount,3,FALSE))</f>
        <v>#NAME?</v>
      </c>
      <c r="N703" s="23" t="e">
        <f t="shared" si="299"/>
        <v>#NAME?</v>
      </c>
      <c r="O703" s="121" t="e">
        <f t="shared" si="298"/>
        <v>#NAME?</v>
      </c>
      <c r="P703" s="126"/>
      <c r="Q703" s="167" t="e">
        <f>IF(P703="",[3]!EntStkSalesPrice($P$1,A703,'Price List'!$S$5),P703*(IF('Price List'!$S$5="A",1,IF('Price List'!$S$5="B",1.262,1.553))))</f>
        <v>#NAME?</v>
      </c>
      <c r="R703" s="167" t="e">
        <f t="shared" si="294"/>
        <v>#NAME?</v>
      </c>
      <c r="S703" s="106"/>
    </row>
    <row r="704" spans="1:19" x14ac:dyDescent="0.2">
      <c r="A704" s="21" t="s">
        <v>739</v>
      </c>
      <c r="B704" s="22" t="e">
        <f>[3]!EntStkParent($P$1,A704)</f>
        <v>#NAME?</v>
      </c>
      <c r="C704" s="22" t="e">
        <f t="shared" si="295"/>
        <v>#NAME?</v>
      </c>
      <c r="D704" s="22" t="e">
        <f>[3]!EntStkDescr($P$1,A704,1)</f>
        <v>#NAME?</v>
      </c>
      <c r="E704" s="55" t="s">
        <v>79</v>
      </c>
      <c r="F704" s="26" t="s">
        <v>72</v>
      </c>
      <c r="G704" s="25" t="e">
        <f t="shared" si="300"/>
        <v>#NAME?</v>
      </c>
      <c r="H704" s="24" t="e">
        <f>[3]!EntStkUserField5($P$1,A704)</f>
        <v>#NAME?</v>
      </c>
      <c r="I704" s="24"/>
      <c r="J704" s="80" t="e">
        <f>IF('Price List'!$F$2="N/A",N704,IF('Price List'!$S$4="#(515): Invalid Customer",K704,(K704-(K704*O704))))</f>
        <v>#NAME?</v>
      </c>
      <c r="K704" s="80" t="e">
        <f t="shared" si="297"/>
        <v>#NAME?</v>
      </c>
      <c r="L704" s="23" t="e">
        <f t="shared" si="296"/>
        <v>#NAME?</v>
      </c>
      <c r="M704" s="77" t="e">
        <f>IF(VLOOKUP(C704,product_group_discount,3,FALSE)="",'New Quote Discount'!$C$6,VLOOKUP(C704,product_group_discount,3,FALSE))</f>
        <v>#NAME?</v>
      </c>
      <c r="N704" s="23" t="e">
        <f t="shared" si="299"/>
        <v>#NAME?</v>
      </c>
      <c r="O704" s="121" t="e">
        <f t="shared" si="298"/>
        <v>#NAME?</v>
      </c>
      <c r="P704" s="126"/>
      <c r="Q704" s="167" t="e">
        <f>IF(P704="",[3]!EntStkSalesPrice($P$1,A704,'Price List'!$S$5),P704*(IF('Price List'!$S$5="A",1,IF('Price List'!$S$5="B",1.262,1.553))))</f>
        <v>#NAME?</v>
      </c>
      <c r="R704" s="167" t="e">
        <f t="shared" si="294"/>
        <v>#NAME?</v>
      </c>
      <c r="S704" s="106"/>
    </row>
    <row r="705" spans="1:19" x14ac:dyDescent="0.2">
      <c r="A705" s="21" t="s">
        <v>740</v>
      </c>
      <c r="B705" s="22" t="e">
        <f>[3]!EntStkParent($P$1,A705)</f>
        <v>#NAME?</v>
      </c>
      <c r="C705" s="22" t="e">
        <f t="shared" si="295"/>
        <v>#NAME?</v>
      </c>
      <c r="D705" s="22" t="e">
        <f>[3]!EntStkDescr($P$1,A705,1)</f>
        <v>#NAME?</v>
      </c>
      <c r="E705" s="55" t="s">
        <v>79</v>
      </c>
      <c r="F705" s="26" t="s">
        <v>72</v>
      </c>
      <c r="G705" s="25" t="e">
        <f t="shared" si="300"/>
        <v>#NAME?</v>
      </c>
      <c r="H705" s="24" t="e">
        <f>[3]!EntStkUserField5($P$1,A705)</f>
        <v>#NAME?</v>
      </c>
      <c r="I705" s="24"/>
      <c r="J705" s="80" t="e">
        <f>IF('Price List'!$F$2="N/A",N705,IF('Price List'!$S$4="#(515): Invalid Customer",K705,(K705-(K705*O705))))</f>
        <v>#NAME?</v>
      </c>
      <c r="K705" s="80" t="e">
        <f t="shared" si="297"/>
        <v>#NAME?</v>
      </c>
      <c r="L705" s="23" t="e">
        <f t="shared" si="296"/>
        <v>#NAME?</v>
      </c>
      <c r="M705" s="77" t="e">
        <f>IF(VLOOKUP(C705,product_group_discount,3,FALSE)="",'New Quote Discount'!$C$6,VLOOKUP(C705,product_group_discount,3,FALSE))</f>
        <v>#NAME?</v>
      </c>
      <c r="N705" s="23" t="e">
        <f t="shared" si="299"/>
        <v>#NAME?</v>
      </c>
      <c r="O705" s="121" t="e">
        <f t="shared" si="298"/>
        <v>#NAME?</v>
      </c>
      <c r="P705" s="126"/>
      <c r="Q705" s="167" t="e">
        <f>IF(P705="",[3]!EntStkSalesPrice($P$1,A705,'Price List'!$S$5),P705*(IF('Price List'!$S$5="A",1,IF('Price List'!$S$5="B",1.262,1.553))))</f>
        <v>#NAME?</v>
      </c>
      <c r="R705" s="167" t="e">
        <f t="shared" si="294"/>
        <v>#NAME?</v>
      </c>
      <c r="S705" s="106"/>
    </row>
    <row r="706" spans="1:19" x14ac:dyDescent="0.2">
      <c r="A706" s="21" t="s">
        <v>741</v>
      </c>
      <c r="B706" s="22" t="e">
        <f>[3]!EntStkParent($P$1,A706)</f>
        <v>#NAME?</v>
      </c>
      <c r="C706" s="22" t="e">
        <f t="shared" si="295"/>
        <v>#NAME?</v>
      </c>
      <c r="D706" s="22" t="e">
        <f>[3]!EntStkDescr($P$1,A706,1)</f>
        <v>#NAME?</v>
      </c>
      <c r="E706" s="55" t="s">
        <v>79</v>
      </c>
      <c r="F706" s="26" t="s">
        <v>72</v>
      </c>
      <c r="G706" s="25" t="e">
        <f t="shared" si="300"/>
        <v>#NAME?</v>
      </c>
      <c r="H706" s="24" t="e">
        <f>[3]!EntStkUserField5($P$1,A706)</f>
        <v>#NAME?</v>
      </c>
      <c r="I706" s="24"/>
      <c r="J706" s="80" t="e">
        <f>IF('Price List'!$F$2="N/A",N706,IF('Price List'!$S$4="#(515): Invalid Customer",K706,(K706-(K706*O706))))</f>
        <v>#NAME?</v>
      </c>
      <c r="K706" s="80" t="e">
        <f t="shared" si="297"/>
        <v>#NAME?</v>
      </c>
      <c r="L706" s="23" t="e">
        <f t="shared" si="296"/>
        <v>#NAME?</v>
      </c>
      <c r="M706" s="77" t="e">
        <f>IF(VLOOKUP(C706,product_group_discount,3,FALSE)="",'New Quote Discount'!$C$6,VLOOKUP(C706,product_group_discount,3,FALSE))</f>
        <v>#NAME?</v>
      </c>
      <c r="N706" s="23" t="e">
        <f t="shared" si="299"/>
        <v>#NAME?</v>
      </c>
      <c r="O706" s="121" t="e">
        <f t="shared" si="298"/>
        <v>#NAME?</v>
      </c>
      <c r="P706" s="126"/>
      <c r="Q706" s="167" t="e">
        <f>IF(P706="",[3]!EntStkSalesPrice($P$1,A706,'Price List'!$S$5),P706*(IF('Price List'!$S$5="A",1,IF('Price List'!$S$5="B",1.262,1.553))))</f>
        <v>#NAME?</v>
      </c>
      <c r="R706" s="167" t="e">
        <f t="shared" si="294"/>
        <v>#NAME?</v>
      </c>
      <c r="S706" s="106"/>
    </row>
    <row r="707" spans="1:19" x14ac:dyDescent="0.2">
      <c r="A707" s="21" t="s">
        <v>742</v>
      </c>
      <c r="B707" s="22" t="e">
        <f>[3]!EntStkParent($P$1,A707)</f>
        <v>#NAME?</v>
      </c>
      <c r="C707" s="22" t="e">
        <f t="shared" si="295"/>
        <v>#NAME?</v>
      </c>
      <c r="D707" s="22" t="e">
        <f>[3]!EntStkDescr($P$1,A707,1)</f>
        <v>#NAME?</v>
      </c>
      <c r="E707" s="55" t="s">
        <v>79</v>
      </c>
      <c r="F707" s="26" t="s">
        <v>72</v>
      </c>
      <c r="G707" s="25" t="e">
        <f t="shared" si="300"/>
        <v>#NAME?</v>
      </c>
      <c r="H707" s="24" t="e">
        <f>[3]!EntStkUserField5($P$1,A707)</f>
        <v>#NAME?</v>
      </c>
      <c r="I707" s="24"/>
      <c r="J707" s="80" t="e">
        <f>IF('Price List'!$F$2="N/A",N707,IF('Price List'!$S$4="#(515): Invalid Customer",K707,(K707-(K707*O707))))</f>
        <v>#NAME?</v>
      </c>
      <c r="K707" s="80" t="e">
        <f t="shared" si="297"/>
        <v>#NAME?</v>
      </c>
      <c r="L707" s="23" t="e">
        <f t="shared" si="296"/>
        <v>#NAME?</v>
      </c>
      <c r="M707" s="77" t="e">
        <f>IF(VLOOKUP(C707,product_group_discount,3,FALSE)="",'New Quote Discount'!$C$6,VLOOKUP(C707,product_group_discount,3,FALSE))</f>
        <v>#NAME?</v>
      </c>
      <c r="N707" s="23" t="e">
        <f t="shared" si="299"/>
        <v>#NAME?</v>
      </c>
      <c r="O707" s="121" t="e">
        <f t="shared" si="298"/>
        <v>#NAME?</v>
      </c>
      <c r="P707" s="126"/>
      <c r="Q707" s="167" t="e">
        <f>IF(P707="",[3]!EntStkSalesPrice($P$1,A707,'Price List'!$S$5),P707*(IF('Price List'!$S$5="A",1,IF('Price List'!$S$5="B",1.262,1.553))))</f>
        <v>#NAME?</v>
      </c>
      <c r="R707" s="167" t="e">
        <f t="shared" si="294"/>
        <v>#NAME?</v>
      </c>
      <c r="S707" s="106"/>
    </row>
    <row r="708" spans="1:19" x14ac:dyDescent="0.2">
      <c r="A708" s="21" t="s">
        <v>743</v>
      </c>
      <c r="B708" s="22" t="e">
        <f>[3]!EntStkParent($P$1,A708)</f>
        <v>#NAME?</v>
      </c>
      <c r="C708" s="22" t="e">
        <f t="shared" si="295"/>
        <v>#NAME?</v>
      </c>
      <c r="D708" s="22" t="e">
        <f>[3]!EntStkDescr($P$1,A708,1)</f>
        <v>#NAME?</v>
      </c>
      <c r="E708" s="55" t="s">
        <v>79</v>
      </c>
      <c r="F708" s="26" t="s">
        <v>72</v>
      </c>
      <c r="G708" s="25" t="e">
        <f t="shared" si="300"/>
        <v>#NAME?</v>
      </c>
      <c r="H708" s="24" t="e">
        <f>[3]!EntStkUserField5($P$1,A708)</f>
        <v>#NAME?</v>
      </c>
      <c r="I708" s="24"/>
      <c r="J708" s="80" t="e">
        <f>IF('Price List'!$F$2="N/A",N708,IF('Price List'!$S$4="#(515): Invalid Customer",K708,(K708-(K708*O708))))</f>
        <v>#NAME?</v>
      </c>
      <c r="K708" s="80" t="e">
        <f t="shared" si="297"/>
        <v>#NAME?</v>
      </c>
      <c r="L708" s="23" t="e">
        <f t="shared" si="296"/>
        <v>#NAME?</v>
      </c>
      <c r="M708" s="77" t="e">
        <f>IF(VLOOKUP(C708,product_group_discount,3,FALSE)="",'New Quote Discount'!$C$6,VLOOKUP(C708,product_group_discount,3,FALSE))</f>
        <v>#NAME?</v>
      </c>
      <c r="N708" s="23" t="e">
        <f t="shared" si="299"/>
        <v>#NAME?</v>
      </c>
      <c r="O708" s="121" t="e">
        <f t="shared" si="298"/>
        <v>#NAME?</v>
      </c>
      <c r="P708" s="126"/>
      <c r="Q708" s="167" t="e">
        <f>IF(P708="",[3]!EntStkSalesPrice($P$1,A708,'Price List'!$S$5),P708*(IF('Price List'!$S$5="A",1,IF('Price List'!$S$5="B",1.262,1.553))))</f>
        <v>#NAME?</v>
      </c>
      <c r="R708" s="167" t="e">
        <f t="shared" si="294"/>
        <v>#NAME?</v>
      </c>
      <c r="S708" s="106"/>
    </row>
    <row r="709" spans="1:19" x14ac:dyDescent="0.2">
      <c r="A709" s="21" t="s">
        <v>744</v>
      </c>
      <c r="B709" s="22" t="e">
        <f>[3]!EntStkParent($P$1,A709)</f>
        <v>#NAME?</v>
      </c>
      <c r="C709" s="22" t="e">
        <f t="shared" si="295"/>
        <v>#NAME?</v>
      </c>
      <c r="D709" s="22" t="e">
        <f>[3]!EntStkDescr($P$1,A709,1)</f>
        <v>#NAME?</v>
      </c>
      <c r="E709" s="55" t="s">
        <v>79</v>
      </c>
      <c r="F709" s="26" t="s">
        <v>72</v>
      </c>
      <c r="G709" s="25" t="e">
        <f t="shared" si="300"/>
        <v>#NAME?</v>
      </c>
      <c r="H709" s="24" t="e">
        <f>[3]!EntStkUserField5($P$1,A709)</f>
        <v>#NAME?</v>
      </c>
      <c r="I709" s="24"/>
      <c r="J709" s="80" t="e">
        <f>IF('Price List'!$F$2="N/A",N709,IF('Price List'!$S$4="#(515): Invalid Customer",K709,(K709-(K709*O709))))</f>
        <v>#NAME?</v>
      </c>
      <c r="K709" s="80" t="e">
        <f t="shared" si="297"/>
        <v>#NAME?</v>
      </c>
      <c r="L709" s="23" t="e">
        <f t="shared" si="296"/>
        <v>#NAME?</v>
      </c>
      <c r="M709" s="77" t="e">
        <f>IF(VLOOKUP(C709,product_group_discount,3,FALSE)="",'New Quote Discount'!$C$6,VLOOKUP(C709,product_group_discount,3,FALSE))</f>
        <v>#NAME?</v>
      </c>
      <c r="N709" s="23" t="e">
        <f t="shared" si="299"/>
        <v>#NAME?</v>
      </c>
      <c r="O709" s="121" t="e">
        <f t="shared" si="298"/>
        <v>#NAME?</v>
      </c>
      <c r="P709" s="126"/>
      <c r="Q709" s="167" t="e">
        <f>IF(P709="",[3]!EntStkSalesPrice($P$1,A709,'Price List'!$S$5),P709*(IF('Price List'!$S$5="A",1,IF('Price List'!$S$5="B",1.262,1.553))))</f>
        <v>#NAME?</v>
      </c>
      <c r="R709" s="167" t="e">
        <f t="shared" si="294"/>
        <v>#NAME?</v>
      </c>
      <c r="S709" s="106"/>
    </row>
    <row r="710" spans="1:19" x14ac:dyDescent="0.2">
      <c r="A710" s="21" t="s">
        <v>745</v>
      </c>
      <c r="B710" s="22" t="e">
        <f>[3]!EntStkParent($P$1,A710)</f>
        <v>#NAME?</v>
      </c>
      <c r="C710" s="22" t="e">
        <f t="shared" si="295"/>
        <v>#NAME?</v>
      </c>
      <c r="D710" s="22" t="e">
        <f>[3]!EntStkDescr($P$1,A710,1)</f>
        <v>#NAME?</v>
      </c>
      <c r="E710" s="55" t="s">
        <v>79</v>
      </c>
      <c r="F710" s="26" t="s">
        <v>72</v>
      </c>
      <c r="G710" s="25" t="e">
        <f t="shared" si="300"/>
        <v>#NAME?</v>
      </c>
      <c r="H710" s="24" t="e">
        <f>[3]!EntStkUserField5($P$1,A710)</f>
        <v>#NAME?</v>
      </c>
      <c r="I710" s="24"/>
      <c r="J710" s="80" t="e">
        <f>IF('Price List'!$F$2="N/A",N710,IF('Price List'!$S$4="#(515): Invalid Customer",K710,(K710-(K710*O710))))</f>
        <v>#NAME?</v>
      </c>
      <c r="K710" s="80" t="e">
        <f t="shared" si="297"/>
        <v>#NAME?</v>
      </c>
      <c r="L710" s="23" t="e">
        <f t="shared" si="296"/>
        <v>#NAME?</v>
      </c>
      <c r="M710" s="77" t="e">
        <f>IF(VLOOKUP(C710,product_group_discount,3,FALSE)="",'New Quote Discount'!$C$6,VLOOKUP(C710,product_group_discount,3,FALSE))</f>
        <v>#NAME?</v>
      </c>
      <c r="N710" s="23" t="e">
        <f t="shared" si="299"/>
        <v>#NAME?</v>
      </c>
      <c r="O710" s="121" t="e">
        <f t="shared" si="298"/>
        <v>#NAME?</v>
      </c>
      <c r="P710" s="126"/>
      <c r="Q710" s="167" t="e">
        <f>IF(P710="",[3]!EntStkSalesPrice($P$1,A710,'Price List'!$S$5),P710*(IF('Price List'!$S$5="A",1,IF('Price List'!$S$5="B",1.262,1.553))))</f>
        <v>#NAME?</v>
      </c>
      <c r="R710" s="167" t="e">
        <f t="shared" si="294"/>
        <v>#NAME?</v>
      </c>
      <c r="S710" s="106"/>
    </row>
    <row r="711" spans="1:19" x14ac:dyDescent="0.2">
      <c r="A711" s="21" t="s">
        <v>746</v>
      </c>
      <c r="B711" s="22" t="e">
        <f>[3]!EntStkParent($P$1,A711)</f>
        <v>#NAME?</v>
      </c>
      <c r="C711" s="22" t="e">
        <f t="shared" si="295"/>
        <v>#NAME?</v>
      </c>
      <c r="D711" s="22" t="e">
        <f>[3]!EntStkDescr($P$1,A711,1)</f>
        <v>#NAME?</v>
      </c>
      <c r="E711" s="55" t="s">
        <v>79</v>
      </c>
      <c r="F711" s="26" t="s">
        <v>72</v>
      </c>
      <c r="G711" s="25" t="e">
        <f t="shared" si="300"/>
        <v>#NAME?</v>
      </c>
      <c r="H711" s="24" t="e">
        <f>[3]!EntStkUserField5($P$1,A711)</f>
        <v>#NAME?</v>
      </c>
      <c r="I711" s="24"/>
      <c r="J711" s="80" t="e">
        <f>IF('Price List'!$F$2="N/A",N711,IF('Price List'!$S$4="#(515): Invalid Customer",K711,(K711-(K711*O711))))</f>
        <v>#NAME?</v>
      </c>
      <c r="K711" s="80" t="e">
        <f t="shared" si="297"/>
        <v>#NAME?</v>
      </c>
      <c r="L711" s="23" t="e">
        <f t="shared" si="296"/>
        <v>#NAME?</v>
      </c>
      <c r="M711" s="77" t="e">
        <f>IF(VLOOKUP(C711,product_group_discount,3,FALSE)="",'New Quote Discount'!$C$6,VLOOKUP(C711,product_group_discount,3,FALSE))</f>
        <v>#NAME?</v>
      </c>
      <c r="N711" s="23" t="e">
        <f t="shared" si="299"/>
        <v>#NAME?</v>
      </c>
      <c r="O711" s="121" t="e">
        <f t="shared" si="298"/>
        <v>#NAME?</v>
      </c>
      <c r="P711" s="126"/>
      <c r="Q711" s="167" t="e">
        <f>IF(P711="",[3]!EntStkSalesPrice($P$1,A711,'Price List'!$S$5),P711*(IF('Price List'!$S$5="A",1,IF('Price List'!$S$5="B",1.262,1.553))))</f>
        <v>#NAME?</v>
      </c>
      <c r="R711" s="167" t="e">
        <f t="shared" si="294"/>
        <v>#NAME?</v>
      </c>
      <c r="S711" s="106"/>
    </row>
    <row r="712" spans="1:19" x14ac:dyDescent="0.2">
      <c r="A712" s="21" t="s">
        <v>747</v>
      </c>
      <c r="B712" s="22" t="e">
        <f>[3]!EntStkParent($P$1,A712)</f>
        <v>#NAME?</v>
      </c>
      <c r="C712" s="22" t="e">
        <f t="shared" si="295"/>
        <v>#NAME?</v>
      </c>
      <c r="D712" s="22" t="e">
        <f>[3]!EntStkDescr($P$1,A712,1)</f>
        <v>#NAME?</v>
      </c>
      <c r="E712" s="55" t="s">
        <v>79</v>
      </c>
      <c r="F712" s="26" t="s">
        <v>72</v>
      </c>
      <c r="G712" s="25" t="e">
        <f t="shared" si="300"/>
        <v>#NAME?</v>
      </c>
      <c r="H712" s="24" t="e">
        <f>[3]!EntStkUserField5($P$1,A712)</f>
        <v>#NAME?</v>
      </c>
      <c r="I712" s="24"/>
      <c r="J712" s="80" t="e">
        <f>IF('Price List'!$F$2="N/A",N712,IF('Price List'!$S$4="#(515): Invalid Customer",K712,(K712-(K712*O712))))</f>
        <v>#NAME?</v>
      </c>
      <c r="K712" s="80" t="e">
        <f t="shared" si="297"/>
        <v>#NAME?</v>
      </c>
      <c r="L712" s="23" t="e">
        <f t="shared" si="296"/>
        <v>#NAME?</v>
      </c>
      <c r="M712" s="77" t="e">
        <f>IF(VLOOKUP(C712,product_group_discount,3,FALSE)="",'New Quote Discount'!$C$6,VLOOKUP(C712,product_group_discount,3,FALSE))</f>
        <v>#NAME?</v>
      </c>
      <c r="N712" s="23" t="e">
        <f t="shared" si="299"/>
        <v>#NAME?</v>
      </c>
      <c r="O712" s="121" t="e">
        <f t="shared" si="298"/>
        <v>#NAME?</v>
      </c>
      <c r="P712" s="126"/>
      <c r="Q712" s="167" t="e">
        <f>IF(P712="",[3]!EntStkSalesPrice($P$1,A712,'Price List'!$S$5),P712*(IF('Price List'!$S$5="A",1,IF('Price List'!$S$5="B",1.262,1.553))))</f>
        <v>#NAME?</v>
      </c>
      <c r="R712" s="167" t="e">
        <f t="shared" si="294"/>
        <v>#NAME?</v>
      </c>
      <c r="S712" s="106"/>
    </row>
    <row r="713" spans="1:19" x14ac:dyDescent="0.2">
      <c r="A713" s="21" t="s">
        <v>748</v>
      </c>
      <c r="B713" s="22" t="e">
        <f>[3]!EntStkParent($P$1,A713)</f>
        <v>#NAME?</v>
      </c>
      <c r="C713" s="22" t="e">
        <f t="shared" si="295"/>
        <v>#NAME?</v>
      </c>
      <c r="D713" s="22" t="e">
        <f>[3]!EntStkDescr($P$1,A713,1)</f>
        <v>#NAME?</v>
      </c>
      <c r="E713" s="55" t="s">
        <v>79</v>
      </c>
      <c r="F713" s="26" t="s">
        <v>72</v>
      </c>
      <c r="G713" s="25" t="e">
        <f t="shared" si="300"/>
        <v>#NAME?</v>
      </c>
      <c r="H713" s="24" t="e">
        <f>[3]!EntStkUserField5($P$1,A713)</f>
        <v>#NAME?</v>
      </c>
      <c r="I713" s="24"/>
      <c r="J713" s="80" t="e">
        <f>IF('Price List'!$F$2="N/A",N713,IF('Price List'!$S$4="#(515): Invalid Customer",K713,(K713-(K713*O713))))</f>
        <v>#NAME?</v>
      </c>
      <c r="K713" s="80" t="e">
        <f t="shared" si="297"/>
        <v>#NAME?</v>
      </c>
      <c r="L713" s="23" t="e">
        <f t="shared" si="296"/>
        <v>#NAME?</v>
      </c>
      <c r="M713" s="77" t="e">
        <f>IF(VLOOKUP(C713,product_group_discount,3,FALSE)="",'New Quote Discount'!$C$6,VLOOKUP(C713,product_group_discount,3,FALSE))</f>
        <v>#NAME?</v>
      </c>
      <c r="N713" s="23" t="e">
        <f t="shared" si="299"/>
        <v>#NAME?</v>
      </c>
      <c r="O713" s="121" t="e">
        <f t="shared" si="298"/>
        <v>#NAME?</v>
      </c>
      <c r="P713" s="126"/>
      <c r="Q713" s="167" t="e">
        <f>IF(P713="",[3]!EntStkSalesPrice($P$1,A713,'Price List'!$S$5),P713*(IF('Price List'!$S$5="A",1,IF('Price List'!$S$5="B",1.262,1.553))))</f>
        <v>#NAME?</v>
      </c>
      <c r="R713" s="167" t="e">
        <f t="shared" si="294"/>
        <v>#NAME?</v>
      </c>
      <c r="S713" s="106"/>
    </row>
    <row r="714" spans="1:19" x14ac:dyDescent="0.2">
      <c r="A714" s="21" t="s">
        <v>749</v>
      </c>
      <c r="B714" s="22" t="e">
        <f>[3]!EntStkParent($P$1,A714)</f>
        <v>#NAME?</v>
      </c>
      <c r="C714" s="22" t="e">
        <f t="shared" si="295"/>
        <v>#NAME?</v>
      </c>
      <c r="D714" s="22" t="e">
        <f>[3]!EntStkDescr($P$1,A714,1)</f>
        <v>#NAME?</v>
      </c>
      <c r="E714" s="55" t="s">
        <v>79</v>
      </c>
      <c r="F714" s="26" t="s">
        <v>72</v>
      </c>
      <c r="G714" s="25" t="e">
        <f t="shared" si="300"/>
        <v>#NAME?</v>
      </c>
      <c r="H714" s="24" t="e">
        <f>[3]!EntStkUserField5($P$1,A714)</f>
        <v>#NAME?</v>
      </c>
      <c r="I714" s="24"/>
      <c r="J714" s="80" t="e">
        <f>IF('Price List'!$F$2="N/A",N714,IF('Price List'!$S$4="#(515): Invalid Customer",K714,(K714-(K714*O714))))</f>
        <v>#NAME?</v>
      </c>
      <c r="K714" s="80" t="e">
        <f t="shared" si="297"/>
        <v>#NAME?</v>
      </c>
      <c r="L714" s="23" t="e">
        <f t="shared" si="296"/>
        <v>#NAME?</v>
      </c>
      <c r="M714" s="77" t="e">
        <f>IF(VLOOKUP(C714,product_group_discount,3,FALSE)="",'New Quote Discount'!$C$6,VLOOKUP(C714,product_group_discount,3,FALSE))</f>
        <v>#NAME?</v>
      </c>
      <c r="N714" s="23" t="e">
        <f t="shared" si="299"/>
        <v>#NAME?</v>
      </c>
      <c r="O714" s="121" t="e">
        <f t="shared" si="298"/>
        <v>#NAME?</v>
      </c>
      <c r="P714" s="126"/>
      <c r="Q714" s="167" t="e">
        <f>IF(P714="",[3]!EntStkSalesPrice($P$1,A714,'Price List'!$S$5),P714*(IF('Price List'!$S$5="A",1,IF('Price List'!$S$5="B",1.262,1.553))))</f>
        <v>#NAME?</v>
      </c>
      <c r="R714" s="167" t="e">
        <f t="shared" si="294"/>
        <v>#NAME?</v>
      </c>
      <c r="S714" s="106"/>
    </row>
    <row r="715" spans="1:19" x14ac:dyDescent="0.2">
      <c r="A715" s="21" t="s">
        <v>750</v>
      </c>
      <c r="B715" s="22" t="e">
        <f>[3]!EntStkParent($P$1,A715)</f>
        <v>#NAME?</v>
      </c>
      <c r="C715" s="22" t="e">
        <f t="shared" si="295"/>
        <v>#NAME?</v>
      </c>
      <c r="D715" s="22" t="e">
        <f>[3]!EntStkDescr($P$1,A715,1)</f>
        <v>#NAME?</v>
      </c>
      <c r="E715" s="55" t="s">
        <v>79</v>
      </c>
      <c r="F715" s="26" t="s">
        <v>72</v>
      </c>
      <c r="G715" s="25" t="e">
        <f t="shared" si="300"/>
        <v>#NAME?</v>
      </c>
      <c r="H715" s="24" t="e">
        <f>[3]!EntStkUserField5($P$1,A715)</f>
        <v>#NAME?</v>
      </c>
      <c r="I715" s="24"/>
      <c r="J715" s="80" t="e">
        <f>IF('Price List'!$F$2="N/A",N715,IF('Price List'!$S$4="#(515): Invalid Customer",K715,(K715-(K715*O715))))</f>
        <v>#NAME?</v>
      </c>
      <c r="K715" s="80" t="e">
        <f t="shared" si="297"/>
        <v>#NAME?</v>
      </c>
      <c r="L715" s="23" t="e">
        <f t="shared" si="296"/>
        <v>#NAME?</v>
      </c>
      <c r="M715" s="77" t="e">
        <f>IF(VLOOKUP(C715,product_group_discount,3,FALSE)="",'New Quote Discount'!$C$6,VLOOKUP(C715,product_group_discount,3,FALSE))</f>
        <v>#NAME?</v>
      </c>
      <c r="N715" s="23" t="e">
        <f t="shared" si="299"/>
        <v>#NAME?</v>
      </c>
      <c r="O715" s="121" t="e">
        <f t="shared" si="298"/>
        <v>#NAME?</v>
      </c>
      <c r="P715" s="126"/>
      <c r="Q715" s="167" t="e">
        <f>IF(P715="",[3]!EntStkSalesPrice($P$1,A715,'Price List'!$S$5),P715*(IF('Price List'!$S$5="A",1,IF('Price List'!$S$5="B",1.262,1.553))))</f>
        <v>#NAME?</v>
      </c>
      <c r="R715" s="167" t="e">
        <f t="shared" si="294"/>
        <v>#NAME?</v>
      </c>
      <c r="S715" s="106"/>
    </row>
    <row r="716" spans="1:19" x14ac:dyDescent="0.2">
      <c r="A716" s="21" t="s">
        <v>751</v>
      </c>
      <c r="B716" s="22" t="e">
        <f>[3]!EntStkParent($P$1,A716)</f>
        <v>#NAME?</v>
      </c>
      <c r="C716" s="22" t="e">
        <f t="shared" si="295"/>
        <v>#NAME?</v>
      </c>
      <c r="D716" s="22" t="e">
        <f>[3]!EntStkDescr($P$1,A716,1)</f>
        <v>#NAME?</v>
      </c>
      <c r="E716" s="55" t="s">
        <v>79</v>
      </c>
      <c r="F716" s="26" t="s">
        <v>72</v>
      </c>
      <c r="G716" s="25" t="e">
        <f t="shared" si="300"/>
        <v>#NAME?</v>
      </c>
      <c r="H716" s="24" t="e">
        <f>[3]!EntStkUserField5($P$1,A716)</f>
        <v>#NAME?</v>
      </c>
      <c r="I716" s="24"/>
      <c r="J716" s="80" t="e">
        <f>IF('Price List'!$F$2="N/A",N716,IF('Price List'!$S$4="#(515): Invalid Customer",K716,(K716-(K716*O716))))</f>
        <v>#NAME?</v>
      </c>
      <c r="K716" s="80" t="e">
        <f t="shared" si="297"/>
        <v>#NAME?</v>
      </c>
      <c r="L716" s="23" t="e">
        <f t="shared" si="296"/>
        <v>#NAME?</v>
      </c>
      <c r="M716" s="77" t="e">
        <f>IF(VLOOKUP(C716,product_group_discount,3,FALSE)="",'New Quote Discount'!$C$6,VLOOKUP(C716,product_group_discount,3,FALSE))</f>
        <v>#NAME?</v>
      </c>
      <c r="N716" s="23" t="e">
        <f t="shared" si="299"/>
        <v>#NAME?</v>
      </c>
      <c r="O716" s="121" t="e">
        <f t="shared" si="298"/>
        <v>#NAME?</v>
      </c>
      <c r="P716" s="126"/>
      <c r="Q716" s="167" t="e">
        <f>IF(P716="",[3]!EntStkSalesPrice($P$1,A716,'Price List'!$S$5),P716*(IF('Price List'!$S$5="A",1,IF('Price List'!$S$5="B",1.262,1.553))))</f>
        <v>#NAME?</v>
      </c>
      <c r="R716" s="167" t="e">
        <f t="shared" si="294"/>
        <v>#NAME?</v>
      </c>
      <c r="S716" s="106"/>
    </row>
    <row r="717" spans="1:19" x14ac:dyDescent="0.2">
      <c r="A717" s="21" t="s">
        <v>752</v>
      </c>
      <c r="B717" s="22" t="e">
        <f>[3]!EntStkParent($P$1,A717)</f>
        <v>#NAME?</v>
      </c>
      <c r="C717" s="22" t="e">
        <f t="shared" si="295"/>
        <v>#NAME?</v>
      </c>
      <c r="D717" s="22" t="e">
        <f>[3]!EntStkDescr($P$1,A717,1)</f>
        <v>#NAME?</v>
      </c>
      <c r="E717" s="55" t="s">
        <v>79</v>
      </c>
      <c r="F717" s="26" t="s">
        <v>72</v>
      </c>
      <c r="G717" s="25" t="e">
        <f t="shared" si="300"/>
        <v>#NAME?</v>
      </c>
      <c r="H717" s="24" t="e">
        <f>[3]!EntStkUserField5($P$1,A717)</f>
        <v>#NAME?</v>
      </c>
      <c r="I717" s="24"/>
      <c r="J717" s="80" t="e">
        <f>IF('Price List'!$F$2="N/A",N717,IF('Price List'!$S$4="#(515): Invalid Customer",K717,(K717-(K717*O717))))</f>
        <v>#NAME?</v>
      </c>
      <c r="K717" s="80" t="e">
        <f t="shared" si="297"/>
        <v>#NAME?</v>
      </c>
      <c r="L717" s="23" t="e">
        <f t="shared" si="296"/>
        <v>#NAME?</v>
      </c>
      <c r="M717" s="77" t="e">
        <f>IF(VLOOKUP(C717,product_group_discount,3,FALSE)="",'New Quote Discount'!$C$6,VLOOKUP(C717,product_group_discount,3,FALSE))</f>
        <v>#NAME?</v>
      </c>
      <c r="N717" s="23" t="e">
        <f t="shared" si="299"/>
        <v>#NAME?</v>
      </c>
      <c r="O717" s="121" t="e">
        <f t="shared" si="298"/>
        <v>#NAME?</v>
      </c>
      <c r="P717" s="117"/>
      <c r="Q717" s="167" t="e">
        <f>IF(P717="",[3]!EntStkSalesPrice($P$1,A717,'Price List'!$S$5),P717*(IF('Price List'!$S$5="A",1,IF('Price List'!$S$5="B",1.262,1.553))))</f>
        <v>#NAME?</v>
      </c>
      <c r="R717" s="167" t="e">
        <f t="shared" si="294"/>
        <v>#NAME?</v>
      </c>
      <c r="S717" s="106"/>
    </row>
    <row r="718" spans="1:19" x14ac:dyDescent="0.2">
      <c r="A718" s="21" t="s">
        <v>753</v>
      </c>
      <c r="B718" s="22" t="e">
        <f>[3]!EntStkParent($P$1,A718)</f>
        <v>#NAME?</v>
      </c>
      <c r="C718" s="22" t="e">
        <f t="shared" si="295"/>
        <v>#NAME?</v>
      </c>
      <c r="D718" s="22" t="e">
        <f>[3]!EntStkDescr($P$1,A718,1)</f>
        <v>#NAME?</v>
      </c>
      <c r="E718" s="55" t="s">
        <v>79</v>
      </c>
      <c r="F718" s="26" t="s">
        <v>72</v>
      </c>
      <c r="G718" s="25" t="e">
        <f t="shared" si="300"/>
        <v>#NAME?</v>
      </c>
      <c r="H718" s="24" t="e">
        <f>[3]!EntStkUserField5($P$1,A718)</f>
        <v>#NAME?</v>
      </c>
      <c r="I718" s="24"/>
      <c r="J718" s="80" t="e">
        <f>IF('Price List'!$F$2="N/A",N718,IF('Price List'!$S$4="#(515): Invalid Customer",K718,(K718-(K718*O718))))</f>
        <v>#NAME?</v>
      </c>
      <c r="K718" s="80" t="e">
        <f t="shared" si="297"/>
        <v>#NAME?</v>
      </c>
      <c r="L718" s="23" t="e">
        <f t="shared" si="296"/>
        <v>#NAME?</v>
      </c>
      <c r="M718" s="77" t="e">
        <f>IF(VLOOKUP(C718,product_group_discount,3,FALSE)="",'New Quote Discount'!$C$6,VLOOKUP(C718,product_group_discount,3,FALSE))</f>
        <v>#NAME?</v>
      </c>
      <c r="N718" s="23" t="e">
        <f t="shared" si="299"/>
        <v>#NAME?</v>
      </c>
      <c r="O718" s="121" t="e">
        <f t="shared" si="298"/>
        <v>#NAME?</v>
      </c>
      <c r="P718" s="117"/>
      <c r="Q718" s="167" t="e">
        <f>IF(P718="",[3]!EntStkSalesPrice($P$1,A718,'Price List'!$S$5),P718*(IF('Price List'!$S$5="A",1,IF('Price List'!$S$5="B",1.262,1.553))))</f>
        <v>#NAME?</v>
      </c>
      <c r="R718" s="167" t="e">
        <f t="shared" si="294"/>
        <v>#NAME?</v>
      </c>
      <c r="S718" s="106"/>
    </row>
    <row r="719" spans="1:19" x14ac:dyDescent="0.2">
      <c r="A719" s="21" t="s">
        <v>754</v>
      </c>
      <c r="B719" s="22" t="e">
        <f>[3]!EntStkParent($P$1,A719)</f>
        <v>#NAME?</v>
      </c>
      <c r="C719" s="22" t="e">
        <f t="shared" si="295"/>
        <v>#NAME?</v>
      </c>
      <c r="D719" s="22" t="e">
        <f>[3]!EntStkDescr($P$1,A719,1)</f>
        <v>#NAME?</v>
      </c>
      <c r="E719" s="55" t="s">
        <v>79</v>
      </c>
      <c r="F719" s="26" t="s">
        <v>72</v>
      </c>
      <c r="G719" s="25" t="e">
        <f t="shared" si="300"/>
        <v>#NAME?</v>
      </c>
      <c r="H719" s="24" t="e">
        <f>[3]!EntStkUserField5($P$1,A719)</f>
        <v>#NAME?</v>
      </c>
      <c r="I719" s="24"/>
      <c r="J719" s="80" t="e">
        <f>IF('Price List'!$F$2="N/A",N719,IF('Price List'!$S$4="#(515): Invalid Customer",K719,(K719-(K719*O719))))</f>
        <v>#NAME?</v>
      </c>
      <c r="K719" s="80" t="e">
        <f t="shared" si="297"/>
        <v>#NAME?</v>
      </c>
      <c r="L719" s="23" t="e">
        <f t="shared" si="296"/>
        <v>#NAME?</v>
      </c>
      <c r="M719" s="77" t="e">
        <f>IF(VLOOKUP(C719,product_group_discount,3,FALSE)="",'New Quote Discount'!$C$6,VLOOKUP(C719,product_group_discount,3,FALSE))</f>
        <v>#NAME?</v>
      </c>
      <c r="N719" s="23" t="e">
        <f t="shared" si="299"/>
        <v>#NAME?</v>
      </c>
      <c r="O719" s="121" t="e">
        <f t="shared" si="298"/>
        <v>#NAME?</v>
      </c>
      <c r="P719" s="117"/>
      <c r="Q719" s="167" t="e">
        <f>IF(P719="",[3]!EntStkSalesPrice($P$1,A719,'Price List'!$S$5),P719*(IF('Price List'!$S$5="A",1,IF('Price List'!$S$5="B",1.262,1.553))))</f>
        <v>#NAME?</v>
      </c>
      <c r="R719" s="167" t="e">
        <f t="shared" si="294"/>
        <v>#NAME?</v>
      </c>
      <c r="S719" s="106"/>
    </row>
    <row r="720" spans="1:19" x14ac:dyDescent="0.2">
      <c r="A720" s="21" t="s">
        <v>755</v>
      </c>
      <c r="B720" s="22" t="e">
        <f>[3]!EntStkParent($P$1,A720)</f>
        <v>#NAME?</v>
      </c>
      <c r="C720" s="22" t="e">
        <f t="shared" si="295"/>
        <v>#NAME?</v>
      </c>
      <c r="D720" s="22" t="e">
        <f>[3]!EntStkDescr($P$1,A720,1)</f>
        <v>#NAME?</v>
      </c>
      <c r="E720" s="55" t="s">
        <v>79</v>
      </c>
      <c r="F720" s="26" t="s">
        <v>72</v>
      </c>
      <c r="G720" s="25" t="e">
        <f t="shared" si="300"/>
        <v>#NAME?</v>
      </c>
      <c r="H720" s="24" t="e">
        <f>[3]!EntStkUserField5($P$1,A720)</f>
        <v>#NAME?</v>
      </c>
      <c r="I720" s="24"/>
      <c r="J720" s="80" t="e">
        <f>IF('Price List'!$F$2="N/A",N720,IF('Price List'!$S$4="#(515): Invalid Customer",K720,(K720-(K720*O720))))</f>
        <v>#NAME?</v>
      </c>
      <c r="K720" s="80" t="e">
        <f t="shared" si="297"/>
        <v>#NAME?</v>
      </c>
      <c r="L720" s="23" t="e">
        <f t="shared" si="296"/>
        <v>#NAME?</v>
      </c>
      <c r="M720" s="77" t="e">
        <f>IF(VLOOKUP(C720,product_group_discount,3,FALSE)="",'New Quote Discount'!$C$6,VLOOKUP(C720,product_group_discount,3,FALSE))</f>
        <v>#NAME?</v>
      </c>
      <c r="N720" s="23" t="e">
        <f t="shared" si="299"/>
        <v>#NAME?</v>
      </c>
      <c r="O720" s="121" t="e">
        <f t="shared" si="298"/>
        <v>#NAME?</v>
      </c>
      <c r="P720" s="117"/>
      <c r="Q720" s="167" t="e">
        <f>IF(P720="",[3]!EntStkSalesPrice($P$1,A720,'Price List'!$S$5),P720*(IF('Price List'!$S$5="A",1,IF('Price List'!$S$5="B",1.262,1.553))))</f>
        <v>#NAME?</v>
      </c>
      <c r="R720" s="167" t="e">
        <f t="shared" si="294"/>
        <v>#NAME?</v>
      </c>
      <c r="S720" s="106"/>
    </row>
    <row r="721" spans="1:19" x14ac:dyDescent="0.2">
      <c r="A721" s="21" t="s">
        <v>756</v>
      </c>
      <c r="B721" s="22" t="e">
        <f>[3]!EntStkParent($P$1,A721)</f>
        <v>#NAME?</v>
      </c>
      <c r="C721" s="22" t="e">
        <f t="shared" si="295"/>
        <v>#NAME?</v>
      </c>
      <c r="D721" s="22" t="e">
        <f>[3]!EntStkDescr($P$1,A721,1)</f>
        <v>#NAME?</v>
      </c>
      <c r="E721" s="55" t="s">
        <v>79</v>
      </c>
      <c r="F721" s="26" t="s">
        <v>72</v>
      </c>
      <c r="G721" s="25" t="e">
        <f t="shared" si="300"/>
        <v>#NAME?</v>
      </c>
      <c r="H721" s="24" t="e">
        <f>[3]!EntStkUserField5($P$1,A721)</f>
        <v>#NAME?</v>
      </c>
      <c r="I721" s="24"/>
      <c r="J721" s="80" t="e">
        <f>IF('Price List'!$F$2="N/A",N721,IF('Price List'!$S$4="#(515): Invalid Customer",K721,(K721-(K721*O721))))</f>
        <v>#NAME?</v>
      </c>
      <c r="K721" s="80" t="e">
        <f t="shared" si="297"/>
        <v>#NAME?</v>
      </c>
      <c r="L721" s="23" t="e">
        <f t="shared" si="296"/>
        <v>#NAME?</v>
      </c>
      <c r="M721" s="77" t="e">
        <f>IF(VLOOKUP(C721,product_group_discount,3,FALSE)="",'New Quote Discount'!$C$6,VLOOKUP(C721,product_group_discount,3,FALSE))</f>
        <v>#NAME?</v>
      </c>
      <c r="N721" s="23" t="e">
        <f t="shared" si="299"/>
        <v>#NAME?</v>
      </c>
      <c r="O721" s="121" t="e">
        <f t="shared" si="298"/>
        <v>#NAME?</v>
      </c>
      <c r="P721" s="117"/>
      <c r="Q721" s="167" t="e">
        <f>IF(P721="",[3]!EntStkSalesPrice($P$1,A721,'Price List'!$S$5),P721*(IF('Price List'!$S$5="A",1,IF('Price List'!$S$5="B",1.262,1.553))))</f>
        <v>#NAME?</v>
      </c>
      <c r="R721" s="167" t="e">
        <f t="shared" ref="R721:R784" si="301">K721*1.5</f>
        <v>#NAME?</v>
      </c>
      <c r="S721" s="106"/>
    </row>
    <row r="722" spans="1:19" x14ac:dyDescent="0.2">
      <c r="A722" s="21" t="s">
        <v>757</v>
      </c>
      <c r="B722" s="22" t="e">
        <f>[3]!EntStkParent($P$1,A722)</f>
        <v>#NAME?</v>
      </c>
      <c r="C722" s="22" t="e">
        <f t="shared" si="295"/>
        <v>#NAME?</v>
      </c>
      <c r="D722" s="22" t="e">
        <f>[3]!EntStkDescr($P$1,A722,1)</f>
        <v>#NAME?</v>
      </c>
      <c r="E722" s="55" t="s">
        <v>79</v>
      </c>
      <c r="F722" s="26" t="s">
        <v>72</v>
      </c>
      <c r="G722" s="25" t="e">
        <f t="shared" si="300"/>
        <v>#NAME?</v>
      </c>
      <c r="H722" s="24" t="e">
        <f>[3]!EntStkUserField5($P$1,A722)</f>
        <v>#NAME?</v>
      </c>
      <c r="I722" s="24"/>
      <c r="J722" s="80" t="e">
        <f>IF('Price List'!$F$2="N/A",N722,IF('Price List'!$S$4="#(515): Invalid Customer",K722,(K722-(K722*O722))))</f>
        <v>#NAME?</v>
      </c>
      <c r="K722" s="80" t="e">
        <f t="shared" si="297"/>
        <v>#NAME?</v>
      </c>
      <c r="L722" s="23" t="e">
        <f t="shared" si="296"/>
        <v>#NAME?</v>
      </c>
      <c r="M722" s="77" t="e">
        <f>IF(VLOOKUP(C722,product_group_discount,3,FALSE)="",'New Quote Discount'!$C$6,VLOOKUP(C722,product_group_discount,3,FALSE))</f>
        <v>#NAME?</v>
      </c>
      <c r="N722" s="23" t="e">
        <f t="shared" si="299"/>
        <v>#NAME?</v>
      </c>
      <c r="O722" s="121" t="e">
        <f t="shared" si="298"/>
        <v>#NAME?</v>
      </c>
      <c r="P722" s="117"/>
      <c r="Q722" s="167" t="e">
        <f>IF(P722="",[3]!EntStkSalesPrice($P$1,A722,'Price List'!$S$5),P722*(IF('Price List'!$S$5="A",1,IF('Price List'!$S$5="B",1.262,1.553))))</f>
        <v>#NAME?</v>
      </c>
      <c r="R722" s="167" t="e">
        <f t="shared" si="301"/>
        <v>#NAME?</v>
      </c>
      <c r="S722" s="106"/>
    </row>
    <row r="723" spans="1:19" x14ac:dyDescent="0.2">
      <c r="A723" s="21" t="s">
        <v>758</v>
      </c>
      <c r="B723" s="22" t="e">
        <f>[3]!EntStkParent($P$1,A723)</f>
        <v>#NAME?</v>
      </c>
      <c r="C723" s="22" t="e">
        <f t="shared" ref="C723:C786" si="302">LEFT(B723,3)</f>
        <v>#NAME?</v>
      </c>
      <c r="D723" s="22" t="e">
        <f>[3]!EntStkDescr($P$1,A723,1)</f>
        <v>#NAME?</v>
      </c>
      <c r="E723" s="55" t="s">
        <v>79</v>
      </c>
      <c r="F723" s="26" t="s">
        <v>72</v>
      </c>
      <c r="G723" s="25" t="e">
        <f t="shared" si="300"/>
        <v>#NAME?</v>
      </c>
      <c r="H723" s="24" t="e">
        <f>[3]!EntStkUserField5($P$1,A723)</f>
        <v>#NAME?</v>
      </c>
      <c r="I723" s="24"/>
      <c r="J723" s="80" t="e">
        <f>IF('Price List'!$F$2="N/A",N723,IF('Price List'!$S$4="#(515): Invalid Customer",K723,(K723-(K723*O723))))</f>
        <v>#NAME?</v>
      </c>
      <c r="K723" s="80" t="e">
        <f t="shared" si="297"/>
        <v>#NAME?</v>
      </c>
      <c r="L723" s="23" t="e">
        <f t="shared" si="296"/>
        <v>#NAME?</v>
      </c>
      <c r="M723" s="77" t="e">
        <f>IF(VLOOKUP(C723,product_group_discount,3,FALSE)="",'New Quote Discount'!$C$6,VLOOKUP(C723,product_group_discount,3,FALSE))</f>
        <v>#NAME?</v>
      </c>
      <c r="N723" s="23" t="e">
        <f t="shared" si="299"/>
        <v>#NAME?</v>
      </c>
      <c r="O723" s="121" t="e">
        <f t="shared" si="298"/>
        <v>#NAME?</v>
      </c>
      <c r="P723" s="117"/>
      <c r="Q723" s="167" t="e">
        <f>IF(P723="",[3]!EntStkSalesPrice($P$1,A723,'Price List'!$S$5),P723*(IF('Price List'!$S$5="A",1,IF('Price List'!$S$5="B",1.262,1.553))))</f>
        <v>#NAME?</v>
      </c>
      <c r="R723" s="167" t="e">
        <f t="shared" si="301"/>
        <v>#NAME?</v>
      </c>
      <c r="S723" s="106"/>
    </row>
    <row r="724" spans="1:19" x14ac:dyDescent="0.2">
      <c r="A724" s="21" t="s">
        <v>759</v>
      </c>
      <c r="B724" s="22" t="e">
        <f>[3]!EntStkParent($P$1,A724)</f>
        <v>#NAME?</v>
      </c>
      <c r="C724" s="22" t="e">
        <f t="shared" si="302"/>
        <v>#NAME?</v>
      </c>
      <c r="D724" s="22" t="e">
        <f>[3]!EntStkDescr($P$1,A724,1)</f>
        <v>#NAME?</v>
      </c>
      <c r="E724" s="55" t="s">
        <v>79</v>
      </c>
      <c r="F724" s="26" t="s">
        <v>72</v>
      </c>
      <c r="G724" s="25" t="e">
        <f t="shared" si="300"/>
        <v>#NAME?</v>
      </c>
      <c r="H724" s="24" t="e">
        <f>[3]!EntStkUserField5($P$1,A724)</f>
        <v>#NAME?</v>
      </c>
      <c r="I724" s="24"/>
      <c r="J724" s="80" t="e">
        <f>IF('Price List'!$F$2="N/A",N724,IF('Price List'!$S$4="#(515): Invalid Customer",K724,(K724-(K724*O724))))</f>
        <v>#NAME?</v>
      </c>
      <c r="K724" s="80" t="e">
        <f t="shared" si="297"/>
        <v>#NAME?</v>
      </c>
      <c r="L724" s="23" t="e">
        <f t="shared" ref="L724:L787" si="303">K724-(K724*M724)</f>
        <v>#NAME?</v>
      </c>
      <c r="M724" s="77" t="e">
        <f>IF(VLOOKUP(C724,product_group_discount,3,FALSE)="",'New Quote Discount'!$C$6,VLOOKUP(C724,product_group_discount,3,FALSE))</f>
        <v>#NAME?</v>
      </c>
      <c r="N724" s="23" t="e">
        <f t="shared" si="299"/>
        <v>#NAME?</v>
      </c>
      <c r="O724" s="121" t="e">
        <f t="shared" si="298"/>
        <v>#NAME?</v>
      </c>
      <c r="P724" s="117"/>
      <c r="Q724" s="167" t="e">
        <f>IF(P724="",[3]!EntStkSalesPrice($P$1,A724,'Price List'!$S$5),P724*(IF('Price List'!$S$5="A",1,IF('Price List'!$S$5="B",1.262,1.553))))</f>
        <v>#NAME?</v>
      </c>
      <c r="R724" s="167" t="e">
        <f t="shared" si="301"/>
        <v>#NAME?</v>
      </c>
      <c r="S724" s="106"/>
    </row>
    <row r="725" spans="1:19" x14ac:dyDescent="0.2">
      <c r="A725" s="21" t="s">
        <v>760</v>
      </c>
      <c r="B725" s="22" t="e">
        <f>[3]!EntStkParent($P$1,A725)</f>
        <v>#NAME?</v>
      </c>
      <c r="C725" s="22" t="e">
        <f t="shared" si="302"/>
        <v>#NAME?</v>
      </c>
      <c r="D725" s="22" t="e">
        <f>[3]!EntStkDescr($P$1,A725,1)</f>
        <v>#NAME?</v>
      </c>
      <c r="E725" s="55" t="s">
        <v>79</v>
      </c>
      <c r="F725" s="26" t="s">
        <v>72</v>
      </c>
      <c r="G725" s="25" t="e">
        <f t="shared" si="300"/>
        <v>#NAME?</v>
      </c>
      <c r="H725" s="24" t="e">
        <f>[3]!EntStkUserField5($P$1,A725)</f>
        <v>#NAME?</v>
      </c>
      <c r="I725" s="24"/>
      <c r="J725" s="80" t="e">
        <f>IF('Price List'!$F$2="N/A",N725,IF('Price List'!$S$4="#(515): Invalid Customer",K725,(K725-(K725*O725))))</f>
        <v>#NAME?</v>
      </c>
      <c r="K725" s="80" t="e">
        <f t="shared" si="297"/>
        <v>#NAME?</v>
      </c>
      <c r="L725" s="23" t="e">
        <f t="shared" si="303"/>
        <v>#NAME?</v>
      </c>
      <c r="M725" s="77" t="e">
        <f>IF(VLOOKUP(C725,product_group_discount,3,FALSE)="",'New Quote Discount'!$C$6,VLOOKUP(C725,product_group_discount,3,FALSE))</f>
        <v>#NAME?</v>
      </c>
      <c r="N725" s="23" t="e">
        <f t="shared" si="299"/>
        <v>#NAME?</v>
      </c>
      <c r="O725" s="121" t="e">
        <f t="shared" si="298"/>
        <v>#NAME?</v>
      </c>
      <c r="P725" s="117"/>
      <c r="Q725" s="167" t="e">
        <f>IF(P725="",[3]!EntStkSalesPrice($P$1,A725,'Price List'!$S$5),P725*(IF('Price List'!$S$5="A",1,IF('Price List'!$S$5="B",1.262,1.553))))</f>
        <v>#NAME?</v>
      </c>
      <c r="R725" s="167" t="e">
        <f t="shared" si="301"/>
        <v>#NAME?</v>
      </c>
      <c r="S725" s="106"/>
    </row>
    <row r="726" spans="1:19" x14ac:dyDescent="0.2">
      <c r="A726" s="21" t="s">
        <v>761</v>
      </c>
      <c r="B726" s="22" t="e">
        <f>[3]!EntStkParent($P$1,A726)</f>
        <v>#NAME?</v>
      </c>
      <c r="C726" s="22" t="e">
        <f t="shared" si="302"/>
        <v>#NAME?</v>
      </c>
      <c r="D726" s="22" t="e">
        <f>[3]!EntStkDescr($P$1,A726,1)</f>
        <v>#NAME?</v>
      </c>
      <c r="E726" s="55" t="s">
        <v>79</v>
      </c>
      <c r="F726" s="26" t="s">
        <v>72</v>
      </c>
      <c r="G726" s="25" t="e">
        <f t="shared" si="300"/>
        <v>#NAME?</v>
      </c>
      <c r="H726" s="24" t="e">
        <f>[3]!EntStkUserField5($P$1,A726)</f>
        <v>#NAME?</v>
      </c>
      <c r="I726" s="24"/>
      <c r="J726" s="80" t="e">
        <f>IF('Price List'!$F$2="N/A",N726,IF('Price List'!$S$4="#(515): Invalid Customer",K726,(K726-(K726*O726))))</f>
        <v>#NAME?</v>
      </c>
      <c r="K726" s="80" t="e">
        <f t="shared" si="297"/>
        <v>#NAME?</v>
      </c>
      <c r="L726" s="23" t="e">
        <f t="shared" si="303"/>
        <v>#NAME?</v>
      </c>
      <c r="M726" s="77" t="e">
        <f>IF(VLOOKUP(C726,product_group_discount,3,FALSE)="",'New Quote Discount'!$C$6,VLOOKUP(C726,product_group_discount,3,FALSE))</f>
        <v>#NAME?</v>
      </c>
      <c r="N726" s="23" t="e">
        <f t="shared" si="299"/>
        <v>#NAME?</v>
      </c>
      <c r="O726" s="121" t="e">
        <f t="shared" si="298"/>
        <v>#NAME?</v>
      </c>
      <c r="P726" s="117"/>
      <c r="Q726" s="167" t="e">
        <f>IF(P726="",[3]!EntStkSalesPrice($P$1,A726,'Price List'!$S$5),P726*(IF('Price List'!$S$5="A",1,IF('Price List'!$S$5="B",1.262,1.553))))</f>
        <v>#NAME?</v>
      </c>
      <c r="R726" s="167" t="e">
        <f t="shared" si="301"/>
        <v>#NAME?</v>
      </c>
      <c r="S726" s="106"/>
    </row>
    <row r="727" spans="1:19" x14ac:dyDescent="0.2">
      <c r="A727" s="21" t="s">
        <v>762</v>
      </c>
      <c r="B727" s="22" t="e">
        <f>[3]!EntStkParent($P$1,A727)</f>
        <v>#NAME?</v>
      </c>
      <c r="C727" s="22" t="e">
        <f t="shared" si="302"/>
        <v>#NAME?</v>
      </c>
      <c r="D727" s="22" t="e">
        <f>[3]!EntStkDescr($P$1,A727,1)</f>
        <v>#NAME?</v>
      </c>
      <c r="E727" s="55" t="s">
        <v>79</v>
      </c>
      <c r="F727" s="26" t="s">
        <v>72</v>
      </c>
      <c r="G727" s="25" t="e">
        <f t="shared" si="300"/>
        <v>#NAME?</v>
      </c>
      <c r="H727" s="24" t="e">
        <f>[3]!EntStkUserField5($P$1,A727)</f>
        <v>#NAME?</v>
      </c>
      <c r="I727" s="24"/>
      <c r="J727" s="80" t="e">
        <f>IF('Price List'!$F$2="N/A",N727,IF('Price List'!$S$4="#(515): Invalid Customer",K727,(K727-(K727*O727))))</f>
        <v>#NAME?</v>
      </c>
      <c r="K727" s="80" t="e">
        <f t="shared" si="297"/>
        <v>#NAME?</v>
      </c>
      <c r="L727" s="23" t="e">
        <f t="shared" si="303"/>
        <v>#NAME?</v>
      </c>
      <c r="M727" s="77" t="e">
        <f>IF(VLOOKUP(C727,product_group_discount,3,FALSE)="",'New Quote Discount'!$C$6,VLOOKUP(C727,product_group_discount,3,FALSE))</f>
        <v>#NAME?</v>
      </c>
      <c r="N727" s="23" t="e">
        <f t="shared" si="299"/>
        <v>#NAME?</v>
      </c>
      <c r="O727" s="121" t="e">
        <f t="shared" si="298"/>
        <v>#NAME?</v>
      </c>
      <c r="P727" s="117"/>
      <c r="Q727" s="167" t="e">
        <f>IF(P727="",[3]!EntStkSalesPrice($P$1,A727,'Price List'!$S$5),P727*(IF('Price List'!$S$5="A",1,IF('Price List'!$S$5="B",1.262,1.553))))</f>
        <v>#NAME?</v>
      </c>
      <c r="R727" s="167" t="e">
        <f t="shared" si="301"/>
        <v>#NAME?</v>
      </c>
      <c r="S727" s="106"/>
    </row>
    <row r="728" spans="1:19" x14ac:dyDescent="0.2">
      <c r="A728" s="21" t="s">
        <v>763</v>
      </c>
      <c r="B728" s="22" t="e">
        <f>[3]!EntStkParent($P$1,A728)</f>
        <v>#NAME?</v>
      </c>
      <c r="C728" s="22" t="e">
        <f t="shared" si="302"/>
        <v>#NAME?</v>
      </c>
      <c r="D728" s="22" t="e">
        <f>[3]!EntStkDescr($P$1,A728,1)</f>
        <v>#NAME?</v>
      </c>
      <c r="E728" s="55" t="s">
        <v>79</v>
      </c>
      <c r="F728" s="26" t="s">
        <v>72</v>
      </c>
      <c r="G728" s="25" t="e">
        <f t="shared" si="300"/>
        <v>#NAME?</v>
      </c>
      <c r="H728" s="24" t="e">
        <f>[3]!EntStkUserField5($P$1,A728)</f>
        <v>#NAME?</v>
      </c>
      <c r="I728" s="24"/>
      <c r="J728" s="80" t="e">
        <f>IF('Price List'!$F$2="N/A",N728,IF('Price List'!$S$4="#(515): Invalid Customer",K728,(K728-(K728*O728))))</f>
        <v>#NAME?</v>
      </c>
      <c r="K728" s="80" t="e">
        <f t="shared" ref="K728:K791" si="304">Q728</f>
        <v>#NAME?</v>
      </c>
      <c r="L728" s="23" t="e">
        <f t="shared" si="303"/>
        <v>#NAME?</v>
      </c>
      <c r="M728" s="77" t="e">
        <f>IF(VLOOKUP(C728,product_group_discount,3,FALSE)="",'New Quote Discount'!$C$6,VLOOKUP(C728,product_group_discount,3,FALSE))</f>
        <v>#NAME?</v>
      </c>
      <c r="N728" s="23" t="e">
        <f t="shared" si="299"/>
        <v>#NAME?</v>
      </c>
      <c r="O728" s="121" t="e">
        <f t="shared" si="298"/>
        <v>#NAME?</v>
      </c>
      <c r="P728" s="117"/>
      <c r="Q728" s="167" t="e">
        <f>IF(P728="",[3]!EntStkSalesPrice($P$1,A728,'Price List'!$S$5),P728*(IF('Price List'!$S$5="A",1,IF('Price List'!$S$5="B",1.262,1.553))))</f>
        <v>#NAME?</v>
      </c>
      <c r="R728" s="167" t="e">
        <f t="shared" si="301"/>
        <v>#NAME?</v>
      </c>
      <c r="S728" s="106"/>
    </row>
    <row r="729" spans="1:19" x14ac:dyDescent="0.2">
      <c r="A729" s="21" t="s">
        <v>764</v>
      </c>
      <c r="B729" s="22" t="e">
        <f>[3]!EntStkParent($P$1,A729)</f>
        <v>#NAME?</v>
      </c>
      <c r="C729" s="22" t="e">
        <f t="shared" si="302"/>
        <v>#NAME?</v>
      </c>
      <c r="D729" s="22" t="e">
        <f>[3]!EntStkDescr($P$1,A729,1)</f>
        <v>#NAME?</v>
      </c>
      <c r="E729" s="55" t="s">
        <v>79</v>
      </c>
      <c r="F729" s="26" t="s">
        <v>72</v>
      </c>
      <c r="G729" s="25" t="e">
        <f t="shared" si="300"/>
        <v>#NAME?</v>
      </c>
      <c r="H729" s="24" t="e">
        <f>[3]!EntStkUserField5($P$1,A729)</f>
        <v>#NAME?</v>
      </c>
      <c r="I729" s="24"/>
      <c r="J729" s="80" t="e">
        <f>IF('Price List'!$F$2="N/A",N729,IF('Price List'!$S$4="#(515): Invalid Customer",K729,(K729-(K729*O729))))</f>
        <v>#NAME?</v>
      </c>
      <c r="K729" s="80" t="e">
        <f t="shared" si="304"/>
        <v>#NAME?</v>
      </c>
      <c r="L729" s="23" t="e">
        <f t="shared" si="303"/>
        <v>#NAME?</v>
      </c>
      <c r="M729" s="77" t="e">
        <f>IF(VLOOKUP(C729,product_group_discount,3,FALSE)="",'New Quote Discount'!$C$6,VLOOKUP(C729,product_group_discount,3,FALSE))</f>
        <v>#NAME?</v>
      </c>
      <c r="N729" s="23" t="e">
        <f t="shared" si="299"/>
        <v>#NAME?</v>
      </c>
      <c r="O729" s="121" t="e">
        <f t="shared" si="298"/>
        <v>#NAME?</v>
      </c>
      <c r="P729" s="117"/>
      <c r="Q729" s="167" t="e">
        <f>IF(P729="",[3]!EntStkSalesPrice($P$1,A729,'Price List'!$S$5),P729*(IF('Price List'!$S$5="A",1,IF('Price List'!$S$5="B",1.262,1.553))))</f>
        <v>#NAME?</v>
      </c>
      <c r="R729" s="167" t="e">
        <f t="shared" si="301"/>
        <v>#NAME?</v>
      </c>
      <c r="S729" s="106"/>
    </row>
    <row r="730" spans="1:19" x14ac:dyDescent="0.2">
      <c r="A730" s="21" t="s">
        <v>765</v>
      </c>
      <c r="B730" s="22" t="e">
        <f>[3]!EntStkParent($P$1,A730)</f>
        <v>#NAME?</v>
      </c>
      <c r="C730" s="22" t="e">
        <f t="shared" si="302"/>
        <v>#NAME?</v>
      </c>
      <c r="D730" s="22" t="e">
        <f>[3]!EntStkDescr($P$1,A730,1)</f>
        <v>#NAME?</v>
      </c>
      <c r="E730" s="55" t="s">
        <v>79</v>
      </c>
      <c r="F730" s="26" t="s">
        <v>72</v>
      </c>
      <c r="G730" s="25" t="e">
        <f t="shared" si="300"/>
        <v>#NAME?</v>
      </c>
      <c r="H730" s="24" t="e">
        <f>[3]!EntStkUserField5($P$1,A730)</f>
        <v>#NAME?</v>
      </c>
      <c r="I730" s="24"/>
      <c r="J730" s="80" t="e">
        <f>IF('Price List'!$F$2="N/A",N730,IF('Price List'!$S$4="#(515): Invalid Customer",K730,(K730-(K730*O730))))</f>
        <v>#NAME?</v>
      </c>
      <c r="K730" s="80" t="e">
        <f t="shared" si="304"/>
        <v>#NAME?</v>
      </c>
      <c r="L730" s="23" t="e">
        <f t="shared" si="303"/>
        <v>#NAME?</v>
      </c>
      <c r="M730" s="77" t="e">
        <f>IF(VLOOKUP(C730,product_group_discount,3,FALSE)="",'New Quote Discount'!$C$6,VLOOKUP(C730,product_group_discount,3,FALSE))</f>
        <v>#NAME?</v>
      </c>
      <c r="N730" s="23" t="e">
        <f t="shared" si="299"/>
        <v>#NAME?</v>
      </c>
      <c r="O730" s="121" t="e">
        <f t="shared" si="298"/>
        <v>#NAME?</v>
      </c>
      <c r="P730" s="117"/>
      <c r="Q730" s="167" t="e">
        <f>IF(P730="",[3]!EntStkSalesPrice($P$1,A730,'Price List'!$S$5),P730*(IF('Price List'!$S$5="A",1,IF('Price List'!$S$5="B",1.262,1.553))))</f>
        <v>#NAME?</v>
      </c>
      <c r="R730" s="167" t="e">
        <f t="shared" si="301"/>
        <v>#NAME?</v>
      </c>
      <c r="S730" s="106"/>
    </row>
    <row r="731" spans="1:19" x14ac:dyDescent="0.2">
      <c r="A731" s="21" t="s">
        <v>766</v>
      </c>
      <c r="B731" s="22" t="e">
        <f>[3]!EntStkParent($P$1,A731)</f>
        <v>#NAME?</v>
      </c>
      <c r="C731" s="22" t="e">
        <f t="shared" si="302"/>
        <v>#NAME?</v>
      </c>
      <c r="D731" s="22" t="e">
        <f>[3]!EntStkDescr($P$1,A731,1)</f>
        <v>#NAME?</v>
      </c>
      <c r="E731" s="55" t="s">
        <v>79</v>
      </c>
      <c r="F731" s="26" t="s">
        <v>72</v>
      </c>
      <c r="G731" s="25" t="e">
        <f t="shared" si="300"/>
        <v>#NAME?</v>
      </c>
      <c r="H731" s="24" t="e">
        <f>[3]!EntStkUserField5($P$1,A731)</f>
        <v>#NAME?</v>
      </c>
      <c r="I731" s="24"/>
      <c r="J731" s="80" t="e">
        <f>IF('Price List'!$F$2="N/A",N731,IF('Price List'!$S$4="#(515): Invalid Customer",K731,(K731-(K731*O731))))</f>
        <v>#NAME?</v>
      </c>
      <c r="K731" s="80" t="e">
        <f t="shared" si="304"/>
        <v>#NAME?</v>
      </c>
      <c r="L731" s="23" t="e">
        <f t="shared" si="303"/>
        <v>#NAME?</v>
      </c>
      <c r="M731" s="77" t="e">
        <f>IF(VLOOKUP(C731,product_group_discount,3,FALSE)="",'New Quote Discount'!$C$6,VLOOKUP(C731,product_group_discount,3,FALSE))</f>
        <v>#NAME?</v>
      </c>
      <c r="N731" s="23" t="e">
        <f t="shared" si="299"/>
        <v>#NAME?</v>
      </c>
      <c r="O731" s="121" t="e">
        <f t="shared" si="298"/>
        <v>#NAME?</v>
      </c>
      <c r="P731" s="117"/>
      <c r="Q731" s="167" t="e">
        <f>IF(P731="",[3]!EntStkSalesPrice($P$1,A731,'Price List'!$S$5),P731*(IF('Price List'!$S$5="A",1,IF('Price List'!$S$5="B",1.262,1.553))))</f>
        <v>#NAME?</v>
      </c>
      <c r="R731" s="167" t="e">
        <f t="shared" si="301"/>
        <v>#NAME?</v>
      </c>
      <c r="S731" s="106"/>
    </row>
    <row r="732" spans="1:19" x14ac:dyDescent="0.2">
      <c r="A732" s="21" t="s">
        <v>767</v>
      </c>
      <c r="B732" s="22" t="e">
        <f>[3]!EntStkParent($P$1,A732)</f>
        <v>#NAME?</v>
      </c>
      <c r="C732" s="22" t="e">
        <f t="shared" si="302"/>
        <v>#NAME?</v>
      </c>
      <c r="D732" s="22" t="e">
        <f>[3]!EntStkDescr($P$1,A732,1)</f>
        <v>#NAME?</v>
      </c>
      <c r="E732" s="55" t="s">
        <v>79</v>
      </c>
      <c r="F732" s="26" t="s">
        <v>72</v>
      </c>
      <c r="G732" s="25" t="e">
        <f t="shared" si="300"/>
        <v>#NAME?</v>
      </c>
      <c r="H732" s="24" t="e">
        <f>[3]!EntStkUserField5($P$1,A732)</f>
        <v>#NAME?</v>
      </c>
      <c r="I732" s="24"/>
      <c r="J732" s="80" t="e">
        <f>IF('Price List'!$F$2="N/A",N732,IF('Price List'!$S$4="#(515): Invalid Customer",K732,(K732-(K732*O732))))</f>
        <v>#NAME?</v>
      </c>
      <c r="K732" s="80" t="e">
        <f t="shared" si="304"/>
        <v>#NAME?</v>
      </c>
      <c r="L732" s="23" t="e">
        <f t="shared" si="303"/>
        <v>#NAME?</v>
      </c>
      <c r="M732" s="77" t="e">
        <f>IF(VLOOKUP(C732,product_group_discount,3,FALSE)="",'New Quote Discount'!$C$6,VLOOKUP(C732,product_group_discount,3,FALSE))</f>
        <v>#NAME?</v>
      </c>
      <c r="N732" s="23" t="e">
        <f t="shared" si="299"/>
        <v>#NAME?</v>
      </c>
      <c r="O732" s="121" t="e">
        <f t="shared" si="298"/>
        <v>#NAME?</v>
      </c>
      <c r="P732" s="117"/>
      <c r="Q732" s="167" t="e">
        <f>IF(P732="",[3]!EntStkSalesPrice($P$1,A732,'Price List'!$S$5),P732*(IF('Price List'!$S$5="A",1,IF('Price List'!$S$5="B",1.262,1.553))))</f>
        <v>#NAME?</v>
      </c>
      <c r="R732" s="167" t="e">
        <f t="shared" si="301"/>
        <v>#NAME?</v>
      </c>
      <c r="S732" s="106"/>
    </row>
    <row r="733" spans="1:19" x14ac:dyDescent="0.2">
      <c r="A733" s="21" t="s">
        <v>768</v>
      </c>
      <c r="B733" s="22" t="e">
        <f>[3]!EntStkParent($P$1,A733)</f>
        <v>#NAME?</v>
      </c>
      <c r="C733" s="22" t="e">
        <f t="shared" si="302"/>
        <v>#NAME?</v>
      </c>
      <c r="D733" s="22" t="e">
        <f>[3]!EntStkDescr($P$1,A733,1)</f>
        <v>#NAME?</v>
      </c>
      <c r="E733" s="55" t="s">
        <v>79</v>
      </c>
      <c r="F733" s="26" t="s">
        <v>72</v>
      </c>
      <c r="G733" s="25" t="e">
        <f t="shared" si="300"/>
        <v>#NAME?</v>
      </c>
      <c r="H733" s="24" t="e">
        <f>[3]!EntStkUserField5($P$1,A733)</f>
        <v>#NAME?</v>
      </c>
      <c r="I733" s="24"/>
      <c r="J733" s="80" t="e">
        <f>IF('Price List'!$F$2="N/A",N733,IF('Price List'!$S$4="#(515): Invalid Customer",K733,(K733-(K733*O733))))</f>
        <v>#NAME?</v>
      </c>
      <c r="K733" s="80" t="e">
        <f t="shared" si="304"/>
        <v>#NAME?</v>
      </c>
      <c r="L733" s="23" t="e">
        <f t="shared" si="303"/>
        <v>#NAME?</v>
      </c>
      <c r="M733" s="77" t="e">
        <f>IF(VLOOKUP(C733,product_group_discount,3,FALSE)="",'New Quote Discount'!$C$6,VLOOKUP(C733,product_group_discount,3,FALSE))</f>
        <v>#NAME?</v>
      </c>
      <c r="N733" s="23" t="e">
        <f t="shared" si="299"/>
        <v>#NAME?</v>
      </c>
      <c r="O733" s="121" t="e">
        <f t="shared" si="298"/>
        <v>#NAME?</v>
      </c>
      <c r="P733" s="117"/>
      <c r="Q733" s="167" t="e">
        <f>IF(P733="",[3]!EntStkSalesPrice($P$1,A733,'Price List'!$S$5),P733*(IF('Price List'!$S$5="A",1,IF('Price List'!$S$5="B",1.262,1.553))))</f>
        <v>#NAME?</v>
      </c>
      <c r="R733" s="167" t="e">
        <f t="shared" si="301"/>
        <v>#NAME?</v>
      </c>
      <c r="S733" s="106"/>
    </row>
    <row r="734" spans="1:19" x14ac:dyDescent="0.2">
      <c r="A734" s="21" t="s">
        <v>752</v>
      </c>
      <c r="B734" s="22" t="e">
        <f>[3]!EntStkParent($P$1,A734)</f>
        <v>#NAME?</v>
      </c>
      <c r="C734" s="22" t="e">
        <f t="shared" si="302"/>
        <v>#NAME?</v>
      </c>
      <c r="D734" s="22" t="e">
        <f>[3]!EntStkDescr($P$1,A734,1)</f>
        <v>#NAME?</v>
      </c>
      <c r="E734" s="55" t="s">
        <v>79</v>
      </c>
      <c r="F734" s="26" t="s">
        <v>72</v>
      </c>
      <c r="G734" s="25" t="e">
        <f t="shared" si="300"/>
        <v>#NAME?</v>
      </c>
      <c r="H734" s="24" t="e">
        <f>[3]!EntStkUserField5($P$1,A734)</f>
        <v>#NAME?</v>
      </c>
      <c r="I734" s="24"/>
      <c r="J734" s="80" t="e">
        <f>IF('Price List'!$F$2="N/A",N734,IF('Price List'!$S$4="#(515): Invalid Customer",K734,(K734-(K734*O734))))</f>
        <v>#NAME?</v>
      </c>
      <c r="K734" s="80" t="e">
        <f t="shared" si="304"/>
        <v>#NAME?</v>
      </c>
      <c r="L734" s="23" t="e">
        <f t="shared" si="303"/>
        <v>#NAME?</v>
      </c>
      <c r="M734" s="77" t="e">
        <f>IF(VLOOKUP(C734,product_group_discount,3,FALSE)="",'New Quote Discount'!$C$6,VLOOKUP(C734,product_group_discount,3,FALSE))</f>
        <v>#NAME?</v>
      </c>
      <c r="N734" s="23" t="e">
        <f t="shared" si="299"/>
        <v>#NAME?</v>
      </c>
      <c r="O734" s="121" t="e">
        <f t="shared" si="298"/>
        <v>#NAME?</v>
      </c>
      <c r="P734" s="117"/>
      <c r="Q734" s="167" t="e">
        <f>IF(P734="",[3]!EntStkSalesPrice($P$1,A734,'Price List'!$S$5),P734*(IF('Price List'!$S$5="A",1,IF('Price List'!$S$5="B",1.262,1.553))))</f>
        <v>#NAME?</v>
      </c>
      <c r="R734" s="167" t="e">
        <f t="shared" si="301"/>
        <v>#NAME?</v>
      </c>
      <c r="S734" s="106"/>
    </row>
    <row r="735" spans="1:19" x14ac:dyDescent="0.2">
      <c r="A735" s="21" t="s">
        <v>753</v>
      </c>
      <c r="B735" s="22" t="e">
        <f>[3]!EntStkParent($P$1,A735)</f>
        <v>#NAME?</v>
      </c>
      <c r="C735" s="22" t="e">
        <f t="shared" si="302"/>
        <v>#NAME?</v>
      </c>
      <c r="D735" s="22" t="e">
        <f>[3]!EntStkDescr($P$1,A735,1)</f>
        <v>#NAME?</v>
      </c>
      <c r="E735" s="55" t="s">
        <v>79</v>
      </c>
      <c r="F735" s="26" t="s">
        <v>72</v>
      </c>
      <c r="G735" s="25" t="e">
        <f t="shared" si="300"/>
        <v>#NAME?</v>
      </c>
      <c r="H735" s="24" t="e">
        <f>[3]!EntStkUserField5($P$1,A735)</f>
        <v>#NAME?</v>
      </c>
      <c r="I735" s="24"/>
      <c r="J735" s="80" t="e">
        <f>IF('Price List'!$F$2="N/A",N735,IF('Price List'!$S$4="#(515): Invalid Customer",K735,(K735-(K735*O735))))</f>
        <v>#NAME?</v>
      </c>
      <c r="K735" s="80" t="e">
        <f t="shared" si="304"/>
        <v>#NAME?</v>
      </c>
      <c r="L735" s="23" t="e">
        <f t="shared" si="303"/>
        <v>#NAME?</v>
      </c>
      <c r="M735" s="77" t="e">
        <f>IF(VLOOKUP(C735,product_group_discount,3,FALSE)="",'New Quote Discount'!$C$6,VLOOKUP(C735,product_group_discount,3,FALSE))</f>
        <v>#NAME?</v>
      </c>
      <c r="N735" s="23" t="e">
        <f t="shared" si="299"/>
        <v>#NAME?</v>
      </c>
      <c r="O735" s="121" t="e">
        <f t="shared" ref="O735:O798" si="305">VLOOKUP(C735,customerdiscount,5,FALSE)</f>
        <v>#NAME?</v>
      </c>
      <c r="P735" s="117"/>
      <c r="Q735" s="167" t="e">
        <f>IF(P735="",[3]!EntStkSalesPrice($P$1,A735,'Price List'!$S$5),P735*(IF('Price List'!$S$5="A",1,IF('Price List'!$S$5="B",1.262,1.553))))</f>
        <v>#NAME?</v>
      </c>
      <c r="R735" s="167" t="e">
        <f t="shared" si="301"/>
        <v>#NAME?</v>
      </c>
      <c r="S735" s="106"/>
    </row>
    <row r="736" spans="1:19" x14ac:dyDescent="0.2">
      <c r="A736" s="21" t="s">
        <v>754</v>
      </c>
      <c r="B736" s="22" t="e">
        <f>[3]!EntStkParent($P$1,A736)</f>
        <v>#NAME?</v>
      </c>
      <c r="C736" s="22" t="e">
        <f t="shared" si="302"/>
        <v>#NAME?</v>
      </c>
      <c r="D736" s="22" t="e">
        <f>[3]!EntStkDescr($P$1,A736,1)</f>
        <v>#NAME?</v>
      </c>
      <c r="E736" s="55" t="s">
        <v>79</v>
      </c>
      <c r="F736" s="26" t="s">
        <v>72</v>
      </c>
      <c r="G736" s="25" t="e">
        <f t="shared" si="300"/>
        <v>#NAME?</v>
      </c>
      <c r="H736" s="24" t="e">
        <f>[3]!EntStkUserField5($P$1,A736)</f>
        <v>#NAME?</v>
      </c>
      <c r="I736" s="24"/>
      <c r="J736" s="80" t="e">
        <f>IF('Price List'!$F$2="N/A",N736,IF('Price List'!$S$4="#(515): Invalid Customer",K736,(K736-(K736*O736))))</f>
        <v>#NAME?</v>
      </c>
      <c r="K736" s="80" t="e">
        <f t="shared" si="304"/>
        <v>#NAME?</v>
      </c>
      <c r="L736" s="23" t="e">
        <f t="shared" si="303"/>
        <v>#NAME?</v>
      </c>
      <c r="M736" s="77" t="e">
        <f>IF(VLOOKUP(C736,product_group_discount,3,FALSE)="",'New Quote Discount'!$C$6,VLOOKUP(C736,product_group_discount,3,FALSE))</f>
        <v>#NAME?</v>
      </c>
      <c r="N736" s="23" t="e">
        <f t="shared" si="299"/>
        <v>#NAME?</v>
      </c>
      <c r="O736" s="121" t="e">
        <f t="shared" si="305"/>
        <v>#NAME?</v>
      </c>
      <c r="P736" s="117"/>
      <c r="Q736" s="167" t="e">
        <f>IF(P736="",[3]!EntStkSalesPrice($P$1,A736,'Price List'!$S$5),P736*(IF('Price List'!$S$5="A",1,IF('Price List'!$S$5="B",1.262,1.553))))</f>
        <v>#NAME?</v>
      </c>
      <c r="R736" s="167" t="e">
        <f t="shared" si="301"/>
        <v>#NAME?</v>
      </c>
      <c r="S736" s="106"/>
    </row>
    <row r="737" spans="1:19" x14ac:dyDescent="0.2">
      <c r="A737" s="21" t="s">
        <v>755</v>
      </c>
      <c r="B737" s="22" t="e">
        <f>[3]!EntStkParent($P$1,A737)</f>
        <v>#NAME?</v>
      </c>
      <c r="C737" s="22" t="e">
        <f t="shared" si="302"/>
        <v>#NAME?</v>
      </c>
      <c r="D737" s="22" t="e">
        <f>[3]!EntStkDescr($P$1,A737,1)</f>
        <v>#NAME?</v>
      </c>
      <c r="E737" s="55" t="s">
        <v>79</v>
      </c>
      <c r="F737" s="26" t="s">
        <v>72</v>
      </c>
      <c r="G737" s="25" t="e">
        <f t="shared" si="300"/>
        <v>#NAME?</v>
      </c>
      <c r="H737" s="24" t="e">
        <f>[3]!EntStkUserField5($P$1,A737)</f>
        <v>#NAME?</v>
      </c>
      <c r="I737" s="24"/>
      <c r="J737" s="80" t="e">
        <f>IF('Price List'!$F$2="N/A",N737,IF('Price List'!$S$4="#(515): Invalid Customer",K737,(K737-(K737*O737))))</f>
        <v>#NAME?</v>
      </c>
      <c r="K737" s="80" t="e">
        <f t="shared" si="304"/>
        <v>#NAME?</v>
      </c>
      <c r="L737" s="23" t="e">
        <f t="shared" si="303"/>
        <v>#NAME?</v>
      </c>
      <c r="M737" s="77" t="e">
        <f>IF(VLOOKUP(C737,product_group_discount,3,FALSE)="",'New Quote Discount'!$C$6,VLOOKUP(C737,product_group_discount,3,FALSE))</f>
        <v>#NAME?</v>
      </c>
      <c r="N737" s="23" t="e">
        <f t="shared" si="299"/>
        <v>#NAME?</v>
      </c>
      <c r="O737" s="121" t="e">
        <f t="shared" si="305"/>
        <v>#NAME?</v>
      </c>
      <c r="P737" s="117"/>
      <c r="Q737" s="167" t="e">
        <f>IF(P737="",[3]!EntStkSalesPrice($P$1,A737,'Price List'!$S$5),P737*(IF('Price List'!$S$5="A",1,IF('Price List'!$S$5="B",1.262,1.553))))</f>
        <v>#NAME?</v>
      </c>
      <c r="R737" s="167" t="e">
        <f t="shared" si="301"/>
        <v>#NAME?</v>
      </c>
      <c r="S737" s="106"/>
    </row>
    <row r="738" spans="1:19" x14ac:dyDescent="0.2">
      <c r="A738" s="21" t="s">
        <v>756</v>
      </c>
      <c r="B738" s="22" t="e">
        <f>[3]!EntStkParent($P$1,A738)</f>
        <v>#NAME?</v>
      </c>
      <c r="C738" s="22" t="e">
        <f t="shared" si="302"/>
        <v>#NAME?</v>
      </c>
      <c r="D738" s="22" t="e">
        <f>[3]!EntStkDescr($P$1,A738,1)</f>
        <v>#NAME?</v>
      </c>
      <c r="E738" s="55" t="s">
        <v>79</v>
      </c>
      <c r="F738" s="26" t="s">
        <v>72</v>
      </c>
      <c r="G738" s="25" t="e">
        <f t="shared" si="300"/>
        <v>#NAME?</v>
      </c>
      <c r="H738" s="24" t="e">
        <f>[3]!EntStkUserField5($P$1,A738)</f>
        <v>#NAME?</v>
      </c>
      <c r="I738" s="24"/>
      <c r="J738" s="80" t="e">
        <f>IF('Price List'!$F$2="N/A",N738,IF('Price List'!$S$4="#(515): Invalid Customer",K738,(K738-(K738*O738))))</f>
        <v>#NAME?</v>
      </c>
      <c r="K738" s="80" t="e">
        <f t="shared" si="304"/>
        <v>#NAME?</v>
      </c>
      <c r="L738" s="23" t="e">
        <f t="shared" si="303"/>
        <v>#NAME?</v>
      </c>
      <c r="M738" s="77" t="e">
        <f>IF(VLOOKUP(C738,product_group_discount,3,FALSE)="",'New Quote Discount'!$C$6,VLOOKUP(C738,product_group_discount,3,FALSE))</f>
        <v>#NAME?</v>
      </c>
      <c r="N738" s="23" t="e">
        <f t="shared" si="299"/>
        <v>#NAME?</v>
      </c>
      <c r="O738" s="121" t="e">
        <f t="shared" si="305"/>
        <v>#NAME?</v>
      </c>
      <c r="P738" s="117"/>
      <c r="Q738" s="167" t="e">
        <f>IF(P738="",[3]!EntStkSalesPrice($P$1,A738,'Price List'!$S$5),P738*(IF('Price List'!$S$5="A",1,IF('Price List'!$S$5="B",1.262,1.553))))</f>
        <v>#NAME?</v>
      </c>
      <c r="R738" s="167" t="e">
        <f t="shared" si="301"/>
        <v>#NAME?</v>
      </c>
      <c r="S738" s="106"/>
    </row>
    <row r="739" spans="1:19" x14ac:dyDescent="0.2">
      <c r="A739" s="21" t="s">
        <v>757</v>
      </c>
      <c r="B739" s="22" t="e">
        <f>[3]!EntStkParent($P$1,A739)</f>
        <v>#NAME?</v>
      </c>
      <c r="C739" s="22" t="e">
        <f t="shared" si="302"/>
        <v>#NAME?</v>
      </c>
      <c r="D739" s="22" t="e">
        <f>[3]!EntStkDescr($P$1,A739,1)</f>
        <v>#NAME?</v>
      </c>
      <c r="E739" s="55" t="s">
        <v>79</v>
      </c>
      <c r="F739" s="26" t="s">
        <v>72</v>
      </c>
      <c r="G739" s="25" t="e">
        <f t="shared" si="300"/>
        <v>#NAME?</v>
      </c>
      <c r="H739" s="24" t="e">
        <f>[3]!EntStkUserField5($P$1,A739)</f>
        <v>#NAME?</v>
      </c>
      <c r="I739" s="24"/>
      <c r="J739" s="80" t="e">
        <f>IF('Price List'!$F$2="N/A",N739,IF('Price List'!$S$4="#(515): Invalid Customer",K739,(K739-(K739*O739))))</f>
        <v>#NAME?</v>
      </c>
      <c r="K739" s="80" t="e">
        <f t="shared" si="304"/>
        <v>#NAME?</v>
      </c>
      <c r="L739" s="23" t="e">
        <f t="shared" si="303"/>
        <v>#NAME?</v>
      </c>
      <c r="M739" s="77" t="e">
        <f>IF(VLOOKUP(C739,product_group_discount,3,FALSE)="",'New Quote Discount'!$C$6,VLOOKUP(C739,product_group_discount,3,FALSE))</f>
        <v>#NAME?</v>
      </c>
      <c r="N739" s="23" t="e">
        <f t="shared" si="299"/>
        <v>#NAME?</v>
      </c>
      <c r="O739" s="121" t="e">
        <f t="shared" si="305"/>
        <v>#NAME?</v>
      </c>
      <c r="P739" s="117"/>
      <c r="Q739" s="167" t="e">
        <f>IF(P739="",[3]!EntStkSalesPrice($P$1,A739,'Price List'!$S$5),P739*(IF('Price List'!$S$5="A",1,IF('Price List'!$S$5="B",1.262,1.553))))</f>
        <v>#NAME?</v>
      </c>
      <c r="R739" s="167" t="e">
        <f t="shared" si="301"/>
        <v>#NAME?</v>
      </c>
      <c r="S739" s="106"/>
    </row>
    <row r="740" spans="1:19" x14ac:dyDescent="0.2">
      <c r="A740" s="21" t="s">
        <v>758</v>
      </c>
      <c r="B740" s="22" t="e">
        <f>[3]!EntStkParent($P$1,A740)</f>
        <v>#NAME?</v>
      </c>
      <c r="C740" s="22" t="e">
        <f t="shared" si="302"/>
        <v>#NAME?</v>
      </c>
      <c r="D740" s="22" t="e">
        <f>[3]!EntStkDescr($P$1,A740,1)</f>
        <v>#NAME?</v>
      </c>
      <c r="E740" s="55" t="s">
        <v>79</v>
      </c>
      <c r="F740" s="26" t="s">
        <v>72</v>
      </c>
      <c r="G740" s="25" t="e">
        <f t="shared" si="300"/>
        <v>#NAME?</v>
      </c>
      <c r="H740" s="24" t="e">
        <f>[3]!EntStkUserField5($P$1,A740)</f>
        <v>#NAME?</v>
      </c>
      <c r="I740" s="24"/>
      <c r="J740" s="80" t="e">
        <f>IF('Price List'!$F$2="N/A",N740,IF('Price List'!$S$4="#(515): Invalid Customer",K740,(K740-(K740*O740))))</f>
        <v>#NAME?</v>
      </c>
      <c r="K740" s="80" t="e">
        <f t="shared" si="304"/>
        <v>#NAME?</v>
      </c>
      <c r="L740" s="23" t="e">
        <f t="shared" si="303"/>
        <v>#NAME?</v>
      </c>
      <c r="M740" s="77" t="e">
        <f>IF(VLOOKUP(C740,product_group_discount,3,FALSE)="",'New Quote Discount'!$C$6,VLOOKUP(C740,product_group_discount,3,FALSE))</f>
        <v>#NAME?</v>
      </c>
      <c r="N740" s="23" t="e">
        <f t="shared" si="299"/>
        <v>#NAME?</v>
      </c>
      <c r="O740" s="121" t="e">
        <f t="shared" si="305"/>
        <v>#NAME?</v>
      </c>
      <c r="P740" s="117"/>
      <c r="Q740" s="167" t="e">
        <f>IF(P740="",[3]!EntStkSalesPrice($P$1,A740,'Price List'!$S$5),P740*(IF('Price List'!$S$5="A",1,IF('Price List'!$S$5="B",1.262,1.553))))</f>
        <v>#NAME?</v>
      </c>
      <c r="R740" s="167" t="e">
        <f t="shared" si="301"/>
        <v>#NAME?</v>
      </c>
      <c r="S740" s="106"/>
    </row>
    <row r="741" spans="1:19" x14ac:dyDescent="0.2">
      <c r="A741" s="21" t="s">
        <v>759</v>
      </c>
      <c r="B741" s="22" t="e">
        <f>[3]!EntStkParent($P$1,A741)</f>
        <v>#NAME?</v>
      </c>
      <c r="C741" s="22" t="e">
        <f t="shared" si="302"/>
        <v>#NAME?</v>
      </c>
      <c r="D741" s="22" t="e">
        <f>[3]!EntStkDescr($P$1,A741,1)</f>
        <v>#NAME?</v>
      </c>
      <c r="E741" s="55" t="s">
        <v>79</v>
      </c>
      <c r="F741" s="26" t="s">
        <v>72</v>
      </c>
      <c r="G741" s="25" t="e">
        <f t="shared" si="300"/>
        <v>#NAME?</v>
      </c>
      <c r="H741" s="24" t="e">
        <f>[3]!EntStkUserField5($P$1,A741)</f>
        <v>#NAME?</v>
      </c>
      <c r="I741" s="24"/>
      <c r="J741" s="80" t="e">
        <f>IF('Price List'!$F$2="N/A",N741,IF('Price List'!$S$4="#(515): Invalid Customer",K741,(K741-(K741*O741))))</f>
        <v>#NAME?</v>
      </c>
      <c r="K741" s="80" t="e">
        <f t="shared" si="304"/>
        <v>#NAME?</v>
      </c>
      <c r="L741" s="23" t="e">
        <f t="shared" si="303"/>
        <v>#NAME?</v>
      </c>
      <c r="M741" s="77" t="e">
        <f>IF(VLOOKUP(C741,product_group_discount,3,FALSE)="",'New Quote Discount'!$C$6,VLOOKUP(C741,product_group_discount,3,FALSE))</f>
        <v>#NAME?</v>
      </c>
      <c r="N741" s="23" t="e">
        <f t="shared" si="299"/>
        <v>#NAME?</v>
      </c>
      <c r="O741" s="121" t="e">
        <f t="shared" si="305"/>
        <v>#NAME?</v>
      </c>
      <c r="P741" s="117"/>
      <c r="Q741" s="167" t="e">
        <f>IF(P741="",[3]!EntStkSalesPrice($P$1,A741,'Price List'!$S$5),P741*(IF('Price List'!$S$5="A",1,IF('Price List'!$S$5="B",1.262,1.553))))</f>
        <v>#NAME?</v>
      </c>
      <c r="R741" s="167" t="e">
        <f t="shared" si="301"/>
        <v>#NAME?</v>
      </c>
      <c r="S741" s="106"/>
    </row>
    <row r="742" spans="1:19" x14ac:dyDescent="0.2">
      <c r="A742" s="21" t="s">
        <v>760</v>
      </c>
      <c r="B742" s="22" t="e">
        <f>[3]!EntStkParent($P$1,A742)</f>
        <v>#NAME?</v>
      </c>
      <c r="C742" s="22" t="e">
        <f t="shared" si="302"/>
        <v>#NAME?</v>
      </c>
      <c r="D742" s="22" t="e">
        <f>[3]!EntStkDescr($P$1,A742,1)</f>
        <v>#NAME?</v>
      </c>
      <c r="E742" s="55" t="s">
        <v>79</v>
      </c>
      <c r="F742" s="26" t="s">
        <v>72</v>
      </c>
      <c r="G742" s="25" t="e">
        <f t="shared" si="300"/>
        <v>#NAME?</v>
      </c>
      <c r="H742" s="24" t="e">
        <f>[3]!EntStkUserField5($P$1,A742)</f>
        <v>#NAME?</v>
      </c>
      <c r="I742" s="24"/>
      <c r="J742" s="80" t="e">
        <f>IF('Price List'!$F$2="N/A",N742,IF('Price List'!$S$4="#(515): Invalid Customer",K742,(K742-(K742*O742))))</f>
        <v>#NAME?</v>
      </c>
      <c r="K742" s="80" t="e">
        <f t="shared" si="304"/>
        <v>#NAME?</v>
      </c>
      <c r="L742" s="23" t="e">
        <f t="shared" si="303"/>
        <v>#NAME?</v>
      </c>
      <c r="M742" s="77" t="e">
        <f>IF(VLOOKUP(C742,product_group_discount,3,FALSE)="",'New Quote Discount'!$C$6,VLOOKUP(C742,product_group_discount,3,FALSE))</f>
        <v>#NAME?</v>
      </c>
      <c r="N742" s="23" t="e">
        <f t="shared" si="299"/>
        <v>#NAME?</v>
      </c>
      <c r="O742" s="121" t="e">
        <f t="shared" si="305"/>
        <v>#NAME?</v>
      </c>
      <c r="P742" s="117"/>
      <c r="Q742" s="167" t="e">
        <f>IF(P742="",[3]!EntStkSalesPrice($P$1,A742,'Price List'!$S$5),P742*(IF('Price List'!$S$5="A",1,IF('Price List'!$S$5="B",1.262,1.553))))</f>
        <v>#NAME?</v>
      </c>
      <c r="R742" s="167" t="e">
        <f t="shared" si="301"/>
        <v>#NAME?</v>
      </c>
      <c r="S742" s="106"/>
    </row>
    <row r="743" spans="1:19" x14ac:dyDescent="0.2">
      <c r="A743" s="21" t="s">
        <v>761</v>
      </c>
      <c r="B743" s="22" t="e">
        <f>[3]!EntStkParent($P$1,A743)</f>
        <v>#NAME?</v>
      </c>
      <c r="C743" s="22" t="e">
        <f t="shared" si="302"/>
        <v>#NAME?</v>
      </c>
      <c r="D743" s="22" t="e">
        <f>[3]!EntStkDescr($P$1,A743,1)</f>
        <v>#NAME?</v>
      </c>
      <c r="E743" s="55" t="s">
        <v>79</v>
      </c>
      <c r="F743" s="26" t="s">
        <v>72</v>
      </c>
      <c r="G743" s="25" t="e">
        <f t="shared" si="300"/>
        <v>#NAME?</v>
      </c>
      <c r="H743" s="24" t="e">
        <f>[3]!EntStkUserField5($P$1,A743)</f>
        <v>#NAME?</v>
      </c>
      <c r="I743" s="24"/>
      <c r="J743" s="80" t="e">
        <f>IF('Price List'!$F$2="N/A",N743,IF('Price List'!$S$4="#(515): Invalid Customer",K743,(K743-(K743*O743))))</f>
        <v>#NAME?</v>
      </c>
      <c r="K743" s="80" t="e">
        <f t="shared" si="304"/>
        <v>#NAME?</v>
      </c>
      <c r="L743" s="23" t="e">
        <f t="shared" si="303"/>
        <v>#NAME?</v>
      </c>
      <c r="M743" s="77" t="e">
        <f>IF(VLOOKUP(C743,product_group_discount,3,FALSE)="",'New Quote Discount'!$C$6,VLOOKUP(C743,product_group_discount,3,FALSE))</f>
        <v>#NAME?</v>
      </c>
      <c r="N743" s="23" t="e">
        <f t="shared" si="299"/>
        <v>#NAME?</v>
      </c>
      <c r="O743" s="121" t="e">
        <f t="shared" si="305"/>
        <v>#NAME?</v>
      </c>
      <c r="P743" s="117"/>
      <c r="Q743" s="167" t="e">
        <f>IF(P743="",[3]!EntStkSalesPrice($P$1,A743,'Price List'!$S$5),P743*(IF('Price List'!$S$5="A",1,IF('Price List'!$S$5="B",1.262,1.553))))</f>
        <v>#NAME?</v>
      </c>
      <c r="R743" s="167" t="e">
        <f t="shared" si="301"/>
        <v>#NAME?</v>
      </c>
      <c r="S743" s="106"/>
    </row>
    <row r="744" spans="1:19" x14ac:dyDescent="0.2">
      <c r="A744" s="21" t="s">
        <v>762</v>
      </c>
      <c r="B744" s="22" t="e">
        <f>[3]!EntStkParent($P$1,A744)</f>
        <v>#NAME?</v>
      </c>
      <c r="C744" s="22" t="e">
        <f t="shared" si="302"/>
        <v>#NAME?</v>
      </c>
      <c r="D744" s="22" t="e">
        <f>[3]!EntStkDescr($P$1,A744,1)</f>
        <v>#NAME?</v>
      </c>
      <c r="E744" s="55" t="s">
        <v>79</v>
      </c>
      <c r="F744" s="26" t="s">
        <v>72</v>
      </c>
      <c r="G744" s="25" t="e">
        <f t="shared" si="300"/>
        <v>#NAME?</v>
      </c>
      <c r="H744" s="24" t="e">
        <f>[3]!EntStkUserField5($P$1,A744)</f>
        <v>#NAME?</v>
      </c>
      <c r="I744" s="24"/>
      <c r="J744" s="80" t="e">
        <f>IF('Price List'!$F$2="N/A",N744,IF('Price List'!$S$4="#(515): Invalid Customer",K744,(K744-(K744*O744))))</f>
        <v>#NAME?</v>
      </c>
      <c r="K744" s="80" t="e">
        <f t="shared" si="304"/>
        <v>#NAME?</v>
      </c>
      <c r="L744" s="23" t="e">
        <f t="shared" si="303"/>
        <v>#NAME?</v>
      </c>
      <c r="M744" s="77" t="e">
        <f>IF(VLOOKUP(C744,product_group_discount,3,FALSE)="",'New Quote Discount'!$C$6,VLOOKUP(C744,product_group_discount,3,FALSE))</f>
        <v>#NAME?</v>
      </c>
      <c r="N744" s="23" t="e">
        <f t="shared" si="299"/>
        <v>#NAME?</v>
      </c>
      <c r="O744" s="121" t="e">
        <f t="shared" si="305"/>
        <v>#NAME?</v>
      </c>
      <c r="P744" s="117"/>
      <c r="Q744" s="167" t="e">
        <f>IF(P744="",[3]!EntStkSalesPrice($P$1,A744,'Price List'!$S$5),P744*(IF('Price List'!$S$5="A",1,IF('Price List'!$S$5="B",1.262,1.553))))</f>
        <v>#NAME?</v>
      </c>
      <c r="R744" s="167" t="e">
        <f t="shared" si="301"/>
        <v>#NAME?</v>
      </c>
      <c r="S744" s="106"/>
    </row>
    <row r="745" spans="1:19" x14ac:dyDescent="0.2">
      <c r="A745" s="21" t="s">
        <v>763</v>
      </c>
      <c r="B745" s="22" t="e">
        <f>[3]!EntStkParent($P$1,A745)</f>
        <v>#NAME?</v>
      </c>
      <c r="C745" s="22" t="e">
        <f t="shared" si="302"/>
        <v>#NAME?</v>
      </c>
      <c r="D745" s="22" t="e">
        <f>[3]!EntStkDescr($P$1,A745,1)</f>
        <v>#NAME?</v>
      </c>
      <c r="E745" s="55" t="s">
        <v>79</v>
      </c>
      <c r="F745" s="26" t="s">
        <v>72</v>
      </c>
      <c r="G745" s="25" t="e">
        <f t="shared" si="300"/>
        <v>#NAME?</v>
      </c>
      <c r="H745" s="24" t="e">
        <f>[3]!EntStkUserField5($P$1,A745)</f>
        <v>#NAME?</v>
      </c>
      <c r="I745" s="24"/>
      <c r="J745" s="80" t="e">
        <f>IF('Price List'!$F$2="N/A",N745,IF('Price List'!$S$4="#(515): Invalid Customer",K745,(K745-(K745*O745))))</f>
        <v>#NAME?</v>
      </c>
      <c r="K745" s="80" t="e">
        <f t="shared" si="304"/>
        <v>#NAME?</v>
      </c>
      <c r="L745" s="23" t="e">
        <f t="shared" si="303"/>
        <v>#NAME?</v>
      </c>
      <c r="M745" s="77" t="e">
        <f>IF(VLOOKUP(C745,product_group_discount,3,FALSE)="",'New Quote Discount'!$C$6,VLOOKUP(C745,product_group_discount,3,FALSE))</f>
        <v>#NAME?</v>
      </c>
      <c r="N745" s="23" t="e">
        <f t="shared" ref="N745:N808" si="306">K745-(K745*M745)</f>
        <v>#NAME?</v>
      </c>
      <c r="O745" s="121" t="e">
        <f t="shared" si="305"/>
        <v>#NAME?</v>
      </c>
      <c r="P745" s="117"/>
      <c r="Q745" s="167" t="e">
        <f>IF(P745="",[3]!EntStkSalesPrice($P$1,A745,'Price List'!$S$5),P745*(IF('Price List'!$S$5="A",1,IF('Price List'!$S$5="B",1.262,1.553))))</f>
        <v>#NAME?</v>
      </c>
      <c r="R745" s="167" t="e">
        <f t="shared" si="301"/>
        <v>#NAME?</v>
      </c>
      <c r="S745" s="106"/>
    </row>
    <row r="746" spans="1:19" x14ac:dyDescent="0.2">
      <c r="A746" s="21" t="s">
        <v>764</v>
      </c>
      <c r="B746" s="22" t="e">
        <f>[3]!EntStkParent($P$1,A746)</f>
        <v>#NAME?</v>
      </c>
      <c r="C746" s="22" t="e">
        <f t="shared" si="302"/>
        <v>#NAME?</v>
      </c>
      <c r="D746" s="22" t="e">
        <f>[3]!EntStkDescr($P$1,A746,1)</f>
        <v>#NAME?</v>
      </c>
      <c r="E746" s="55" t="s">
        <v>79</v>
      </c>
      <c r="F746" s="26" t="s">
        <v>72</v>
      </c>
      <c r="G746" s="25" t="e">
        <f t="shared" si="300"/>
        <v>#NAME?</v>
      </c>
      <c r="H746" s="24" t="e">
        <f>[3]!EntStkUserField5($P$1,A746)</f>
        <v>#NAME?</v>
      </c>
      <c r="I746" s="24"/>
      <c r="J746" s="80" t="e">
        <f>IF('Price List'!$F$2="N/A",N746,IF('Price List'!$S$4="#(515): Invalid Customer",K746,(K746-(K746*O746))))</f>
        <v>#NAME?</v>
      </c>
      <c r="K746" s="80" t="e">
        <f t="shared" si="304"/>
        <v>#NAME?</v>
      </c>
      <c r="L746" s="23" t="e">
        <f t="shared" si="303"/>
        <v>#NAME?</v>
      </c>
      <c r="M746" s="77" t="e">
        <f>IF(VLOOKUP(C746,product_group_discount,3,FALSE)="",'New Quote Discount'!$C$6,VLOOKUP(C746,product_group_discount,3,FALSE))</f>
        <v>#NAME?</v>
      </c>
      <c r="N746" s="23" t="e">
        <f t="shared" si="306"/>
        <v>#NAME?</v>
      </c>
      <c r="O746" s="121" t="e">
        <f t="shared" si="305"/>
        <v>#NAME?</v>
      </c>
      <c r="P746" s="117"/>
      <c r="Q746" s="167" t="e">
        <f>IF(P746="",[3]!EntStkSalesPrice($P$1,A746,'Price List'!$S$5),P746*(IF('Price List'!$S$5="A",1,IF('Price List'!$S$5="B",1.262,1.553))))</f>
        <v>#NAME?</v>
      </c>
      <c r="R746" s="167" t="e">
        <f t="shared" si="301"/>
        <v>#NAME?</v>
      </c>
      <c r="S746" s="106"/>
    </row>
    <row r="747" spans="1:19" x14ac:dyDescent="0.2">
      <c r="A747" s="21" t="s">
        <v>765</v>
      </c>
      <c r="B747" s="22" t="e">
        <f>[3]!EntStkParent($P$1,A747)</f>
        <v>#NAME?</v>
      </c>
      <c r="C747" s="22" t="e">
        <f t="shared" si="302"/>
        <v>#NAME?</v>
      </c>
      <c r="D747" s="22" t="e">
        <f>[3]!EntStkDescr($P$1,A747,1)</f>
        <v>#NAME?</v>
      </c>
      <c r="E747" s="55" t="s">
        <v>79</v>
      </c>
      <c r="F747" s="26" t="s">
        <v>72</v>
      </c>
      <c r="G747" s="25" t="e">
        <f t="shared" si="300"/>
        <v>#NAME?</v>
      </c>
      <c r="H747" s="24" t="e">
        <f>[3]!EntStkUserField5($P$1,A747)</f>
        <v>#NAME?</v>
      </c>
      <c r="I747" s="24"/>
      <c r="J747" s="80" t="e">
        <f>IF('Price List'!$F$2="N/A",N747,IF('Price List'!$S$4="#(515): Invalid Customer",K747,(K747-(K747*O747))))</f>
        <v>#NAME?</v>
      </c>
      <c r="K747" s="80" t="e">
        <f t="shared" si="304"/>
        <v>#NAME?</v>
      </c>
      <c r="L747" s="23" t="e">
        <f t="shared" si="303"/>
        <v>#NAME?</v>
      </c>
      <c r="M747" s="77" t="e">
        <f>IF(VLOOKUP(C747,product_group_discount,3,FALSE)="",'New Quote Discount'!$C$6,VLOOKUP(C747,product_group_discount,3,FALSE))</f>
        <v>#NAME?</v>
      </c>
      <c r="N747" s="23" t="e">
        <f t="shared" si="306"/>
        <v>#NAME?</v>
      </c>
      <c r="O747" s="121" t="e">
        <f t="shared" si="305"/>
        <v>#NAME?</v>
      </c>
      <c r="P747" s="117"/>
      <c r="Q747" s="167" t="e">
        <f>IF(P747="",[3]!EntStkSalesPrice($P$1,A747,'Price List'!$S$5),P747*(IF('Price List'!$S$5="A",1,IF('Price List'!$S$5="B",1.262,1.553))))</f>
        <v>#NAME?</v>
      </c>
      <c r="R747" s="167" t="e">
        <f t="shared" si="301"/>
        <v>#NAME?</v>
      </c>
      <c r="S747" s="106"/>
    </row>
    <row r="748" spans="1:19" x14ac:dyDescent="0.2">
      <c r="A748" s="21" t="s">
        <v>766</v>
      </c>
      <c r="B748" s="22" t="e">
        <f>[3]!EntStkParent($P$1,A748)</f>
        <v>#NAME?</v>
      </c>
      <c r="C748" s="22" t="e">
        <f t="shared" si="302"/>
        <v>#NAME?</v>
      </c>
      <c r="D748" s="22" t="e">
        <f>[3]!EntStkDescr($P$1,A748,1)</f>
        <v>#NAME?</v>
      </c>
      <c r="E748" s="55" t="s">
        <v>79</v>
      </c>
      <c r="F748" s="26" t="s">
        <v>72</v>
      </c>
      <c r="G748" s="25" t="e">
        <f t="shared" si="300"/>
        <v>#NAME?</v>
      </c>
      <c r="H748" s="24" t="e">
        <f>[3]!EntStkUserField5($P$1,A748)</f>
        <v>#NAME?</v>
      </c>
      <c r="I748" s="24"/>
      <c r="J748" s="80" t="e">
        <f>IF('Price List'!$F$2="N/A",N748,IF('Price List'!$S$4="#(515): Invalid Customer",K748,(K748-(K748*O748))))</f>
        <v>#NAME?</v>
      </c>
      <c r="K748" s="80" t="e">
        <f t="shared" si="304"/>
        <v>#NAME?</v>
      </c>
      <c r="L748" s="23" t="e">
        <f t="shared" si="303"/>
        <v>#NAME?</v>
      </c>
      <c r="M748" s="77" t="e">
        <f>IF(VLOOKUP(C748,product_group_discount,3,FALSE)="",'New Quote Discount'!$C$6,VLOOKUP(C748,product_group_discount,3,FALSE))</f>
        <v>#NAME?</v>
      </c>
      <c r="N748" s="23" t="e">
        <f t="shared" si="306"/>
        <v>#NAME?</v>
      </c>
      <c r="O748" s="121" t="e">
        <f t="shared" si="305"/>
        <v>#NAME?</v>
      </c>
      <c r="P748" s="117"/>
      <c r="Q748" s="167" t="e">
        <f>IF(P748="",[3]!EntStkSalesPrice($P$1,A748,'Price List'!$S$5),P748*(IF('Price List'!$S$5="A",1,IF('Price List'!$S$5="B",1.262,1.553))))</f>
        <v>#NAME?</v>
      </c>
      <c r="R748" s="167" t="e">
        <f t="shared" si="301"/>
        <v>#NAME?</v>
      </c>
      <c r="S748" s="106"/>
    </row>
    <row r="749" spans="1:19" x14ac:dyDescent="0.2">
      <c r="A749" s="21" t="s">
        <v>767</v>
      </c>
      <c r="B749" s="22" t="e">
        <f>[3]!EntStkParent($P$1,A749)</f>
        <v>#NAME?</v>
      </c>
      <c r="C749" s="22" t="e">
        <f t="shared" si="302"/>
        <v>#NAME?</v>
      </c>
      <c r="D749" s="22" t="e">
        <f>[3]!EntStkDescr($P$1,A749,1)</f>
        <v>#NAME?</v>
      </c>
      <c r="E749" s="55" t="s">
        <v>79</v>
      </c>
      <c r="F749" s="26" t="s">
        <v>72</v>
      </c>
      <c r="G749" s="25" t="e">
        <f t="shared" si="300"/>
        <v>#NAME?</v>
      </c>
      <c r="H749" s="24" t="e">
        <f>[3]!EntStkUserField5($P$1,A749)</f>
        <v>#NAME?</v>
      </c>
      <c r="I749" s="24"/>
      <c r="J749" s="80" t="e">
        <f>IF('Price List'!$F$2="N/A",N749,IF('Price List'!$S$4="#(515): Invalid Customer",K749,(K749-(K749*O749))))</f>
        <v>#NAME?</v>
      </c>
      <c r="K749" s="80" t="e">
        <f t="shared" si="304"/>
        <v>#NAME?</v>
      </c>
      <c r="L749" s="23" t="e">
        <f t="shared" si="303"/>
        <v>#NAME?</v>
      </c>
      <c r="M749" s="77" t="e">
        <f>IF(VLOOKUP(C749,product_group_discount,3,FALSE)="",'New Quote Discount'!$C$6,VLOOKUP(C749,product_group_discount,3,FALSE))</f>
        <v>#NAME?</v>
      </c>
      <c r="N749" s="23" t="e">
        <f t="shared" si="306"/>
        <v>#NAME?</v>
      </c>
      <c r="O749" s="121" t="e">
        <f t="shared" si="305"/>
        <v>#NAME?</v>
      </c>
      <c r="P749" s="117"/>
      <c r="Q749" s="167" t="e">
        <f>IF(P749="",[3]!EntStkSalesPrice($P$1,A749,'Price List'!$S$5),P749*(IF('Price List'!$S$5="A",1,IF('Price List'!$S$5="B",1.262,1.553))))</f>
        <v>#NAME?</v>
      </c>
      <c r="R749" s="167" t="e">
        <f t="shared" si="301"/>
        <v>#NAME?</v>
      </c>
      <c r="S749" s="106"/>
    </row>
    <row r="750" spans="1:19" x14ac:dyDescent="0.2">
      <c r="A750" s="21" t="s">
        <v>768</v>
      </c>
      <c r="B750" s="22" t="e">
        <f>[3]!EntStkParent($P$1,A750)</f>
        <v>#NAME?</v>
      </c>
      <c r="C750" s="22" t="e">
        <f t="shared" si="302"/>
        <v>#NAME?</v>
      </c>
      <c r="D750" s="22" t="e">
        <f>[3]!EntStkDescr($P$1,A750,1)</f>
        <v>#NAME?</v>
      </c>
      <c r="E750" s="55" t="s">
        <v>79</v>
      </c>
      <c r="F750" s="26" t="s">
        <v>72</v>
      </c>
      <c r="G750" s="25" t="e">
        <f t="shared" si="300"/>
        <v>#NAME?</v>
      </c>
      <c r="H750" s="24" t="e">
        <f>[3]!EntStkUserField5($P$1,A750)</f>
        <v>#NAME?</v>
      </c>
      <c r="I750" s="24"/>
      <c r="J750" s="80" t="e">
        <f>IF('Price List'!$F$2="N/A",N750,IF('Price List'!$S$4="#(515): Invalid Customer",K750,(K750-(K750*O750))))</f>
        <v>#NAME?</v>
      </c>
      <c r="K750" s="80" t="e">
        <f t="shared" si="304"/>
        <v>#NAME?</v>
      </c>
      <c r="L750" s="23" t="e">
        <f t="shared" si="303"/>
        <v>#NAME?</v>
      </c>
      <c r="M750" s="77" t="e">
        <f>IF(VLOOKUP(C750,product_group_discount,3,FALSE)="",'New Quote Discount'!$C$6,VLOOKUP(C750,product_group_discount,3,FALSE))</f>
        <v>#NAME?</v>
      </c>
      <c r="N750" s="23" t="e">
        <f t="shared" si="306"/>
        <v>#NAME?</v>
      </c>
      <c r="O750" s="121" t="e">
        <f t="shared" si="305"/>
        <v>#NAME?</v>
      </c>
      <c r="P750" s="117"/>
      <c r="Q750" s="167" t="e">
        <f>IF(P750="",[3]!EntStkSalesPrice($P$1,A750,'Price List'!$S$5),P750*(IF('Price List'!$S$5="A",1,IF('Price List'!$S$5="B",1.262,1.553))))</f>
        <v>#NAME?</v>
      </c>
      <c r="R750" s="167" t="e">
        <f t="shared" si="301"/>
        <v>#NAME?</v>
      </c>
      <c r="S750" s="106"/>
    </row>
    <row r="751" spans="1:19" x14ac:dyDescent="0.2">
      <c r="A751" s="21" t="s">
        <v>769</v>
      </c>
      <c r="B751" s="22" t="e">
        <f>[3]!EntStkParent($P$1,A751)</f>
        <v>#NAME?</v>
      </c>
      <c r="C751" s="22" t="e">
        <f t="shared" si="302"/>
        <v>#NAME?</v>
      </c>
      <c r="D751" s="22" t="e">
        <f>[3]!EntStkDescr($P$1,A751,1)</f>
        <v>#NAME?</v>
      </c>
      <c r="E751" s="55" t="s">
        <v>79</v>
      </c>
      <c r="F751" s="26" t="s">
        <v>72</v>
      </c>
      <c r="G751" s="25" t="e">
        <f t="shared" si="300"/>
        <v>#NAME?</v>
      </c>
      <c r="H751" s="24" t="e">
        <f>[3]!EntStkUserField5($P$1,A751)</f>
        <v>#NAME?</v>
      </c>
      <c r="I751" s="24"/>
      <c r="J751" s="80" t="e">
        <f>IF('Price List'!$F$2="N/A",N751,IF('Price List'!$S$4="#(515): Invalid Customer",K751,(K751-(K751*O751))))</f>
        <v>#NAME?</v>
      </c>
      <c r="K751" s="80" t="e">
        <f t="shared" si="304"/>
        <v>#NAME?</v>
      </c>
      <c r="L751" s="23" t="e">
        <f t="shared" si="303"/>
        <v>#NAME?</v>
      </c>
      <c r="M751" s="77" t="e">
        <f>IF(VLOOKUP(C751,product_group_discount,3,FALSE)="",'New Quote Discount'!$C$6,VLOOKUP(C751,product_group_discount,3,FALSE))</f>
        <v>#NAME?</v>
      </c>
      <c r="N751" s="23" t="e">
        <f t="shared" si="306"/>
        <v>#NAME?</v>
      </c>
      <c r="O751" s="121" t="e">
        <f t="shared" si="305"/>
        <v>#NAME?</v>
      </c>
      <c r="P751" s="117"/>
      <c r="Q751" s="167" t="e">
        <f>IF(P751="",[3]!EntStkSalesPrice($P$1,A751,'Price List'!$S$5),P751*(IF('Price List'!$S$5="A",1,IF('Price List'!$S$5="B",1.262,1.553))))</f>
        <v>#NAME?</v>
      </c>
      <c r="R751" s="167" t="e">
        <f t="shared" si="301"/>
        <v>#NAME?</v>
      </c>
      <c r="S751" s="106"/>
    </row>
    <row r="752" spans="1:19" x14ac:dyDescent="0.2">
      <c r="A752" s="21" t="s">
        <v>770</v>
      </c>
      <c r="B752" s="22" t="e">
        <f>[3]!EntStkParent($P$1,A752)</f>
        <v>#NAME?</v>
      </c>
      <c r="C752" s="22" t="e">
        <f t="shared" si="302"/>
        <v>#NAME?</v>
      </c>
      <c r="D752" s="22" t="e">
        <f>[3]!EntStkDescr($P$1,A752,1)</f>
        <v>#NAME?</v>
      </c>
      <c r="E752" s="55" t="s">
        <v>79</v>
      </c>
      <c r="F752" s="26" t="s">
        <v>72</v>
      </c>
      <c r="G752" s="25" t="e">
        <f t="shared" si="300"/>
        <v>#NAME?</v>
      </c>
      <c r="H752" s="24" t="e">
        <f>[3]!EntStkUserField5($P$1,A752)</f>
        <v>#NAME?</v>
      </c>
      <c r="I752" s="24"/>
      <c r="J752" s="80" t="e">
        <f>IF('Price List'!$F$2="N/A",N752,IF('Price List'!$S$4="#(515): Invalid Customer",K752,(K752-(K752*O752))))</f>
        <v>#NAME?</v>
      </c>
      <c r="K752" s="80" t="e">
        <f t="shared" si="304"/>
        <v>#NAME?</v>
      </c>
      <c r="L752" s="23" t="e">
        <f t="shared" si="303"/>
        <v>#NAME?</v>
      </c>
      <c r="M752" s="77" t="e">
        <f>IF(VLOOKUP(C752,product_group_discount,3,FALSE)="",'New Quote Discount'!$C$6,VLOOKUP(C752,product_group_discount,3,FALSE))</f>
        <v>#NAME?</v>
      </c>
      <c r="N752" s="23" t="e">
        <f t="shared" si="306"/>
        <v>#NAME?</v>
      </c>
      <c r="O752" s="121" t="e">
        <f t="shared" si="305"/>
        <v>#NAME?</v>
      </c>
      <c r="P752" s="117"/>
      <c r="Q752" s="167" t="e">
        <f>IF(P752="",[3]!EntStkSalesPrice($P$1,A752,'Price List'!$S$5),P752*(IF('Price List'!$S$5="A",1,IF('Price List'!$S$5="B",1.262,1.553))))</f>
        <v>#NAME?</v>
      </c>
      <c r="R752" s="167" t="e">
        <f t="shared" si="301"/>
        <v>#NAME?</v>
      </c>
    </row>
    <row r="753" spans="1:18" x14ac:dyDescent="0.2">
      <c r="A753" s="21" t="s">
        <v>771</v>
      </c>
      <c r="B753" s="22" t="e">
        <f>[3]!EntStkParent($P$1,A753)</f>
        <v>#NAME?</v>
      </c>
      <c r="C753" s="22" t="e">
        <f t="shared" si="302"/>
        <v>#NAME?</v>
      </c>
      <c r="D753" s="22" t="e">
        <f>[3]!EntStkDescr($P$1,A753,1)</f>
        <v>#NAME?</v>
      </c>
      <c r="E753" s="55" t="s">
        <v>79</v>
      </c>
      <c r="F753" s="26" t="s">
        <v>72</v>
      </c>
      <c r="G753" s="25" t="e">
        <f t="shared" si="300"/>
        <v>#NAME?</v>
      </c>
      <c r="H753" s="24" t="e">
        <f>[3]!EntStkUserField5($P$1,A753)</f>
        <v>#NAME?</v>
      </c>
      <c r="I753" s="24"/>
      <c r="J753" s="80" t="e">
        <f>IF('Price List'!$F$2="N/A",N753,IF('Price List'!$S$4="#(515): Invalid Customer",K753,(K753-(K753*O753))))</f>
        <v>#NAME?</v>
      </c>
      <c r="K753" s="80" t="e">
        <f t="shared" si="304"/>
        <v>#NAME?</v>
      </c>
      <c r="L753" s="23" t="e">
        <f t="shared" si="303"/>
        <v>#NAME?</v>
      </c>
      <c r="M753" s="77" t="e">
        <f>IF(VLOOKUP(C753,product_group_discount,3,FALSE)="",'New Quote Discount'!$C$6,VLOOKUP(C753,product_group_discount,3,FALSE))</f>
        <v>#NAME?</v>
      </c>
      <c r="N753" s="23" t="e">
        <f t="shared" si="306"/>
        <v>#NAME?</v>
      </c>
      <c r="O753" s="121" t="e">
        <f t="shared" si="305"/>
        <v>#NAME?</v>
      </c>
      <c r="P753" s="117"/>
      <c r="Q753" s="167" t="e">
        <f>IF(P753="",[3]!EntStkSalesPrice($P$1,A753,'Price List'!$S$5),P753*(IF('Price List'!$S$5="A",1,IF('Price List'!$S$5="B",1.262,1.553))))</f>
        <v>#NAME?</v>
      </c>
      <c r="R753" s="167" t="e">
        <f t="shared" si="301"/>
        <v>#NAME?</v>
      </c>
    </row>
    <row r="754" spans="1:18" x14ac:dyDescent="0.2">
      <c r="A754" s="21" t="s">
        <v>772</v>
      </c>
      <c r="B754" s="22" t="e">
        <f>[3]!EntStkParent($P$1,A754)</f>
        <v>#NAME?</v>
      </c>
      <c r="C754" s="22" t="e">
        <f t="shared" si="302"/>
        <v>#NAME?</v>
      </c>
      <c r="D754" s="22" t="e">
        <f>[3]!EntStkDescr($P$1,A754,1)</f>
        <v>#NAME?</v>
      </c>
      <c r="E754" s="55" t="s">
        <v>79</v>
      </c>
      <c r="F754" s="26" t="s">
        <v>72</v>
      </c>
      <c r="G754" s="25" t="e">
        <f t="shared" si="300"/>
        <v>#NAME?</v>
      </c>
      <c r="H754" s="24" t="e">
        <f>[3]!EntStkUserField5($P$1,A754)</f>
        <v>#NAME?</v>
      </c>
      <c r="I754" s="24"/>
      <c r="J754" s="80" t="e">
        <f>IF('Price List'!$F$2="N/A",N754,IF('Price List'!$S$4="#(515): Invalid Customer",K754,(K754-(K754*O754))))</f>
        <v>#NAME?</v>
      </c>
      <c r="K754" s="80" t="e">
        <f t="shared" si="304"/>
        <v>#NAME?</v>
      </c>
      <c r="L754" s="23" t="e">
        <f t="shared" si="303"/>
        <v>#NAME?</v>
      </c>
      <c r="M754" s="77" t="e">
        <f>IF(VLOOKUP(C754,product_group_discount,3,FALSE)="",'New Quote Discount'!$C$6,VLOOKUP(C754,product_group_discount,3,FALSE))</f>
        <v>#NAME?</v>
      </c>
      <c r="N754" s="23" t="e">
        <f t="shared" si="306"/>
        <v>#NAME?</v>
      </c>
      <c r="O754" s="121" t="e">
        <f t="shared" si="305"/>
        <v>#NAME?</v>
      </c>
      <c r="P754" s="117"/>
      <c r="Q754" s="167" t="e">
        <f>IF(P754="",[3]!EntStkSalesPrice($P$1,A754,'Price List'!$S$5),P754*(IF('Price List'!$S$5="A",1,IF('Price List'!$S$5="B",1.262,1.553))))</f>
        <v>#NAME?</v>
      </c>
      <c r="R754" s="167" t="e">
        <f t="shared" si="301"/>
        <v>#NAME?</v>
      </c>
    </row>
    <row r="755" spans="1:18" x14ac:dyDescent="0.2">
      <c r="A755" s="21" t="s">
        <v>773</v>
      </c>
      <c r="B755" s="22" t="e">
        <f>[3]!EntStkParent($P$1,A755)</f>
        <v>#NAME?</v>
      </c>
      <c r="C755" s="22" t="e">
        <f t="shared" si="302"/>
        <v>#NAME?</v>
      </c>
      <c r="D755" s="22" t="e">
        <f>[3]!EntStkDescr($P$1,A755,1)</f>
        <v>#NAME?</v>
      </c>
      <c r="E755" s="55" t="s">
        <v>79</v>
      </c>
      <c r="F755" s="26" t="s">
        <v>72</v>
      </c>
      <c r="G755" s="25" t="e">
        <f t="shared" si="300"/>
        <v>#NAME?</v>
      </c>
      <c r="H755" s="24" t="e">
        <f>[3]!EntStkUserField5($P$1,A755)</f>
        <v>#NAME?</v>
      </c>
      <c r="I755" s="24"/>
      <c r="J755" s="80" t="e">
        <f>IF('Price List'!$F$2="N/A",N755,IF('Price List'!$S$4="#(515): Invalid Customer",K755,(K755-(K755*O755))))</f>
        <v>#NAME?</v>
      </c>
      <c r="K755" s="80" t="e">
        <f t="shared" si="304"/>
        <v>#NAME?</v>
      </c>
      <c r="L755" s="23" t="e">
        <f t="shared" si="303"/>
        <v>#NAME?</v>
      </c>
      <c r="M755" s="77" t="e">
        <f>IF(VLOOKUP(C755,product_group_discount,3,FALSE)="",'New Quote Discount'!$C$6,VLOOKUP(C755,product_group_discount,3,FALSE))</f>
        <v>#NAME?</v>
      </c>
      <c r="N755" s="23" t="e">
        <f t="shared" si="306"/>
        <v>#NAME?</v>
      </c>
      <c r="O755" s="121" t="e">
        <f t="shared" si="305"/>
        <v>#NAME?</v>
      </c>
      <c r="P755" s="117"/>
      <c r="Q755" s="167" t="e">
        <f>IF(P755="",[3]!EntStkSalesPrice($P$1,A755,'Price List'!$S$5),P755*(IF('Price List'!$S$5="A",1,IF('Price List'!$S$5="B",1.262,1.553))))</f>
        <v>#NAME?</v>
      </c>
      <c r="R755" s="167" t="e">
        <f t="shared" si="301"/>
        <v>#NAME?</v>
      </c>
    </row>
    <row r="756" spans="1:18" x14ac:dyDescent="0.2">
      <c r="A756" s="21" t="s">
        <v>774</v>
      </c>
      <c r="B756" s="22" t="e">
        <f>[3]!EntStkParent($P$1,A756)</f>
        <v>#NAME?</v>
      </c>
      <c r="C756" s="22" t="e">
        <f t="shared" si="302"/>
        <v>#NAME?</v>
      </c>
      <c r="D756" s="22" t="e">
        <f>[3]!EntStkDescr($P$1,A756,1)</f>
        <v>#NAME?</v>
      </c>
      <c r="E756" s="55" t="s">
        <v>79</v>
      </c>
      <c r="F756" s="26" t="s">
        <v>72</v>
      </c>
      <c r="G756" s="25" t="e">
        <f t="shared" si="300"/>
        <v>#NAME?</v>
      </c>
      <c r="H756" s="24" t="e">
        <f>[3]!EntStkUserField5($P$1,A756)</f>
        <v>#NAME?</v>
      </c>
      <c r="I756" s="24"/>
      <c r="J756" s="80" t="e">
        <f>IF('Price List'!$F$2="N/A",N756,IF('Price List'!$S$4="#(515): Invalid Customer",K756,(K756-(K756*O756))))</f>
        <v>#NAME?</v>
      </c>
      <c r="K756" s="80" t="e">
        <f t="shared" si="304"/>
        <v>#NAME?</v>
      </c>
      <c r="L756" s="23" t="e">
        <f t="shared" si="303"/>
        <v>#NAME?</v>
      </c>
      <c r="M756" s="77" t="e">
        <f>IF(VLOOKUP(C756,product_group_discount,3,FALSE)="",'New Quote Discount'!$C$6,VLOOKUP(C756,product_group_discount,3,FALSE))</f>
        <v>#NAME?</v>
      </c>
      <c r="N756" s="23" t="e">
        <f t="shared" si="306"/>
        <v>#NAME?</v>
      </c>
      <c r="O756" s="121" t="e">
        <f t="shared" si="305"/>
        <v>#NAME?</v>
      </c>
      <c r="P756" s="117"/>
      <c r="Q756" s="167" t="e">
        <f>IF(P756="",[3]!EntStkSalesPrice($P$1,A756,'Price List'!$S$5),P756*(IF('Price List'!$S$5="A",1,IF('Price List'!$S$5="B",1.262,1.553))))</f>
        <v>#NAME?</v>
      </c>
      <c r="R756" s="167" t="e">
        <f t="shared" si="301"/>
        <v>#NAME?</v>
      </c>
    </row>
    <row r="757" spans="1:18" x14ac:dyDescent="0.2">
      <c r="A757" s="21" t="s">
        <v>775</v>
      </c>
      <c r="B757" s="22" t="e">
        <f>[3]!EntStkParent($P$1,A757)</f>
        <v>#NAME?</v>
      </c>
      <c r="C757" s="22" t="e">
        <f t="shared" si="302"/>
        <v>#NAME?</v>
      </c>
      <c r="D757" s="22" t="e">
        <f>[3]!EntStkDescr($P$1,A757,1)</f>
        <v>#NAME?</v>
      </c>
      <c r="E757" s="55" t="s">
        <v>79</v>
      </c>
      <c r="F757" s="26" t="s">
        <v>72</v>
      </c>
      <c r="G757" s="25" t="e">
        <f t="shared" si="300"/>
        <v>#NAME?</v>
      </c>
      <c r="H757" s="24" t="e">
        <f>[3]!EntStkUserField5($P$1,A757)</f>
        <v>#NAME?</v>
      </c>
      <c r="I757" s="24"/>
      <c r="J757" s="80" t="e">
        <f>IF('Price List'!$F$2="N/A",N757,IF('Price List'!$S$4="#(515): Invalid Customer",K757,(K757-(K757*O757))))</f>
        <v>#NAME?</v>
      </c>
      <c r="K757" s="80" t="e">
        <f t="shared" si="304"/>
        <v>#NAME?</v>
      </c>
      <c r="L757" s="23" t="e">
        <f t="shared" si="303"/>
        <v>#NAME?</v>
      </c>
      <c r="M757" s="77" t="e">
        <f>IF(VLOOKUP(C757,product_group_discount,3,FALSE)="",'New Quote Discount'!$C$6,VLOOKUP(C757,product_group_discount,3,FALSE))</f>
        <v>#NAME?</v>
      </c>
      <c r="N757" s="23" t="e">
        <f t="shared" si="306"/>
        <v>#NAME?</v>
      </c>
      <c r="O757" s="121" t="e">
        <f t="shared" si="305"/>
        <v>#NAME?</v>
      </c>
      <c r="P757" s="117"/>
      <c r="Q757" s="167" t="e">
        <f>IF(P757="",[3]!EntStkSalesPrice($P$1,A757,'Price List'!$S$5),P757*(IF('Price List'!$S$5="A",1,IF('Price List'!$S$5="B",1.262,1.553))))</f>
        <v>#NAME?</v>
      </c>
      <c r="R757" s="167" t="e">
        <f t="shared" si="301"/>
        <v>#NAME?</v>
      </c>
    </row>
    <row r="758" spans="1:18" x14ac:dyDescent="0.2">
      <c r="A758" s="21" t="s">
        <v>776</v>
      </c>
      <c r="B758" s="22" t="e">
        <f>[3]!EntStkParent($P$1,A758)</f>
        <v>#NAME?</v>
      </c>
      <c r="C758" s="22" t="e">
        <f t="shared" si="302"/>
        <v>#NAME?</v>
      </c>
      <c r="D758" s="22" t="e">
        <f>[3]!EntStkDescr($P$1,A758,1)</f>
        <v>#NAME?</v>
      </c>
      <c r="E758" s="55" t="s">
        <v>79</v>
      </c>
      <c r="F758" s="26" t="s">
        <v>72</v>
      </c>
      <c r="G758" s="25" t="e">
        <f t="shared" si="300"/>
        <v>#NAME?</v>
      </c>
      <c r="H758" s="24" t="e">
        <f>[3]!EntStkUserField5($P$1,A758)</f>
        <v>#NAME?</v>
      </c>
      <c r="I758" s="24"/>
      <c r="J758" s="80" t="e">
        <f>IF('Price List'!$F$2="N/A",N758,IF('Price List'!$S$4="#(515): Invalid Customer",K758,(K758-(K758*O758))))</f>
        <v>#NAME?</v>
      </c>
      <c r="K758" s="80" t="e">
        <f t="shared" si="304"/>
        <v>#NAME?</v>
      </c>
      <c r="L758" s="23" t="e">
        <f t="shared" si="303"/>
        <v>#NAME?</v>
      </c>
      <c r="M758" s="77" t="e">
        <f>IF(VLOOKUP(C758,product_group_discount,3,FALSE)="",'New Quote Discount'!$C$6,VLOOKUP(C758,product_group_discount,3,FALSE))</f>
        <v>#NAME?</v>
      </c>
      <c r="N758" s="23" t="e">
        <f t="shared" si="306"/>
        <v>#NAME?</v>
      </c>
      <c r="O758" s="121" t="e">
        <f t="shared" si="305"/>
        <v>#NAME?</v>
      </c>
      <c r="P758" s="117"/>
      <c r="Q758" s="167" t="e">
        <f>IF(P758="",[3]!EntStkSalesPrice($P$1,A758,'Price List'!$S$5),P758*(IF('Price List'!$S$5="A",1,IF('Price List'!$S$5="B",1.262,1.553))))</f>
        <v>#NAME?</v>
      </c>
      <c r="R758" s="167" t="e">
        <f t="shared" si="301"/>
        <v>#NAME?</v>
      </c>
    </row>
    <row r="759" spans="1:18" x14ac:dyDescent="0.2">
      <c r="A759" s="21" t="s">
        <v>777</v>
      </c>
      <c r="B759" s="22" t="e">
        <f>[3]!EntStkParent($P$1,A759)</f>
        <v>#NAME?</v>
      </c>
      <c r="C759" s="22" t="e">
        <f t="shared" si="302"/>
        <v>#NAME?</v>
      </c>
      <c r="D759" s="22" t="e">
        <f>[3]!EntStkDescr($P$1,A759,1)</f>
        <v>#NAME?</v>
      </c>
      <c r="E759" s="55" t="s">
        <v>79</v>
      </c>
      <c r="F759" s="26" t="s">
        <v>72</v>
      </c>
      <c r="G759" s="25" t="e">
        <f t="shared" si="300"/>
        <v>#NAME?</v>
      </c>
      <c r="H759" s="24" t="e">
        <f>[3]!EntStkUserField5($P$1,A759)</f>
        <v>#NAME?</v>
      </c>
      <c r="I759" s="24"/>
      <c r="J759" s="80" t="e">
        <f>IF('Price List'!$F$2="N/A",N759,IF('Price List'!$S$4="#(515): Invalid Customer",K759,(K759-(K759*O759))))</f>
        <v>#NAME?</v>
      </c>
      <c r="K759" s="80" t="e">
        <f t="shared" si="304"/>
        <v>#NAME?</v>
      </c>
      <c r="L759" s="23" t="e">
        <f t="shared" si="303"/>
        <v>#NAME?</v>
      </c>
      <c r="M759" s="77" t="e">
        <f>IF(VLOOKUP(C759,product_group_discount,3,FALSE)="",'New Quote Discount'!$C$6,VLOOKUP(C759,product_group_discount,3,FALSE))</f>
        <v>#NAME?</v>
      </c>
      <c r="N759" s="23" t="e">
        <f t="shared" si="306"/>
        <v>#NAME?</v>
      </c>
      <c r="O759" s="121" t="e">
        <f t="shared" si="305"/>
        <v>#NAME?</v>
      </c>
      <c r="P759" s="117"/>
      <c r="Q759" s="167" t="e">
        <f>IF(P759="",[3]!EntStkSalesPrice($P$1,A759,'Price List'!$S$5),P759*(IF('Price List'!$S$5="A",1,IF('Price List'!$S$5="B",1.262,1.553))))</f>
        <v>#NAME?</v>
      </c>
      <c r="R759" s="167" t="e">
        <f t="shared" si="301"/>
        <v>#NAME?</v>
      </c>
    </row>
    <row r="760" spans="1:18" x14ac:dyDescent="0.2">
      <c r="A760" s="21" t="s">
        <v>778</v>
      </c>
      <c r="B760" s="22" t="e">
        <f>[3]!EntStkParent($P$1,A760)</f>
        <v>#NAME?</v>
      </c>
      <c r="C760" s="22" t="e">
        <f t="shared" si="302"/>
        <v>#NAME?</v>
      </c>
      <c r="D760" s="22" t="e">
        <f>[3]!EntStkDescr($P$1,A760,1)</f>
        <v>#NAME?</v>
      </c>
      <c r="E760" s="55" t="s">
        <v>79</v>
      </c>
      <c r="F760" s="26" t="s">
        <v>72</v>
      </c>
      <c r="G760" s="25" t="e">
        <f t="shared" si="300"/>
        <v>#NAME?</v>
      </c>
      <c r="H760" s="24" t="e">
        <f>[3]!EntStkUserField5($P$1,A760)</f>
        <v>#NAME?</v>
      </c>
      <c r="I760" s="24"/>
      <c r="J760" s="80" t="e">
        <f>IF('Price List'!$F$2="N/A",N760,IF('Price List'!$S$4="#(515): Invalid Customer",K760,(K760-(K760*O760))))</f>
        <v>#NAME?</v>
      </c>
      <c r="K760" s="80" t="e">
        <f t="shared" si="304"/>
        <v>#NAME?</v>
      </c>
      <c r="L760" s="23" t="e">
        <f t="shared" si="303"/>
        <v>#NAME?</v>
      </c>
      <c r="M760" s="77" t="e">
        <f>IF(VLOOKUP(C760,product_group_discount,3,FALSE)="",'New Quote Discount'!$C$6,VLOOKUP(C760,product_group_discount,3,FALSE))</f>
        <v>#NAME?</v>
      </c>
      <c r="N760" s="23" t="e">
        <f t="shared" si="306"/>
        <v>#NAME?</v>
      </c>
      <c r="O760" s="121" t="e">
        <f t="shared" si="305"/>
        <v>#NAME?</v>
      </c>
      <c r="P760" s="117"/>
      <c r="Q760" s="167" t="e">
        <f>IF(P760="",[3]!EntStkSalesPrice($P$1,A760,'Price List'!$S$5),P760*(IF('Price List'!$S$5="A",1,IF('Price List'!$S$5="B",1.262,1.553))))</f>
        <v>#NAME?</v>
      </c>
      <c r="R760" s="167" t="e">
        <f t="shared" si="301"/>
        <v>#NAME?</v>
      </c>
    </row>
    <row r="761" spans="1:18" x14ac:dyDescent="0.2">
      <c r="A761" s="21" t="s">
        <v>779</v>
      </c>
      <c r="B761" s="22" t="e">
        <f>[3]!EntStkParent($P$1,A761)</f>
        <v>#NAME?</v>
      </c>
      <c r="C761" s="22" t="e">
        <f t="shared" si="302"/>
        <v>#NAME?</v>
      </c>
      <c r="D761" s="22" t="e">
        <f>[3]!EntStkDescr($P$1,A761,1)</f>
        <v>#NAME?</v>
      </c>
      <c r="E761" s="55" t="s">
        <v>79</v>
      </c>
      <c r="F761" s="26" t="s">
        <v>72</v>
      </c>
      <c r="G761" s="25" t="e">
        <f t="shared" si="300"/>
        <v>#NAME?</v>
      </c>
      <c r="H761" s="24" t="e">
        <f>[3]!EntStkUserField5($P$1,A761)</f>
        <v>#NAME?</v>
      </c>
      <c r="I761" s="24"/>
      <c r="J761" s="80" t="e">
        <f>IF('Price List'!$F$2="N/A",N761,IF('Price List'!$S$4="#(515): Invalid Customer",K761,(K761-(K761*O761))))</f>
        <v>#NAME?</v>
      </c>
      <c r="K761" s="80" t="e">
        <f t="shared" si="304"/>
        <v>#NAME?</v>
      </c>
      <c r="L761" s="23" t="e">
        <f t="shared" si="303"/>
        <v>#NAME?</v>
      </c>
      <c r="M761" s="77" t="e">
        <f>IF(VLOOKUP(C761,product_group_discount,3,FALSE)="",'New Quote Discount'!$C$6,VLOOKUP(C761,product_group_discount,3,FALSE))</f>
        <v>#NAME?</v>
      </c>
      <c r="N761" s="23" t="e">
        <f t="shared" si="306"/>
        <v>#NAME?</v>
      </c>
      <c r="O761" s="121" t="e">
        <f t="shared" si="305"/>
        <v>#NAME?</v>
      </c>
      <c r="P761" s="117"/>
      <c r="Q761" s="167" t="e">
        <f>IF(P761="",[3]!EntStkSalesPrice($P$1,A761,'Price List'!$S$5),P761*(IF('Price List'!$S$5="A",1,IF('Price List'!$S$5="B",1.262,1.553))))</f>
        <v>#NAME?</v>
      </c>
      <c r="R761" s="167" t="e">
        <f t="shared" si="301"/>
        <v>#NAME?</v>
      </c>
    </row>
    <row r="762" spans="1:18" x14ac:dyDescent="0.2">
      <c r="A762" s="21" t="s">
        <v>780</v>
      </c>
      <c r="B762" s="22" t="e">
        <f>[3]!EntStkParent($P$1,A762)</f>
        <v>#NAME?</v>
      </c>
      <c r="C762" s="22" t="e">
        <f t="shared" si="302"/>
        <v>#NAME?</v>
      </c>
      <c r="D762" s="22" t="e">
        <f>[3]!EntStkDescr($P$1,A762,1)</f>
        <v>#NAME?</v>
      </c>
      <c r="E762" s="55" t="s">
        <v>79</v>
      </c>
      <c r="F762" s="26" t="s">
        <v>72</v>
      </c>
      <c r="G762" s="25" t="e">
        <f t="shared" si="300"/>
        <v>#NAME?</v>
      </c>
      <c r="H762" s="24" t="e">
        <f>[3]!EntStkUserField5($P$1,A762)</f>
        <v>#NAME?</v>
      </c>
      <c r="I762" s="24"/>
      <c r="J762" s="80" t="e">
        <f>IF('Price List'!$F$2="N/A",N762,IF('Price List'!$S$4="#(515): Invalid Customer",K762,(K762-(K762*O762))))</f>
        <v>#NAME?</v>
      </c>
      <c r="K762" s="80" t="e">
        <f t="shared" si="304"/>
        <v>#NAME?</v>
      </c>
      <c r="L762" s="23" t="e">
        <f t="shared" si="303"/>
        <v>#NAME?</v>
      </c>
      <c r="M762" s="77" t="e">
        <f>IF(VLOOKUP(C762,product_group_discount,3,FALSE)="",'New Quote Discount'!$C$6,VLOOKUP(C762,product_group_discount,3,FALSE))</f>
        <v>#NAME?</v>
      </c>
      <c r="N762" s="23" t="e">
        <f t="shared" si="306"/>
        <v>#NAME?</v>
      </c>
      <c r="O762" s="121" t="e">
        <f t="shared" si="305"/>
        <v>#NAME?</v>
      </c>
      <c r="P762" s="117"/>
      <c r="Q762" s="167" t="e">
        <f>IF(P762="",[3]!EntStkSalesPrice($P$1,A762,'Price List'!$S$5),P762*(IF('Price List'!$S$5="A",1,IF('Price List'!$S$5="B",1.262,1.553))))</f>
        <v>#NAME?</v>
      </c>
      <c r="R762" s="167" t="e">
        <f t="shared" si="301"/>
        <v>#NAME?</v>
      </c>
    </row>
    <row r="763" spans="1:18" x14ac:dyDescent="0.2">
      <c r="A763" s="21" t="s">
        <v>781</v>
      </c>
      <c r="B763" s="22" t="e">
        <f>[3]!EntStkParent($P$1,A763)</f>
        <v>#NAME?</v>
      </c>
      <c r="C763" s="22" t="e">
        <f t="shared" si="302"/>
        <v>#NAME?</v>
      </c>
      <c r="D763" s="22" t="e">
        <f>[3]!EntStkDescr($P$1,A763,1)</f>
        <v>#NAME?</v>
      </c>
      <c r="E763" s="55" t="s">
        <v>79</v>
      </c>
      <c r="F763" s="26" t="s">
        <v>72</v>
      </c>
      <c r="G763" s="25" t="e">
        <f t="shared" si="300"/>
        <v>#NAME?</v>
      </c>
      <c r="H763" s="24" t="e">
        <f>[3]!EntStkUserField5($P$1,A763)</f>
        <v>#NAME?</v>
      </c>
      <c r="I763" s="24"/>
      <c r="J763" s="80" t="e">
        <f>IF('Price List'!$F$2="N/A",N763,IF('Price List'!$S$4="#(515): Invalid Customer",K763,(K763-(K763*O763))))</f>
        <v>#NAME?</v>
      </c>
      <c r="K763" s="80" t="e">
        <f t="shared" si="304"/>
        <v>#NAME?</v>
      </c>
      <c r="L763" s="23" t="e">
        <f t="shared" si="303"/>
        <v>#NAME?</v>
      </c>
      <c r="M763" s="77" t="e">
        <f>IF(VLOOKUP(C763,product_group_discount,3,FALSE)="",'New Quote Discount'!$C$6,VLOOKUP(C763,product_group_discount,3,FALSE))</f>
        <v>#NAME?</v>
      </c>
      <c r="N763" s="23" t="e">
        <f t="shared" si="306"/>
        <v>#NAME?</v>
      </c>
      <c r="O763" s="121" t="e">
        <f t="shared" si="305"/>
        <v>#NAME?</v>
      </c>
      <c r="P763" s="117"/>
      <c r="Q763" s="167" t="e">
        <f>IF(P763="",[3]!EntStkSalesPrice($P$1,A763,'Price List'!$S$5),P763*(IF('Price List'!$S$5="A",1,IF('Price List'!$S$5="B",1.262,1.553))))</f>
        <v>#NAME?</v>
      </c>
      <c r="R763" s="167" t="e">
        <f t="shared" si="301"/>
        <v>#NAME?</v>
      </c>
    </row>
    <row r="764" spans="1:18" x14ac:dyDescent="0.2">
      <c r="A764" s="21" t="s">
        <v>782</v>
      </c>
      <c r="B764" s="22" t="e">
        <f>[3]!EntStkParent($P$1,A764)</f>
        <v>#NAME?</v>
      </c>
      <c r="C764" s="22" t="e">
        <f t="shared" si="302"/>
        <v>#NAME?</v>
      </c>
      <c r="D764" s="22" t="e">
        <f>[3]!EntStkDescr($P$1,A764,1)</f>
        <v>#NAME?</v>
      </c>
      <c r="E764" s="55" t="s">
        <v>79</v>
      </c>
      <c r="F764" s="26" t="s">
        <v>72</v>
      </c>
      <c r="G764" s="25" t="e">
        <f t="shared" si="300"/>
        <v>#NAME?</v>
      </c>
      <c r="H764" s="24" t="e">
        <f>[3]!EntStkUserField5($P$1,A764)</f>
        <v>#NAME?</v>
      </c>
      <c r="I764" s="24"/>
      <c r="J764" s="80" t="e">
        <f>IF('Price List'!$F$2="N/A",N764,IF('Price List'!$S$4="#(515): Invalid Customer",K764,(K764-(K764*O764))))</f>
        <v>#NAME?</v>
      </c>
      <c r="K764" s="80" t="e">
        <f t="shared" si="304"/>
        <v>#NAME?</v>
      </c>
      <c r="L764" s="23" t="e">
        <f t="shared" si="303"/>
        <v>#NAME?</v>
      </c>
      <c r="M764" s="77" t="e">
        <f>IF(VLOOKUP(C764,product_group_discount,3,FALSE)="",'New Quote Discount'!$C$6,VLOOKUP(C764,product_group_discount,3,FALSE))</f>
        <v>#NAME?</v>
      </c>
      <c r="N764" s="23" t="e">
        <f t="shared" si="306"/>
        <v>#NAME?</v>
      </c>
      <c r="O764" s="121" t="e">
        <f t="shared" si="305"/>
        <v>#NAME?</v>
      </c>
      <c r="P764" s="117"/>
      <c r="Q764" s="167" t="e">
        <f>IF(P764="",[3]!EntStkSalesPrice($P$1,A764,'Price List'!$S$5),P764*(IF('Price List'!$S$5="A",1,IF('Price List'!$S$5="B",1.262,1.553))))</f>
        <v>#NAME?</v>
      </c>
      <c r="R764" s="167" t="e">
        <f t="shared" si="301"/>
        <v>#NAME?</v>
      </c>
    </row>
    <row r="765" spans="1:18" x14ac:dyDescent="0.2">
      <c r="A765" s="21" t="s">
        <v>783</v>
      </c>
      <c r="B765" s="22" t="e">
        <f>[3]!EntStkParent($P$1,A765)</f>
        <v>#NAME?</v>
      </c>
      <c r="C765" s="22" t="e">
        <f t="shared" si="302"/>
        <v>#NAME?</v>
      </c>
      <c r="D765" s="22" t="e">
        <f>[3]!EntStkDescr($P$1,A765,1)</f>
        <v>#NAME?</v>
      </c>
      <c r="E765" s="55" t="s">
        <v>79</v>
      </c>
      <c r="F765" s="26" t="s">
        <v>72</v>
      </c>
      <c r="G765" s="25" t="e">
        <f t="shared" ref="G765:G796" si="307">CONCATENATE(H765,E765,F765)</f>
        <v>#NAME?</v>
      </c>
      <c r="H765" s="24" t="e">
        <f>[3]!EntStkUserField5($P$1,A765)</f>
        <v>#NAME?</v>
      </c>
      <c r="I765" s="24"/>
      <c r="J765" s="80" t="e">
        <f>IF('Price List'!$F$2="N/A",N765,IF('Price List'!$S$4="#(515): Invalid Customer",K765,(K765-(K765*O765))))</f>
        <v>#NAME?</v>
      </c>
      <c r="K765" s="80" t="e">
        <f t="shared" si="304"/>
        <v>#NAME?</v>
      </c>
      <c r="L765" s="23" t="e">
        <f t="shared" si="303"/>
        <v>#NAME?</v>
      </c>
      <c r="M765" s="77" t="e">
        <f>IF(VLOOKUP(C765,product_group_discount,3,FALSE)="",'New Quote Discount'!$C$6,VLOOKUP(C765,product_group_discount,3,FALSE))</f>
        <v>#NAME?</v>
      </c>
      <c r="N765" s="23" t="e">
        <f t="shared" si="306"/>
        <v>#NAME?</v>
      </c>
      <c r="O765" s="121" t="e">
        <f t="shared" si="305"/>
        <v>#NAME?</v>
      </c>
      <c r="P765" s="117"/>
      <c r="Q765" s="167" t="e">
        <f>IF(P765="",[3]!EntStkSalesPrice($P$1,A765,'Price List'!$S$5),P765*(IF('Price List'!$S$5="A",1,IF('Price List'!$S$5="B",1.262,1.553))))</f>
        <v>#NAME?</v>
      </c>
      <c r="R765" s="167" t="e">
        <f t="shared" si="301"/>
        <v>#NAME?</v>
      </c>
    </row>
    <row r="766" spans="1:18" x14ac:dyDescent="0.2">
      <c r="A766" s="21" t="s">
        <v>769</v>
      </c>
      <c r="B766" s="22" t="e">
        <f>[3]!EntStkParent($P$1,A766)</f>
        <v>#NAME?</v>
      </c>
      <c r="C766" s="22" t="e">
        <f t="shared" si="302"/>
        <v>#NAME?</v>
      </c>
      <c r="D766" s="22" t="e">
        <f>[3]!EntStkDescr($P$1,A766,1)</f>
        <v>#NAME?</v>
      </c>
      <c r="E766" s="55" t="s">
        <v>79</v>
      </c>
      <c r="F766" s="26" t="s">
        <v>72</v>
      </c>
      <c r="G766" s="25" t="e">
        <f t="shared" si="307"/>
        <v>#NAME?</v>
      </c>
      <c r="H766" s="24" t="e">
        <f>[3]!EntStkUserField5($P$1,A766)</f>
        <v>#NAME?</v>
      </c>
      <c r="I766" s="24"/>
      <c r="J766" s="80" t="e">
        <f>IF('Price List'!$F$2="N/A",N766,IF('Price List'!$S$4="#(515): Invalid Customer",K766,(K766-(K766*O766))))</f>
        <v>#NAME?</v>
      </c>
      <c r="K766" s="80" t="e">
        <f t="shared" si="304"/>
        <v>#NAME?</v>
      </c>
      <c r="L766" s="23" t="e">
        <f t="shared" si="303"/>
        <v>#NAME?</v>
      </c>
      <c r="M766" s="77" t="e">
        <f>IF(VLOOKUP(C766,product_group_discount,3,FALSE)="",'New Quote Discount'!$C$6,VLOOKUP(C766,product_group_discount,3,FALSE))</f>
        <v>#NAME?</v>
      </c>
      <c r="N766" s="23" t="e">
        <f t="shared" si="306"/>
        <v>#NAME?</v>
      </c>
      <c r="O766" s="121" t="e">
        <f t="shared" si="305"/>
        <v>#NAME?</v>
      </c>
      <c r="P766" s="117"/>
      <c r="Q766" s="167" t="e">
        <f>IF(P766="",[3]!EntStkSalesPrice($P$1,A766,'Price List'!$S$5),P766*(IF('Price List'!$S$5="A",1,IF('Price List'!$S$5="B",1.262,1.553))))</f>
        <v>#NAME?</v>
      </c>
      <c r="R766" s="167" t="e">
        <f t="shared" si="301"/>
        <v>#NAME?</v>
      </c>
    </row>
    <row r="767" spans="1:18" x14ac:dyDescent="0.2">
      <c r="A767" s="21" t="s">
        <v>770</v>
      </c>
      <c r="B767" s="22" t="e">
        <f>[3]!EntStkParent($P$1,A767)</f>
        <v>#NAME?</v>
      </c>
      <c r="C767" s="22" t="e">
        <f t="shared" si="302"/>
        <v>#NAME?</v>
      </c>
      <c r="D767" s="22" t="e">
        <f>[3]!EntStkDescr($P$1,A767,1)</f>
        <v>#NAME?</v>
      </c>
      <c r="E767" s="55" t="s">
        <v>79</v>
      </c>
      <c r="F767" s="26" t="s">
        <v>72</v>
      </c>
      <c r="G767" s="25" t="e">
        <f t="shared" si="307"/>
        <v>#NAME?</v>
      </c>
      <c r="H767" s="24" t="e">
        <f>[3]!EntStkUserField5($P$1,A767)</f>
        <v>#NAME?</v>
      </c>
      <c r="I767" s="24"/>
      <c r="J767" s="80" t="e">
        <f>IF('Price List'!$F$2="N/A",N767,IF('Price List'!$S$4="#(515): Invalid Customer",K767,(K767-(K767*O767))))</f>
        <v>#NAME?</v>
      </c>
      <c r="K767" s="80" t="e">
        <f t="shared" si="304"/>
        <v>#NAME?</v>
      </c>
      <c r="L767" s="23" t="e">
        <f t="shared" si="303"/>
        <v>#NAME?</v>
      </c>
      <c r="M767" s="77" t="e">
        <f>IF(VLOOKUP(C767,product_group_discount,3,FALSE)="",'New Quote Discount'!$C$6,VLOOKUP(C767,product_group_discount,3,FALSE))</f>
        <v>#NAME?</v>
      </c>
      <c r="N767" s="23" t="e">
        <f t="shared" si="306"/>
        <v>#NAME?</v>
      </c>
      <c r="O767" s="121" t="e">
        <f t="shared" si="305"/>
        <v>#NAME?</v>
      </c>
      <c r="P767" s="117"/>
      <c r="Q767" s="167" t="e">
        <f>IF(P767="",[3]!EntStkSalesPrice($P$1,A767,'Price List'!$S$5),P767*(IF('Price List'!$S$5="A",1,IF('Price List'!$S$5="B",1.262,1.553))))</f>
        <v>#NAME?</v>
      </c>
      <c r="R767" s="167" t="e">
        <f t="shared" si="301"/>
        <v>#NAME?</v>
      </c>
    </row>
    <row r="768" spans="1:18" x14ac:dyDescent="0.2">
      <c r="A768" s="21" t="s">
        <v>771</v>
      </c>
      <c r="B768" s="22" t="e">
        <f>[3]!EntStkParent($P$1,A768)</f>
        <v>#NAME?</v>
      </c>
      <c r="C768" s="22" t="e">
        <f t="shared" si="302"/>
        <v>#NAME?</v>
      </c>
      <c r="D768" s="22" t="e">
        <f>[3]!EntStkDescr($P$1,A768,1)</f>
        <v>#NAME?</v>
      </c>
      <c r="E768" s="55" t="s">
        <v>79</v>
      </c>
      <c r="F768" s="26" t="s">
        <v>72</v>
      </c>
      <c r="G768" s="25" t="e">
        <f t="shared" si="307"/>
        <v>#NAME?</v>
      </c>
      <c r="H768" s="24" t="e">
        <f>[3]!EntStkUserField5($P$1,A768)</f>
        <v>#NAME?</v>
      </c>
      <c r="I768" s="24"/>
      <c r="J768" s="80" t="e">
        <f>IF('Price List'!$F$2="N/A",N768,IF('Price List'!$S$4="#(515): Invalid Customer",K768,(K768-(K768*O768))))</f>
        <v>#NAME?</v>
      </c>
      <c r="K768" s="80" t="e">
        <f t="shared" si="304"/>
        <v>#NAME?</v>
      </c>
      <c r="L768" s="23" t="e">
        <f t="shared" si="303"/>
        <v>#NAME?</v>
      </c>
      <c r="M768" s="77" t="e">
        <f>IF(VLOOKUP(C768,product_group_discount,3,FALSE)="",'New Quote Discount'!$C$6,VLOOKUP(C768,product_group_discount,3,FALSE))</f>
        <v>#NAME?</v>
      </c>
      <c r="N768" s="23" t="e">
        <f t="shared" si="306"/>
        <v>#NAME?</v>
      </c>
      <c r="O768" s="121" t="e">
        <f t="shared" si="305"/>
        <v>#NAME?</v>
      </c>
      <c r="P768" s="117"/>
      <c r="Q768" s="167" t="e">
        <f>IF(P768="",[3]!EntStkSalesPrice($P$1,A768,'Price List'!$S$5),P768*(IF('Price List'!$S$5="A",1,IF('Price List'!$S$5="B",1.262,1.553))))</f>
        <v>#NAME?</v>
      </c>
      <c r="R768" s="167" t="e">
        <f t="shared" si="301"/>
        <v>#NAME?</v>
      </c>
    </row>
    <row r="769" spans="1:18" x14ac:dyDescent="0.2">
      <c r="A769" s="21" t="s">
        <v>772</v>
      </c>
      <c r="B769" s="22" t="e">
        <f>[3]!EntStkParent($P$1,A769)</f>
        <v>#NAME?</v>
      </c>
      <c r="C769" s="22" t="e">
        <f t="shared" si="302"/>
        <v>#NAME?</v>
      </c>
      <c r="D769" s="22" t="e">
        <f>[3]!EntStkDescr($P$1,A769,1)</f>
        <v>#NAME?</v>
      </c>
      <c r="E769" s="55" t="s">
        <v>79</v>
      </c>
      <c r="F769" s="26" t="s">
        <v>72</v>
      </c>
      <c r="G769" s="25" t="e">
        <f t="shared" si="307"/>
        <v>#NAME?</v>
      </c>
      <c r="H769" s="24" t="e">
        <f>[3]!EntStkUserField5($P$1,A769)</f>
        <v>#NAME?</v>
      </c>
      <c r="I769" s="24"/>
      <c r="J769" s="80" t="e">
        <f>IF('Price List'!$F$2="N/A",N769,IF('Price List'!$S$4="#(515): Invalid Customer",K769,(K769-(K769*O769))))</f>
        <v>#NAME?</v>
      </c>
      <c r="K769" s="80" t="e">
        <f t="shared" si="304"/>
        <v>#NAME?</v>
      </c>
      <c r="L769" s="23" t="e">
        <f t="shared" si="303"/>
        <v>#NAME?</v>
      </c>
      <c r="M769" s="77" t="e">
        <f>IF(VLOOKUP(C769,product_group_discount,3,FALSE)="",'New Quote Discount'!$C$6,VLOOKUP(C769,product_group_discount,3,FALSE))</f>
        <v>#NAME?</v>
      </c>
      <c r="N769" s="23" t="e">
        <f t="shared" si="306"/>
        <v>#NAME?</v>
      </c>
      <c r="O769" s="121" t="e">
        <f t="shared" si="305"/>
        <v>#NAME?</v>
      </c>
      <c r="P769" s="117"/>
      <c r="Q769" s="167" t="e">
        <f>IF(P769="",[3]!EntStkSalesPrice($P$1,A769,'Price List'!$S$5),P769*(IF('Price List'!$S$5="A",1,IF('Price List'!$S$5="B",1.262,1.553))))</f>
        <v>#NAME?</v>
      </c>
      <c r="R769" s="167" t="e">
        <f t="shared" si="301"/>
        <v>#NAME?</v>
      </c>
    </row>
    <row r="770" spans="1:18" x14ac:dyDescent="0.2">
      <c r="A770" s="21" t="s">
        <v>773</v>
      </c>
      <c r="B770" s="22" t="e">
        <f>[3]!EntStkParent($P$1,A770)</f>
        <v>#NAME?</v>
      </c>
      <c r="C770" s="22" t="e">
        <f t="shared" si="302"/>
        <v>#NAME?</v>
      </c>
      <c r="D770" s="22" t="e">
        <f>[3]!EntStkDescr($P$1,A770,1)</f>
        <v>#NAME?</v>
      </c>
      <c r="E770" s="55" t="s">
        <v>79</v>
      </c>
      <c r="F770" s="26" t="s">
        <v>72</v>
      </c>
      <c r="G770" s="25" t="e">
        <f t="shared" si="307"/>
        <v>#NAME?</v>
      </c>
      <c r="H770" s="24" t="e">
        <f>[3]!EntStkUserField5($P$1,A770)</f>
        <v>#NAME?</v>
      </c>
      <c r="I770" s="24"/>
      <c r="J770" s="80" t="e">
        <f>IF('Price List'!$F$2="N/A",N770,IF('Price List'!$S$4="#(515): Invalid Customer",K770,(K770-(K770*O770))))</f>
        <v>#NAME?</v>
      </c>
      <c r="K770" s="80" t="e">
        <f t="shared" si="304"/>
        <v>#NAME?</v>
      </c>
      <c r="L770" s="23" t="e">
        <f t="shared" si="303"/>
        <v>#NAME?</v>
      </c>
      <c r="M770" s="77" t="e">
        <f>IF(VLOOKUP(C770,product_group_discount,3,FALSE)="",'New Quote Discount'!$C$6,VLOOKUP(C770,product_group_discount,3,FALSE))</f>
        <v>#NAME?</v>
      </c>
      <c r="N770" s="23" t="e">
        <f t="shared" si="306"/>
        <v>#NAME?</v>
      </c>
      <c r="O770" s="121" t="e">
        <f t="shared" si="305"/>
        <v>#NAME?</v>
      </c>
      <c r="P770" s="117"/>
      <c r="Q770" s="167" t="e">
        <f>IF(P770="",[3]!EntStkSalesPrice($P$1,A770,'Price List'!$S$5),P770*(IF('Price List'!$S$5="A",1,IF('Price List'!$S$5="B",1.262,1.553))))</f>
        <v>#NAME?</v>
      </c>
      <c r="R770" s="167" t="e">
        <f t="shared" si="301"/>
        <v>#NAME?</v>
      </c>
    </row>
    <row r="771" spans="1:18" x14ac:dyDescent="0.2">
      <c r="A771" s="21" t="s">
        <v>774</v>
      </c>
      <c r="B771" s="22" t="e">
        <f>[3]!EntStkParent($P$1,A771)</f>
        <v>#NAME?</v>
      </c>
      <c r="C771" s="22" t="e">
        <f t="shared" si="302"/>
        <v>#NAME?</v>
      </c>
      <c r="D771" s="22" t="e">
        <f>[3]!EntStkDescr($P$1,A771,1)</f>
        <v>#NAME?</v>
      </c>
      <c r="E771" s="55" t="s">
        <v>79</v>
      </c>
      <c r="F771" s="26" t="s">
        <v>72</v>
      </c>
      <c r="G771" s="25" t="e">
        <f t="shared" si="307"/>
        <v>#NAME?</v>
      </c>
      <c r="H771" s="24" t="e">
        <f>[3]!EntStkUserField5($P$1,A771)</f>
        <v>#NAME?</v>
      </c>
      <c r="I771" s="24"/>
      <c r="J771" s="80" t="e">
        <f>IF('Price List'!$F$2="N/A",N771,IF('Price List'!$S$4="#(515): Invalid Customer",K771,(K771-(K771*O771))))</f>
        <v>#NAME?</v>
      </c>
      <c r="K771" s="80" t="e">
        <f t="shared" si="304"/>
        <v>#NAME?</v>
      </c>
      <c r="L771" s="23" t="e">
        <f t="shared" si="303"/>
        <v>#NAME?</v>
      </c>
      <c r="M771" s="77" t="e">
        <f>IF(VLOOKUP(C771,product_group_discount,3,FALSE)="",'New Quote Discount'!$C$6,VLOOKUP(C771,product_group_discount,3,FALSE))</f>
        <v>#NAME?</v>
      </c>
      <c r="N771" s="23" t="e">
        <f t="shared" si="306"/>
        <v>#NAME?</v>
      </c>
      <c r="O771" s="121" t="e">
        <f t="shared" si="305"/>
        <v>#NAME?</v>
      </c>
      <c r="P771" s="117"/>
      <c r="Q771" s="167" t="e">
        <f>IF(P771="",[3]!EntStkSalesPrice($P$1,A771,'Price List'!$S$5),P771*(IF('Price List'!$S$5="A",1,IF('Price List'!$S$5="B",1.262,1.553))))</f>
        <v>#NAME?</v>
      </c>
      <c r="R771" s="167" t="e">
        <f t="shared" si="301"/>
        <v>#NAME?</v>
      </c>
    </row>
    <row r="772" spans="1:18" x14ac:dyDescent="0.2">
      <c r="A772" s="21" t="s">
        <v>775</v>
      </c>
      <c r="B772" s="22" t="e">
        <f>[3]!EntStkParent($P$1,A772)</f>
        <v>#NAME?</v>
      </c>
      <c r="C772" s="22" t="e">
        <f t="shared" si="302"/>
        <v>#NAME?</v>
      </c>
      <c r="D772" s="22" t="e">
        <f>[3]!EntStkDescr($P$1,A772,1)</f>
        <v>#NAME?</v>
      </c>
      <c r="E772" s="55" t="s">
        <v>79</v>
      </c>
      <c r="F772" s="26" t="s">
        <v>72</v>
      </c>
      <c r="G772" s="25" t="e">
        <f t="shared" si="307"/>
        <v>#NAME?</v>
      </c>
      <c r="H772" s="24" t="e">
        <f>[3]!EntStkUserField5($P$1,A772)</f>
        <v>#NAME?</v>
      </c>
      <c r="I772" s="24"/>
      <c r="J772" s="80" t="e">
        <f>IF('Price List'!$F$2="N/A",N772,IF('Price List'!$S$4="#(515): Invalid Customer",K772,(K772-(K772*O772))))</f>
        <v>#NAME?</v>
      </c>
      <c r="K772" s="80" t="e">
        <f t="shared" si="304"/>
        <v>#NAME?</v>
      </c>
      <c r="L772" s="23" t="e">
        <f t="shared" si="303"/>
        <v>#NAME?</v>
      </c>
      <c r="M772" s="77" t="e">
        <f>IF(VLOOKUP(C772,product_group_discount,3,FALSE)="",'New Quote Discount'!$C$6,VLOOKUP(C772,product_group_discount,3,FALSE))</f>
        <v>#NAME?</v>
      </c>
      <c r="N772" s="23" t="e">
        <f t="shared" si="306"/>
        <v>#NAME?</v>
      </c>
      <c r="O772" s="121" t="e">
        <f t="shared" si="305"/>
        <v>#NAME?</v>
      </c>
      <c r="P772" s="117"/>
      <c r="Q772" s="167" t="e">
        <f>IF(P772="",[3]!EntStkSalesPrice($P$1,A772,'Price List'!$S$5),P772*(IF('Price List'!$S$5="A",1,IF('Price List'!$S$5="B",1.262,1.553))))</f>
        <v>#NAME?</v>
      </c>
      <c r="R772" s="167" t="e">
        <f t="shared" si="301"/>
        <v>#NAME?</v>
      </c>
    </row>
    <row r="773" spans="1:18" x14ac:dyDescent="0.2">
      <c r="A773" s="21" t="s">
        <v>776</v>
      </c>
      <c r="B773" s="22" t="e">
        <f>[3]!EntStkParent($P$1,A773)</f>
        <v>#NAME?</v>
      </c>
      <c r="C773" s="22" t="e">
        <f t="shared" si="302"/>
        <v>#NAME?</v>
      </c>
      <c r="D773" s="22" t="e">
        <f>[3]!EntStkDescr($P$1,A773,1)</f>
        <v>#NAME?</v>
      </c>
      <c r="E773" s="55" t="s">
        <v>79</v>
      </c>
      <c r="F773" s="26" t="s">
        <v>72</v>
      </c>
      <c r="G773" s="25" t="e">
        <f t="shared" si="307"/>
        <v>#NAME?</v>
      </c>
      <c r="H773" s="24" t="e">
        <f>[3]!EntStkUserField5($P$1,A773)</f>
        <v>#NAME?</v>
      </c>
      <c r="I773" s="24"/>
      <c r="J773" s="80" t="e">
        <f>IF('Price List'!$F$2="N/A",N773,IF('Price List'!$S$4="#(515): Invalid Customer",K773,(K773-(K773*O773))))</f>
        <v>#NAME?</v>
      </c>
      <c r="K773" s="80" t="e">
        <f t="shared" si="304"/>
        <v>#NAME?</v>
      </c>
      <c r="L773" s="23" t="e">
        <f t="shared" si="303"/>
        <v>#NAME?</v>
      </c>
      <c r="M773" s="77" t="e">
        <f>IF(VLOOKUP(C773,product_group_discount,3,FALSE)="",'New Quote Discount'!$C$6,VLOOKUP(C773,product_group_discount,3,FALSE))</f>
        <v>#NAME?</v>
      </c>
      <c r="N773" s="23" t="e">
        <f t="shared" si="306"/>
        <v>#NAME?</v>
      </c>
      <c r="O773" s="121" t="e">
        <f t="shared" si="305"/>
        <v>#NAME?</v>
      </c>
      <c r="P773" s="117"/>
      <c r="Q773" s="167" t="e">
        <f>IF(P773="",[3]!EntStkSalesPrice($P$1,A773,'Price List'!$S$5),P773*(IF('Price List'!$S$5="A",1,IF('Price List'!$S$5="B",1.262,1.553))))</f>
        <v>#NAME?</v>
      </c>
      <c r="R773" s="167" t="e">
        <f t="shared" si="301"/>
        <v>#NAME?</v>
      </c>
    </row>
    <row r="774" spans="1:18" x14ac:dyDescent="0.2">
      <c r="A774" s="21" t="s">
        <v>777</v>
      </c>
      <c r="B774" s="22" t="e">
        <f>[3]!EntStkParent($P$1,A774)</f>
        <v>#NAME?</v>
      </c>
      <c r="C774" s="22" t="e">
        <f t="shared" si="302"/>
        <v>#NAME?</v>
      </c>
      <c r="D774" s="22" t="e">
        <f>[3]!EntStkDescr($P$1,A774,1)</f>
        <v>#NAME?</v>
      </c>
      <c r="E774" s="55" t="s">
        <v>79</v>
      </c>
      <c r="F774" s="26" t="s">
        <v>72</v>
      </c>
      <c r="G774" s="25" t="e">
        <f t="shared" si="307"/>
        <v>#NAME?</v>
      </c>
      <c r="H774" s="24" t="e">
        <f>[3]!EntStkUserField5($P$1,A774)</f>
        <v>#NAME?</v>
      </c>
      <c r="I774" s="24"/>
      <c r="J774" s="80" t="e">
        <f>IF('Price List'!$F$2="N/A",N774,IF('Price List'!$S$4="#(515): Invalid Customer",K774,(K774-(K774*O774))))</f>
        <v>#NAME?</v>
      </c>
      <c r="K774" s="80" t="e">
        <f t="shared" si="304"/>
        <v>#NAME?</v>
      </c>
      <c r="L774" s="23" t="e">
        <f t="shared" si="303"/>
        <v>#NAME?</v>
      </c>
      <c r="M774" s="77" t="e">
        <f>IF(VLOOKUP(C774,product_group_discount,3,FALSE)="",'New Quote Discount'!$C$6,VLOOKUP(C774,product_group_discount,3,FALSE))</f>
        <v>#NAME?</v>
      </c>
      <c r="N774" s="23" t="e">
        <f t="shared" si="306"/>
        <v>#NAME?</v>
      </c>
      <c r="O774" s="121" t="e">
        <f t="shared" si="305"/>
        <v>#NAME?</v>
      </c>
      <c r="P774" s="117"/>
      <c r="Q774" s="167" t="e">
        <f>IF(P774="",[3]!EntStkSalesPrice($P$1,A774,'Price List'!$S$5),P774*(IF('Price List'!$S$5="A",1,IF('Price List'!$S$5="B",1.262,1.553))))</f>
        <v>#NAME?</v>
      </c>
      <c r="R774" s="167" t="e">
        <f t="shared" si="301"/>
        <v>#NAME?</v>
      </c>
    </row>
    <row r="775" spans="1:18" x14ac:dyDescent="0.2">
      <c r="A775" s="21" t="s">
        <v>778</v>
      </c>
      <c r="B775" s="22" t="e">
        <f>[3]!EntStkParent($P$1,A775)</f>
        <v>#NAME?</v>
      </c>
      <c r="C775" s="22" t="e">
        <f t="shared" si="302"/>
        <v>#NAME?</v>
      </c>
      <c r="D775" s="22" t="e">
        <f>[3]!EntStkDescr($P$1,A775,1)</f>
        <v>#NAME?</v>
      </c>
      <c r="E775" s="55" t="s">
        <v>79</v>
      </c>
      <c r="F775" s="26" t="s">
        <v>72</v>
      </c>
      <c r="G775" s="25" t="e">
        <f t="shared" si="307"/>
        <v>#NAME?</v>
      </c>
      <c r="H775" s="56" t="e">
        <f>[3]!EntStkUserField5($P$1,A775)</f>
        <v>#NAME?</v>
      </c>
      <c r="I775" s="24"/>
      <c r="J775" s="80" t="e">
        <f>IF('Price List'!$F$2="N/A",N775,IF('Price List'!$S$4="#(515): Invalid Customer",K775,(K775-(K775*O775))))</f>
        <v>#NAME?</v>
      </c>
      <c r="K775" s="80" t="e">
        <f t="shared" si="304"/>
        <v>#NAME?</v>
      </c>
      <c r="L775" s="23" t="e">
        <f t="shared" si="303"/>
        <v>#NAME?</v>
      </c>
      <c r="M775" s="77" t="e">
        <f>IF(VLOOKUP(C775,product_group_discount,3,FALSE)="",'New Quote Discount'!$C$6,VLOOKUP(C775,product_group_discount,3,FALSE))</f>
        <v>#NAME?</v>
      </c>
      <c r="N775" s="23" t="e">
        <f t="shared" si="306"/>
        <v>#NAME?</v>
      </c>
      <c r="O775" s="121" t="e">
        <f t="shared" si="305"/>
        <v>#NAME?</v>
      </c>
      <c r="P775" s="117"/>
      <c r="Q775" s="167" t="e">
        <f>IF(P775="",[3]!EntStkSalesPrice($P$1,A775,'Price List'!$S$5),P775*(IF('Price List'!$S$5="A",1,IF('Price List'!$S$5="B",1.262,1.553))))</f>
        <v>#NAME?</v>
      </c>
      <c r="R775" s="167" t="e">
        <f t="shared" si="301"/>
        <v>#NAME?</v>
      </c>
    </row>
    <row r="776" spans="1:18" x14ac:dyDescent="0.2">
      <c r="A776" s="21" t="s">
        <v>779</v>
      </c>
      <c r="B776" s="22" t="e">
        <f>[3]!EntStkParent($P$1,A776)</f>
        <v>#NAME?</v>
      </c>
      <c r="C776" s="22" t="e">
        <f t="shared" si="302"/>
        <v>#NAME?</v>
      </c>
      <c r="D776" s="22" t="e">
        <f>[3]!EntStkDescr($P$1,A776,1)</f>
        <v>#NAME?</v>
      </c>
      <c r="E776" s="55" t="s">
        <v>79</v>
      </c>
      <c r="F776" s="26" t="s">
        <v>72</v>
      </c>
      <c r="G776" s="25" t="e">
        <f t="shared" si="307"/>
        <v>#NAME?</v>
      </c>
      <c r="H776" s="24" t="e">
        <f>[3]!EntStkUserField5($P$1,A776)</f>
        <v>#NAME?</v>
      </c>
      <c r="I776" s="24"/>
      <c r="J776" s="80" t="e">
        <f>IF('Price List'!$F$2="N/A",N776,IF('Price List'!$S$4="#(515): Invalid Customer",K776,(K776-(K776*O776))))</f>
        <v>#NAME?</v>
      </c>
      <c r="K776" s="80" t="e">
        <f t="shared" si="304"/>
        <v>#NAME?</v>
      </c>
      <c r="L776" s="23" t="e">
        <f t="shared" si="303"/>
        <v>#NAME?</v>
      </c>
      <c r="M776" s="77" t="e">
        <f>IF(VLOOKUP(C776,product_group_discount,3,FALSE)="",'New Quote Discount'!$C$6,VLOOKUP(C776,product_group_discount,3,FALSE))</f>
        <v>#NAME?</v>
      </c>
      <c r="N776" s="23" t="e">
        <f t="shared" si="306"/>
        <v>#NAME?</v>
      </c>
      <c r="O776" s="121" t="e">
        <f t="shared" si="305"/>
        <v>#NAME?</v>
      </c>
      <c r="P776" s="117"/>
      <c r="Q776" s="167" t="e">
        <f>IF(P776="",[3]!EntStkSalesPrice($P$1,A776,'Price List'!$S$5),P776*(IF('Price List'!$S$5="A",1,IF('Price List'!$S$5="B",1.262,1.553))))</f>
        <v>#NAME?</v>
      </c>
      <c r="R776" s="167" t="e">
        <f t="shared" si="301"/>
        <v>#NAME?</v>
      </c>
    </row>
    <row r="777" spans="1:18" x14ac:dyDescent="0.2">
      <c r="A777" s="21" t="s">
        <v>780</v>
      </c>
      <c r="B777" s="22" t="e">
        <f>[3]!EntStkParent($P$1,A777)</f>
        <v>#NAME?</v>
      </c>
      <c r="C777" s="22" t="e">
        <f t="shared" si="302"/>
        <v>#NAME?</v>
      </c>
      <c r="D777" s="22" t="e">
        <f>[3]!EntStkDescr($P$1,A777,1)</f>
        <v>#NAME?</v>
      </c>
      <c r="E777" s="55" t="s">
        <v>79</v>
      </c>
      <c r="F777" s="26" t="s">
        <v>72</v>
      </c>
      <c r="G777" s="25" t="e">
        <f t="shared" si="307"/>
        <v>#NAME?</v>
      </c>
      <c r="H777" s="24" t="e">
        <f>[3]!EntStkUserField5($P$1,A777)</f>
        <v>#NAME?</v>
      </c>
      <c r="I777" s="24"/>
      <c r="J777" s="80" t="e">
        <f>IF('Price List'!$F$2="N/A",N777,IF('Price List'!$S$4="#(515): Invalid Customer",K777,(K777-(K777*O777))))</f>
        <v>#NAME?</v>
      </c>
      <c r="K777" s="80" t="e">
        <f t="shared" si="304"/>
        <v>#NAME?</v>
      </c>
      <c r="L777" s="23" t="e">
        <f t="shared" si="303"/>
        <v>#NAME?</v>
      </c>
      <c r="M777" s="77" t="e">
        <f>IF(VLOOKUP(C777,product_group_discount,3,FALSE)="",'New Quote Discount'!$C$6,VLOOKUP(C777,product_group_discount,3,FALSE))</f>
        <v>#NAME?</v>
      </c>
      <c r="N777" s="23" t="e">
        <f t="shared" si="306"/>
        <v>#NAME?</v>
      </c>
      <c r="O777" s="121" t="e">
        <f t="shared" si="305"/>
        <v>#NAME?</v>
      </c>
      <c r="P777" s="117"/>
      <c r="Q777" s="167" t="e">
        <f>IF(P777="",[3]!EntStkSalesPrice($P$1,A777,'Price List'!$S$5),P777*(IF('Price List'!$S$5="A",1,IF('Price List'!$S$5="B",1.262,1.553))))</f>
        <v>#NAME?</v>
      </c>
      <c r="R777" s="167" t="e">
        <f t="shared" si="301"/>
        <v>#NAME?</v>
      </c>
    </row>
    <row r="778" spans="1:18" x14ac:dyDescent="0.2">
      <c r="A778" s="21" t="s">
        <v>781</v>
      </c>
      <c r="B778" s="22" t="e">
        <f>[3]!EntStkParent($P$1,A778)</f>
        <v>#NAME?</v>
      </c>
      <c r="C778" s="22" t="e">
        <f t="shared" si="302"/>
        <v>#NAME?</v>
      </c>
      <c r="D778" s="22" t="e">
        <f>[3]!EntStkDescr($P$1,A778,1)</f>
        <v>#NAME?</v>
      </c>
      <c r="E778" s="55" t="s">
        <v>79</v>
      </c>
      <c r="F778" s="26" t="s">
        <v>72</v>
      </c>
      <c r="G778" s="25" t="e">
        <f t="shared" si="307"/>
        <v>#NAME?</v>
      </c>
      <c r="H778" s="24" t="e">
        <f>[3]!EntStkUserField5($P$1,A778)</f>
        <v>#NAME?</v>
      </c>
      <c r="I778" s="24"/>
      <c r="J778" s="80" t="e">
        <f>IF('Price List'!$F$2="N/A",N778,IF('Price List'!$S$4="#(515): Invalid Customer",K778,(K778-(K778*O778))))</f>
        <v>#NAME?</v>
      </c>
      <c r="K778" s="80" t="e">
        <f t="shared" si="304"/>
        <v>#NAME?</v>
      </c>
      <c r="L778" s="23" t="e">
        <f t="shared" si="303"/>
        <v>#NAME?</v>
      </c>
      <c r="M778" s="77" t="e">
        <f>IF(VLOOKUP(C778,product_group_discount,3,FALSE)="",'New Quote Discount'!$C$6,VLOOKUP(C778,product_group_discount,3,FALSE))</f>
        <v>#NAME?</v>
      </c>
      <c r="N778" s="23" t="e">
        <f t="shared" si="306"/>
        <v>#NAME?</v>
      </c>
      <c r="O778" s="121" t="e">
        <f t="shared" si="305"/>
        <v>#NAME?</v>
      </c>
      <c r="P778" s="117"/>
      <c r="Q778" s="167" t="e">
        <f>IF(P778="",[3]!EntStkSalesPrice($P$1,A778,'Price List'!$S$5),P778*(IF('Price List'!$S$5="A",1,IF('Price List'!$S$5="B",1.262,1.553))))</f>
        <v>#NAME?</v>
      </c>
      <c r="R778" s="167" t="e">
        <f t="shared" si="301"/>
        <v>#NAME?</v>
      </c>
    </row>
    <row r="779" spans="1:18" x14ac:dyDescent="0.2">
      <c r="A779" s="21" t="s">
        <v>782</v>
      </c>
      <c r="B779" s="22" t="e">
        <f>[3]!EntStkParent($P$1,A779)</f>
        <v>#NAME?</v>
      </c>
      <c r="C779" s="22" t="e">
        <f t="shared" si="302"/>
        <v>#NAME?</v>
      </c>
      <c r="D779" s="22" t="e">
        <f>[3]!EntStkDescr($P$1,A779,1)</f>
        <v>#NAME?</v>
      </c>
      <c r="E779" s="55" t="s">
        <v>79</v>
      </c>
      <c r="F779" s="26" t="s">
        <v>72</v>
      </c>
      <c r="G779" s="25" t="e">
        <f t="shared" si="307"/>
        <v>#NAME?</v>
      </c>
      <c r="H779" s="24" t="e">
        <f>[3]!EntStkUserField5($P$1,A779)</f>
        <v>#NAME?</v>
      </c>
      <c r="I779" s="24"/>
      <c r="J779" s="80" t="e">
        <f>IF('Price List'!$F$2="N/A",N779,IF('Price List'!$S$4="#(515): Invalid Customer",K779,(K779-(K779*O779))))</f>
        <v>#NAME?</v>
      </c>
      <c r="K779" s="80" t="e">
        <f t="shared" si="304"/>
        <v>#NAME?</v>
      </c>
      <c r="L779" s="23" t="e">
        <f t="shared" si="303"/>
        <v>#NAME?</v>
      </c>
      <c r="M779" s="77" t="e">
        <f>IF(VLOOKUP(C779,product_group_discount,3,FALSE)="",'New Quote Discount'!$C$6,VLOOKUP(C779,product_group_discount,3,FALSE))</f>
        <v>#NAME?</v>
      </c>
      <c r="N779" s="23" t="e">
        <f t="shared" si="306"/>
        <v>#NAME?</v>
      </c>
      <c r="O779" s="121" t="e">
        <f t="shared" si="305"/>
        <v>#NAME?</v>
      </c>
      <c r="P779" s="117"/>
      <c r="Q779" s="167" t="e">
        <f>IF(P779="",[3]!EntStkSalesPrice($P$1,A779,'Price List'!$S$5),P779*(IF('Price List'!$S$5="A",1,IF('Price List'!$S$5="B",1.262,1.553))))</f>
        <v>#NAME?</v>
      </c>
      <c r="R779" s="167" t="e">
        <f t="shared" si="301"/>
        <v>#NAME?</v>
      </c>
    </row>
    <row r="780" spans="1:18" x14ac:dyDescent="0.2">
      <c r="A780" s="21" t="s">
        <v>783</v>
      </c>
      <c r="B780" s="22" t="e">
        <f>[3]!EntStkParent($P$1,A780)</f>
        <v>#NAME?</v>
      </c>
      <c r="C780" s="22" t="e">
        <f t="shared" si="302"/>
        <v>#NAME?</v>
      </c>
      <c r="D780" s="22" t="e">
        <f>[3]!EntStkDescr($P$1,A780,1)</f>
        <v>#NAME?</v>
      </c>
      <c r="E780" s="55" t="s">
        <v>79</v>
      </c>
      <c r="F780" s="26" t="s">
        <v>72</v>
      </c>
      <c r="G780" s="25" t="e">
        <f t="shared" si="307"/>
        <v>#NAME?</v>
      </c>
      <c r="H780" s="24" t="e">
        <f>[3]!EntStkUserField5($P$1,A780)</f>
        <v>#NAME?</v>
      </c>
      <c r="I780" s="24"/>
      <c r="J780" s="80" t="e">
        <f>IF('Price List'!$F$2="N/A",N780,IF('Price List'!$S$4="#(515): Invalid Customer",K780,(K780-(K780*O780))))</f>
        <v>#NAME?</v>
      </c>
      <c r="K780" s="80" t="e">
        <f t="shared" si="304"/>
        <v>#NAME?</v>
      </c>
      <c r="L780" s="23" t="e">
        <f t="shared" si="303"/>
        <v>#NAME?</v>
      </c>
      <c r="M780" s="77" t="e">
        <f>IF(VLOOKUP(C780,product_group_discount,3,FALSE)="",'New Quote Discount'!$C$6,VLOOKUP(C780,product_group_discount,3,FALSE))</f>
        <v>#NAME?</v>
      </c>
      <c r="N780" s="23" t="e">
        <f t="shared" si="306"/>
        <v>#NAME?</v>
      </c>
      <c r="O780" s="121" t="e">
        <f t="shared" si="305"/>
        <v>#NAME?</v>
      </c>
      <c r="P780" s="117"/>
      <c r="Q780" s="167" t="e">
        <f>IF(P780="",[3]!EntStkSalesPrice($P$1,A780,'Price List'!$S$5),P780*(IF('Price List'!$S$5="A",1,IF('Price List'!$S$5="B",1.262,1.553))))</f>
        <v>#NAME?</v>
      </c>
      <c r="R780" s="167" t="e">
        <f t="shared" si="301"/>
        <v>#NAME?</v>
      </c>
    </row>
    <row r="781" spans="1:18" x14ac:dyDescent="0.2">
      <c r="A781" s="21" t="s">
        <v>784</v>
      </c>
      <c r="B781" s="22" t="e">
        <f>[3]!EntStkParent($P$1,A781)</f>
        <v>#NAME?</v>
      </c>
      <c r="C781" s="22" t="e">
        <f t="shared" si="302"/>
        <v>#NAME?</v>
      </c>
      <c r="D781" s="22" t="e">
        <f>[3]!EntStkDescr($P$1,A781,1)</f>
        <v>#NAME?</v>
      </c>
      <c r="E781" s="55" t="s">
        <v>79</v>
      </c>
      <c r="F781" s="26" t="s">
        <v>72</v>
      </c>
      <c r="G781" s="25" t="e">
        <f t="shared" si="307"/>
        <v>#NAME?</v>
      </c>
      <c r="H781" s="24" t="e">
        <f>[3]!EntStkUserField5($P$1,A781)</f>
        <v>#NAME?</v>
      </c>
      <c r="I781" s="24"/>
      <c r="J781" s="80" t="e">
        <f>IF('Price List'!$F$2="N/A",N781,IF('Price List'!$S$4="#(515): Invalid Customer",K781,(K781-(K781*O781))))</f>
        <v>#NAME?</v>
      </c>
      <c r="K781" s="80" t="e">
        <f t="shared" si="304"/>
        <v>#NAME?</v>
      </c>
      <c r="L781" s="23" t="e">
        <f t="shared" si="303"/>
        <v>#NAME?</v>
      </c>
      <c r="M781" s="77" t="e">
        <f>IF(VLOOKUP(C781,product_group_discount,3,FALSE)="",'New Quote Discount'!$C$6,VLOOKUP(C781,product_group_discount,3,FALSE))</f>
        <v>#NAME?</v>
      </c>
      <c r="N781" s="23" t="e">
        <f t="shared" si="306"/>
        <v>#NAME?</v>
      </c>
      <c r="O781" s="121" t="e">
        <f t="shared" si="305"/>
        <v>#NAME?</v>
      </c>
      <c r="P781" s="117"/>
      <c r="Q781" s="167" t="e">
        <f>IF(P781="",[3]!EntStkSalesPrice($P$1,A781,'Price List'!$S$5),P781*(IF('Price List'!$S$5="A",1,IF('Price List'!$S$5="B",1.262,1.553))))</f>
        <v>#NAME?</v>
      </c>
      <c r="R781" s="167" t="e">
        <f t="shared" si="301"/>
        <v>#NAME?</v>
      </c>
    </row>
    <row r="782" spans="1:18" x14ac:dyDescent="0.2">
      <c r="A782" s="21" t="s">
        <v>785</v>
      </c>
      <c r="B782" s="22" t="e">
        <f>[3]!EntStkParent($P$1,A782)</f>
        <v>#NAME?</v>
      </c>
      <c r="C782" s="22" t="e">
        <f t="shared" si="302"/>
        <v>#NAME?</v>
      </c>
      <c r="D782" s="22" t="e">
        <f>[3]!EntStkDescr($P$1,A782,1)</f>
        <v>#NAME?</v>
      </c>
      <c r="E782" s="55" t="s">
        <v>79</v>
      </c>
      <c r="F782" s="26" t="s">
        <v>72</v>
      </c>
      <c r="G782" s="25" t="e">
        <f t="shared" si="307"/>
        <v>#NAME?</v>
      </c>
      <c r="H782" s="24" t="e">
        <f>[3]!EntStkUserField5($P$1,A782)</f>
        <v>#NAME?</v>
      </c>
      <c r="I782" s="24"/>
      <c r="J782" s="80" t="e">
        <f>IF('Price List'!$F$2="N/A",N782,IF('Price List'!$S$4="#(515): Invalid Customer",K782,(K782-(K782*O782))))</f>
        <v>#NAME?</v>
      </c>
      <c r="K782" s="80" t="e">
        <f t="shared" si="304"/>
        <v>#NAME?</v>
      </c>
      <c r="L782" s="23" t="e">
        <f t="shared" si="303"/>
        <v>#NAME?</v>
      </c>
      <c r="M782" s="77" t="e">
        <f>IF(VLOOKUP(C782,product_group_discount,3,FALSE)="",'New Quote Discount'!$C$6,VLOOKUP(C782,product_group_discount,3,FALSE))</f>
        <v>#NAME?</v>
      </c>
      <c r="N782" s="23" t="e">
        <f t="shared" si="306"/>
        <v>#NAME?</v>
      </c>
      <c r="O782" s="121" t="e">
        <f t="shared" si="305"/>
        <v>#NAME?</v>
      </c>
      <c r="P782" s="117"/>
      <c r="Q782" s="167" t="e">
        <f>IF(P782="",[3]!EntStkSalesPrice($P$1,A782,'Price List'!$S$5),P782*(IF('Price List'!$S$5="A",1,IF('Price List'!$S$5="B",1.262,1.553))))</f>
        <v>#NAME?</v>
      </c>
      <c r="R782" s="167" t="e">
        <f t="shared" si="301"/>
        <v>#NAME?</v>
      </c>
    </row>
    <row r="783" spans="1:18" x14ac:dyDescent="0.2">
      <c r="A783" s="21" t="s">
        <v>786</v>
      </c>
      <c r="B783" s="22" t="e">
        <f>[3]!EntStkParent($P$1,A783)</f>
        <v>#NAME?</v>
      </c>
      <c r="C783" s="22" t="e">
        <f t="shared" si="302"/>
        <v>#NAME?</v>
      </c>
      <c r="D783" s="22" t="e">
        <f>[3]!EntStkDescr($P$1,A783,1)</f>
        <v>#NAME?</v>
      </c>
      <c r="E783" s="55" t="s">
        <v>79</v>
      </c>
      <c r="F783" s="26" t="s">
        <v>72</v>
      </c>
      <c r="G783" s="25" t="e">
        <f t="shared" si="307"/>
        <v>#NAME?</v>
      </c>
      <c r="H783" s="24" t="e">
        <f>[3]!EntStkUserField5($P$1,A783)</f>
        <v>#NAME?</v>
      </c>
      <c r="I783" s="24"/>
      <c r="J783" s="80" t="e">
        <f>IF('Price List'!$F$2="N/A",N783,IF('Price List'!$S$4="#(515): Invalid Customer",K783,(K783-(K783*O783))))</f>
        <v>#NAME?</v>
      </c>
      <c r="K783" s="80" t="e">
        <f t="shared" si="304"/>
        <v>#NAME?</v>
      </c>
      <c r="L783" s="23" t="e">
        <f t="shared" si="303"/>
        <v>#NAME?</v>
      </c>
      <c r="M783" s="77" t="e">
        <f>IF(VLOOKUP(C783,product_group_discount,3,FALSE)="",'New Quote Discount'!$C$6,VLOOKUP(C783,product_group_discount,3,FALSE))</f>
        <v>#NAME?</v>
      </c>
      <c r="N783" s="23" t="e">
        <f t="shared" si="306"/>
        <v>#NAME?</v>
      </c>
      <c r="O783" s="121" t="e">
        <f t="shared" si="305"/>
        <v>#NAME?</v>
      </c>
      <c r="P783" s="117"/>
      <c r="Q783" s="167" t="e">
        <f>IF(P783="",[3]!EntStkSalesPrice($P$1,A783,'Price List'!$S$5),P783*(IF('Price List'!$S$5="A",1,IF('Price List'!$S$5="B",1.262,1.553))))</f>
        <v>#NAME?</v>
      </c>
      <c r="R783" s="167" t="e">
        <f t="shared" si="301"/>
        <v>#NAME?</v>
      </c>
    </row>
    <row r="784" spans="1:18" x14ac:dyDescent="0.2">
      <c r="A784" s="21" t="s">
        <v>787</v>
      </c>
      <c r="B784" s="22" t="e">
        <f>[3]!EntStkParent($P$1,A784)</f>
        <v>#NAME?</v>
      </c>
      <c r="C784" s="22" t="e">
        <f t="shared" si="302"/>
        <v>#NAME?</v>
      </c>
      <c r="D784" s="22" t="e">
        <f>[3]!EntStkDescr($P$1,A784,1)</f>
        <v>#NAME?</v>
      </c>
      <c r="E784" s="55" t="s">
        <v>79</v>
      </c>
      <c r="F784" s="26" t="s">
        <v>72</v>
      </c>
      <c r="G784" s="25" t="e">
        <f t="shared" si="307"/>
        <v>#NAME?</v>
      </c>
      <c r="H784" s="24" t="e">
        <f>[3]!EntStkUserField5($P$1,A784)</f>
        <v>#NAME?</v>
      </c>
      <c r="I784" s="24"/>
      <c r="J784" s="80" t="e">
        <f>IF('Price List'!$F$2="N/A",N784,IF('Price List'!$S$4="#(515): Invalid Customer",K784,(K784-(K784*O784))))</f>
        <v>#NAME?</v>
      </c>
      <c r="K784" s="80" t="e">
        <f t="shared" si="304"/>
        <v>#NAME?</v>
      </c>
      <c r="L784" s="23" t="e">
        <f t="shared" si="303"/>
        <v>#NAME?</v>
      </c>
      <c r="M784" s="77" t="e">
        <f>IF(VLOOKUP(C784,product_group_discount,3,FALSE)="",'New Quote Discount'!$C$6,VLOOKUP(C784,product_group_discount,3,FALSE))</f>
        <v>#NAME?</v>
      </c>
      <c r="N784" s="23" t="e">
        <f t="shared" si="306"/>
        <v>#NAME?</v>
      </c>
      <c r="O784" s="121" t="e">
        <f t="shared" si="305"/>
        <v>#NAME?</v>
      </c>
      <c r="P784" s="117"/>
      <c r="Q784" s="167" t="e">
        <f>IF(P784="",[3]!EntStkSalesPrice($P$1,A784,'Price List'!$S$5),P784*(IF('Price List'!$S$5="A",1,IF('Price List'!$S$5="B",1.262,1.553))))</f>
        <v>#NAME?</v>
      </c>
      <c r="R784" s="167" t="e">
        <f t="shared" si="301"/>
        <v>#NAME?</v>
      </c>
    </row>
    <row r="785" spans="1:18" x14ac:dyDescent="0.2">
      <c r="A785" s="21" t="s">
        <v>788</v>
      </c>
      <c r="B785" s="22" t="e">
        <f>[3]!EntStkParent($P$1,A785)</f>
        <v>#NAME?</v>
      </c>
      <c r="C785" s="22" t="e">
        <f t="shared" si="302"/>
        <v>#NAME?</v>
      </c>
      <c r="D785" s="22" t="e">
        <f>[3]!EntStkDescr($P$1,A785,1)</f>
        <v>#NAME?</v>
      </c>
      <c r="E785" s="55" t="s">
        <v>79</v>
      </c>
      <c r="F785" s="26" t="s">
        <v>72</v>
      </c>
      <c r="G785" s="25" t="e">
        <f t="shared" si="307"/>
        <v>#NAME?</v>
      </c>
      <c r="H785" s="24" t="e">
        <f>[3]!EntStkUserField5($P$1,A785)</f>
        <v>#NAME?</v>
      </c>
      <c r="I785" s="24"/>
      <c r="J785" s="80" t="e">
        <f>IF('Price List'!$F$2="N/A",N785,IF('Price List'!$S$4="#(515): Invalid Customer",K785,(K785-(K785*O785))))</f>
        <v>#NAME?</v>
      </c>
      <c r="K785" s="80" t="e">
        <f t="shared" si="304"/>
        <v>#NAME?</v>
      </c>
      <c r="L785" s="23" t="e">
        <f t="shared" si="303"/>
        <v>#NAME?</v>
      </c>
      <c r="M785" s="77" t="e">
        <f>IF(VLOOKUP(C785,product_group_discount,3,FALSE)="",'New Quote Discount'!$C$6,VLOOKUP(C785,product_group_discount,3,FALSE))</f>
        <v>#NAME?</v>
      </c>
      <c r="N785" s="23" t="e">
        <f t="shared" si="306"/>
        <v>#NAME?</v>
      </c>
      <c r="O785" s="121" t="e">
        <f t="shared" si="305"/>
        <v>#NAME?</v>
      </c>
      <c r="P785" s="117"/>
      <c r="Q785" s="167" t="e">
        <f>IF(P785="",[3]!EntStkSalesPrice($P$1,A785,'Price List'!$S$5),P785*(IF('Price List'!$S$5="A",1,IF('Price List'!$S$5="B",1.262,1.553))))</f>
        <v>#NAME?</v>
      </c>
      <c r="R785" s="167" t="e">
        <f t="shared" ref="R785:R848" si="308">K785*1.5</f>
        <v>#NAME?</v>
      </c>
    </row>
    <row r="786" spans="1:18" x14ac:dyDescent="0.2">
      <c r="A786" s="21" t="s">
        <v>789</v>
      </c>
      <c r="B786" s="22" t="e">
        <f>[3]!EntStkParent($P$1,A786)</f>
        <v>#NAME?</v>
      </c>
      <c r="C786" s="22" t="e">
        <f t="shared" si="302"/>
        <v>#NAME?</v>
      </c>
      <c r="D786" s="22" t="e">
        <f>[3]!EntStkDescr($P$1,A786,1)</f>
        <v>#NAME?</v>
      </c>
      <c r="E786" s="55" t="s">
        <v>79</v>
      </c>
      <c r="F786" s="26" t="s">
        <v>72</v>
      </c>
      <c r="G786" s="25" t="e">
        <f t="shared" si="307"/>
        <v>#NAME?</v>
      </c>
      <c r="H786" s="24" t="e">
        <f>[3]!EntStkUserField5($P$1,A786)</f>
        <v>#NAME?</v>
      </c>
      <c r="I786" s="24"/>
      <c r="J786" s="80" t="e">
        <f>IF('Price List'!$F$2="N/A",N786,IF('Price List'!$S$4="#(515): Invalid Customer",K786,(K786-(K786*O786))))</f>
        <v>#NAME?</v>
      </c>
      <c r="K786" s="80" t="e">
        <f t="shared" si="304"/>
        <v>#NAME?</v>
      </c>
      <c r="L786" s="23" t="e">
        <f t="shared" si="303"/>
        <v>#NAME?</v>
      </c>
      <c r="M786" s="77" t="e">
        <f>IF(VLOOKUP(C786,product_group_discount,3,FALSE)="",'New Quote Discount'!$C$6,VLOOKUP(C786,product_group_discount,3,FALSE))</f>
        <v>#NAME?</v>
      </c>
      <c r="N786" s="23" t="e">
        <f t="shared" si="306"/>
        <v>#NAME?</v>
      </c>
      <c r="O786" s="121" t="e">
        <f t="shared" si="305"/>
        <v>#NAME?</v>
      </c>
      <c r="P786" s="117"/>
      <c r="Q786" s="167" t="e">
        <f>IF(P786="",[3]!EntStkSalesPrice($P$1,A786,'Price List'!$S$5),P786*(IF('Price List'!$S$5="A",1,IF('Price List'!$S$5="B",1.262,1.553))))</f>
        <v>#NAME?</v>
      </c>
      <c r="R786" s="167" t="e">
        <f t="shared" si="308"/>
        <v>#NAME?</v>
      </c>
    </row>
    <row r="787" spans="1:18" x14ac:dyDescent="0.2">
      <c r="A787" s="21" t="s">
        <v>790</v>
      </c>
      <c r="B787" s="22" t="e">
        <f>[3]!EntStkParent($P$1,A787)</f>
        <v>#NAME?</v>
      </c>
      <c r="C787" s="22" t="e">
        <f t="shared" ref="C787:C823" si="309">LEFT(B787,3)</f>
        <v>#NAME?</v>
      </c>
      <c r="D787" s="22" t="e">
        <f>[3]!EntStkDescr($P$1,A787,1)</f>
        <v>#NAME?</v>
      </c>
      <c r="E787" s="55" t="s">
        <v>79</v>
      </c>
      <c r="F787" s="26" t="s">
        <v>72</v>
      </c>
      <c r="G787" s="25" t="e">
        <f t="shared" si="307"/>
        <v>#NAME?</v>
      </c>
      <c r="H787" s="24" t="e">
        <f>[3]!EntStkUserField5($P$1,A787)</f>
        <v>#NAME?</v>
      </c>
      <c r="I787" s="24"/>
      <c r="J787" s="80" t="e">
        <f>IF('Price List'!$F$2="N/A",N787,IF('Price List'!$S$4="#(515): Invalid Customer",K787,(K787-(K787*O787))))</f>
        <v>#NAME?</v>
      </c>
      <c r="K787" s="80" t="e">
        <f t="shared" si="304"/>
        <v>#NAME?</v>
      </c>
      <c r="L787" s="23" t="e">
        <f t="shared" si="303"/>
        <v>#NAME?</v>
      </c>
      <c r="M787" s="77" t="e">
        <f>IF(VLOOKUP(C787,product_group_discount,3,FALSE)="",'New Quote Discount'!$C$6,VLOOKUP(C787,product_group_discount,3,FALSE))</f>
        <v>#NAME?</v>
      </c>
      <c r="N787" s="23" t="e">
        <f t="shared" si="306"/>
        <v>#NAME?</v>
      </c>
      <c r="O787" s="121" t="e">
        <f t="shared" si="305"/>
        <v>#NAME?</v>
      </c>
      <c r="P787" s="117"/>
      <c r="Q787" s="167" t="e">
        <f>IF(P787="",[3]!EntStkSalesPrice($P$1,A787,'Price List'!$S$5),P787*(IF('Price List'!$S$5="A",1,IF('Price List'!$S$5="B",1.262,1.553))))</f>
        <v>#NAME?</v>
      </c>
      <c r="R787" s="167" t="e">
        <f t="shared" si="308"/>
        <v>#NAME?</v>
      </c>
    </row>
    <row r="788" spans="1:18" x14ac:dyDescent="0.2">
      <c r="A788" s="21" t="s">
        <v>791</v>
      </c>
      <c r="B788" s="22" t="e">
        <f>[3]!EntStkParent($P$1,A788)</f>
        <v>#NAME?</v>
      </c>
      <c r="C788" s="22" t="e">
        <f t="shared" si="309"/>
        <v>#NAME?</v>
      </c>
      <c r="D788" s="22" t="e">
        <f>[3]!EntStkDescr($P$1,A788,1)</f>
        <v>#NAME?</v>
      </c>
      <c r="E788" s="55" t="s">
        <v>79</v>
      </c>
      <c r="F788" s="26" t="s">
        <v>72</v>
      </c>
      <c r="G788" s="25" t="e">
        <f t="shared" si="307"/>
        <v>#NAME?</v>
      </c>
      <c r="H788" s="24" t="e">
        <f>[3]!EntStkUserField5($P$1,A788)</f>
        <v>#NAME?</v>
      </c>
      <c r="I788" s="24"/>
      <c r="J788" s="80" t="e">
        <f>IF('Price List'!$F$2="N/A",N788,IF('Price List'!$S$4="#(515): Invalid Customer",K788,(K788-(K788*O788))))</f>
        <v>#NAME?</v>
      </c>
      <c r="K788" s="80" t="e">
        <f t="shared" si="304"/>
        <v>#NAME?</v>
      </c>
      <c r="L788" s="23" t="e">
        <f t="shared" ref="L788:L826" si="310">K788-(K788*M788)</f>
        <v>#NAME?</v>
      </c>
      <c r="M788" s="77" t="e">
        <f>IF(VLOOKUP(C788,product_group_discount,3,FALSE)="",'New Quote Discount'!$C$6,VLOOKUP(C788,product_group_discount,3,FALSE))</f>
        <v>#NAME?</v>
      </c>
      <c r="N788" s="23" t="e">
        <f t="shared" si="306"/>
        <v>#NAME?</v>
      </c>
      <c r="O788" s="121" t="e">
        <f t="shared" si="305"/>
        <v>#NAME?</v>
      </c>
      <c r="P788" s="117"/>
      <c r="Q788" s="167" t="e">
        <f>IF(P788="",[3]!EntStkSalesPrice($P$1,A788,'Price List'!$S$5),P788*(IF('Price List'!$S$5="A",1,IF('Price List'!$S$5="B",1.262,1.553))))</f>
        <v>#NAME?</v>
      </c>
      <c r="R788" s="167" t="e">
        <f t="shared" si="308"/>
        <v>#NAME?</v>
      </c>
    </row>
    <row r="789" spans="1:18" x14ac:dyDescent="0.2">
      <c r="A789" s="21" t="s">
        <v>792</v>
      </c>
      <c r="B789" s="22" t="e">
        <f>[3]!EntStkParent($P$1,A789)</f>
        <v>#NAME?</v>
      </c>
      <c r="C789" s="22" t="e">
        <f t="shared" si="309"/>
        <v>#NAME?</v>
      </c>
      <c r="D789" s="22" t="e">
        <f>[3]!EntStkDescr($P$1,A789,1)</f>
        <v>#NAME?</v>
      </c>
      <c r="E789" s="55" t="s">
        <v>79</v>
      </c>
      <c r="F789" s="26" t="s">
        <v>72</v>
      </c>
      <c r="G789" s="25" t="e">
        <f t="shared" si="307"/>
        <v>#NAME?</v>
      </c>
      <c r="H789" s="24" t="e">
        <f>[3]!EntStkUserField5($P$1,A789)</f>
        <v>#NAME?</v>
      </c>
      <c r="I789" s="24"/>
      <c r="J789" s="80" t="e">
        <f>IF('Price List'!$F$2="N/A",N789,IF('Price List'!$S$4="#(515): Invalid Customer",K789,(K789-(K789*O789))))</f>
        <v>#NAME?</v>
      </c>
      <c r="K789" s="80" t="e">
        <f t="shared" si="304"/>
        <v>#NAME?</v>
      </c>
      <c r="L789" s="23" t="e">
        <f t="shared" si="310"/>
        <v>#NAME?</v>
      </c>
      <c r="M789" s="77" t="e">
        <f>IF(VLOOKUP(C789,product_group_discount,3,FALSE)="",'New Quote Discount'!$C$6,VLOOKUP(C789,product_group_discount,3,FALSE))</f>
        <v>#NAME?</v>
      </c>
      <c r="N789" s="23" t="e">
        <f t="shared" si="306"/>
        <v>#NAME?</v>
      </c>
      <c r="O789" s="121" t="e">
        <f t="shared" si="305"/>
        <v>#NAME?</v>
      </c>
      <c r="P789" s="117"/>
      <c r="Q789" s="167" t="e">
        <f>IF(P789="",[3]!EntStkSalesPrice($P$1,A789,'Price List'!$S$5),P789*(IF('Price List'!$S$5="A",1,IF('Price List'!$S$5="B",1.262,1.553))))</f>
        <v>#NAME?</v>
      </c>
      <c r="R789" s="167" t="e">
        <f t="shared" si="308"/>
        <v>#NAME?</v>
      </c>
    </row>
    <row r="790" spans="1:18" x14ac:dyDescent="0.2">
      <c r="A790" s="21" t="s">
        <v>793</v>
      </c>
      <c r="B790" s="22" t="e">
        <f>[3]!EntStkParent($P$1,A790)</f>
        <v>#NAME?</v>
      </c>
      <c r="C790" s="22" t="e">
        <f t="shared" si="309"/>
        <v>#NAME?</v>
      </c>
      <c r="D790" s="22" t="e">
        <f>[3]!EntStkDescr($P$1,A790,1)</f>
        <v>#NAME?</v>
      </c>
      <c r="E790" s="55" t="s">
        <v>79</v>
      </c>
      <c r="F790" s="26" t="s">
        <v>72</v>
      </c>
      <c r="G790" s="25" t="e">
        <f t="shared" si="307"/>
        <v>#NAME?</v>
      </c>
      <c r="H790" s="24" t="e">
        <f>[3]!EntStkUserField5($P$1,A790)</f>
        <v>#NAME?</v>
      </c>
      <c r="I790" s="24"/>
      <c r="J790" s="80" t="e">
        <f>IF('Price List'!$F$2="N/A",N790,IF('Price List'!$S$4="#(515): Invalid Customer",K790,(K790-(K790*O790))))</f>
        <v>#NAME?</v>
      </c>
      <c r="K790" s="80" t="e">
        <f t="shared" si="304"/>
        <v>#NAME?</v>
      </c>
      <c r="L790" s="23" t="e">
        <f t="shared" si="310"/>
        <v>#NAME?</v>
      </c>
      <c r="M790" s="77" t="e">
        <f>IF(VLOOKUP(C790,product_group_discount,3,FALSE)="",'New Quote Discount'!$C$6,VLOOKUP(C790,product_group_discount,3,FALSE))</f>
        <v>#NAME?</v>
      </c>
      <c r="N790" s="23" t="e">
        <f t="shared" si="306"/>
        <v>#NAME?</v>
      </c>
      <c r="O790" s="121" t="e">
        <f t="shared" si="305"/>
        <v>#NAME?</v>
      </c>
      <c r="P790" s="117"/>
      <c r="Q790" s="167" t="e">
        <f>IF(P790="",[3]!EntStkSalesPrice($P$1,A790,'Price List'!$S$5),P790*(IF('Price List'!$S$5="A",1,IF('Price List'!$S$5="B",1.262,1.553))))</f>
        <v>#NAME?</v>
      </c>
      <c r="R790" s="167" t="e">
        <f t="shared" si="308"/>
        <v>#NAME?</v>
      </c>
    </row>
    <row r="791" spans="1:18" x14ac:dyDescent="0.2">
      <c r="A791" s="21" t="s">
        <v>794</v>
      </c>
      <c r="B791" s="22" t="e">
        <f>[3]!EntStkParent($P$1,A791)</f>
        <v>#NAME?</v>
      </c>
      <c r="C791" s="22" t="e">
        <f t="shared" si="309"/>
        <v>#NAME?</v>
      </c>
      <c r="D791" s="22" t="e">
        <f>[3]!EntStkDescr($P$1,A791,1)</f>
        <v>#NAME?</v>
      </c>
      <c r="E791" s="55" t="s">
        <v>79</v>
      </c>
      <c r="F791" s="26" t="s">
        <v>72</v>
      </c>
      <c r="G791" s="25" t="e">
        <f t="shared" si="307"/>
        <v>#NAME?</v>
      </c>
      <c r="H791" s="24" t="e">
        <f>[3]!EntStkUserField5($P$1,A791)</f>
        <v>#NAME?</v>
      </c>
      <c r="I791" s="24"/>
      <c r="J791" s="80" t="e">
        <f>IF('Price List'!$F$2="N/A",N791,IF('Price List'!$S$4="#(515): Invalid Customer",K791,(K791-(K791*O791))))</f>
        <v>#NAME?</v>
      </c>
      <c r="K791" s="80" t="e">
        <f t="shared" si="304"/>
        <v>#NAME?</v>
      </c>
      <c r="L791" s="23" t="e">
        <f t="shared" si="310"/>
        <v>#NAME?</v>
      </c>
      <c r="M791" s="77" t="e">
        <f>IF(VLOOKUP(C791,product_group_discount,3,FALSE)="",'New Quote Discount'!$C$6,VLOOKUP(C791,product_group_discount,3,FALSE))</f>
        <v>#NAME?</v>
      </c>
      <c r="N791" s="23" t="e">
        <f t="shared" si="306"/>
        <v>#NAME?</v>
      </c>
      <c r="O791" s="121" t="e">
        <f t="shared" si="305"/>
        <v>#NAME?</v>
      </c>
      <c r="P791" s="117"/>
      <c r="Q791" s="167" t="e">
        <f>IF(P791="",[3]!EntStkSalesPrice($P$1,A791,'Price List'!$S$5),P791*(IF('Price List'!$S$5="A",1,IF('Price List'!$S$5="B",1.262,1.553))))</f>
        <v>#NAME?</v>
      </c>
      <c r="R791" s="167" t="e">
        <f t="shared" si="308"/>
        <v>#NAME?</v>
      </c>
    </row>
    <row r="792" spans="1:18" x14ac:dyDescent="0.2">
      <c r="A792" s="21" t="s">
        <v>795</v>
      </c>
      <c r="B792" s="22" t="e">
        <f>[3]!EntStkParent($P$1,A792)</f>
        <v>#NAME?</v>
      </c>
      <c r="C792" s="22" t="e">
        <f t="shared" si="309"/>
        <v>#NAME?</v>
      </c>
      <c r="D792" s="22" t="e">
        <f>[3]!EntStkDescr($P$1,A792,1)</f>
        <v>#NAME?</v>
      </c>
      <c r="E792" s="55" t="s">
        <v>79</v>
      </c>
      <c r="F792" s="26" t="s">
        <v>72</v>
      </c>
      <c r="G792" s="25" t="e">
        <f t="shared" si="307"/>
        <v>#NAME?</v>
      </c>
      <c r="H792" s="24" t="e">
        <f>[3]!EntStkUserField5($P$1,A792)</f>
        <v>#NAME?</v>
      </c>
      <c r="I792" s="24"/>
      <c r="J792" s="80" t="e">
        <f>IF('Price List'!$F$2="N/A",N792,IF('Price List'!$S$4="#(515): Invalid Customer",K792,(K792-(K792*O792))))</f>
        <v>#NAME?</v>
      </c>
      <c r="K792" s="80" t="e">
        <f t="shared" ref="K792:K856" si="311">Q792</f>
        <v>#NAME?</v>
      </c>
      <c r="L792" s="23" t="e">
        <f t="shared" si="310"/>
        <v>#NAME?</v>
      </c>
      <c r="M792" s="77" t="e">
        <f>IF(VLOOKUP(C792,product_group_discount,3,FALSE)="",'New Quote Discount'!$C$6,VLOOKUP(C792,product_group_discount,3,FALSE))</f>
        <v>#NAME?</v>
      </c>
      <c r="N792" s="23" t="e">
        <f t="shared" si="306"/>
        <v>#NAME?</v>
      </c>
      <c r="O792" s="121" t="e">
        <f t="shared" si="305"/>
        <v>#NAME?</v>
      </c>
      <c r="P792" s="117"/>
      <c r="Q792" s="167" t="e">
        <f>IF(P792="",[3]!EntStkSalesPrice($P$1,A792,'Price List'!$S$5),P792*(IF('Price List'!$S$5="A",1,IF('Price List'!$S$5="B",1.262,1.553))))</f>
        <v>#NAME?</v>
      </c>
      <c r="R792" s="167" t="e">
        <f t="shared" si="308"/>
        <v>#NAME?</v>
      </c>
    </row>
    <row r="793" spans="1:18" x14ac:dyDescent="0.2">
      <c r="A793" s="21" t="s">
        <v>784</v>
      </c>
      <c r="B793" s="22" t="e">
        <f>[3]!EntStkParent($P$1,A793)</f>
        <v>#NAME?</v>
      </c>
      <c r="C793" s="22" t="e">
        <f t="shared" si="309"/>
        <v>#NAME?</v>
      </c>
      <c r="D793" s="22" t="e">
        <f>[3]!EntStkDescr($P$1,A793,1)</f>
        <v>#NAME?</v>
      </c>
      <c r="E793" s="55" t="s">
        <v>79</v>
      </c>
      <c r="F793" s="26" t="s">
        <v>72</v>
      </c>
      <c r="G793" s="25" t="e">
        <f t="shared" si="307"/>
        <v>#NAME?</v>
      </c>
      <c r="H793" s="24" t="e">
        <f>[3]!EntStkUserField5($P$1,A793)</f>
        <v>#NAME?</v>
      </c>
      <c r="I793" s="24"/>
      <c r="J793" s="80" t="e">
        <f>IF('Price List'!$F$2="N/A",N793,IF('Price List'!$S$4="#(515): Invalid Customer",K793,(K793-(K793*O793))))</f>
        <v>#NAME?</v>
      </c>
      <c r="K793" s="80" t="e">
        <f t="shared" si="311"/>
        <v>#NAME?</v>
      </c>
      <c r="L793" s="23" t="e">
        <f t="shared" si="310"/>
        <v>#NAME?</v>
      </c>
      <c r="M793" s="77" t="e">
        <f>IF(VLOOKUP(C793,product_group_discount,3,FALSE)="",'New Quote Discount'!$C$6,VLOOKUP(C793,product_group_discount,3,FALSE))</f>
        <v>#NAME?</v>
      </c>
      <c r="N793" s="23" t="e">
        <f t="shared" si="306"/>
        <v>#NAME?</v>
      </c>
      <c r="O793" s="121" t="e">
        <f t="shared" si="305"/>
        <v>#NAME?</v>
      </c>
      <c r="P793" s="117"/>
      <c r="Q793" s="167" t="e">
        <f>IF(P793="",[3]!EntStkSalesPrice($P$1,A793,'Price List'!$S$5),P793*(IF('Price List'!$S$5="A",1,IF('Price List'!$S$5="B",1.262,1.553))))</f>
        <v>#NAME?</v>
      </c>
      <c r="R793" s="167" t="e">
        <f t="shared" si="308"/>
        <v>#NAME?</v>
      </c>
    </row>
    <row r="794" spans="1:18" x14ac:dyDescent="0.2">
      <c r="A794" s="21" t="s">
        <v>785</v>
      </c>
      <c r="B794" s="22" t="e">
        <f>[3]!EntStkParent($P$1,A794)</f>
        <v>#NAME?</v>
      </c>
      <c r="C794" s="22" t="e">
        <f t="shared" si="309"/>
        <v>#NAME?</v>
      </c>
      <c r="D794" s="22" t="e">
        <f>[3]!EntStkDescr($P$1,A794,1)</f>
        <v>#NAME?</v>
      </c>
      <c r="E794" s="55" t="s">
        <v>79</v>
      </c>
      <c r="F794" s="26" t="s">
        <v>72</v>
      </c>
      <c r="G794" s="25" t="e">
        <f t="shared" si="307"/>
        <v>#NAME?</v>
      </c>
      <c r="H794" s="24" t="e">
        <f>[3]!EntStkUserField5($P$1,A794)</f>
        <v>#NAME?</v>
      </c>
      <c r="I794" s="24"/>
      <c r="J794" s="80" t="e">
        <f>IF('Price List'!$F$2="N/A",N794,IF('Price List'!$S$4="#(515): Invalid Customer",K794,(K794-(K794*O794))))</f>
        <v>#NAME?</v>
      </c>
      <c r="K794" s="80" t="e">
        <f t="shared" si="311"/>
        <v>#NAME?</v>
      </c>
      <c r="L794" s="23" t="e">
        <f t="shared" si="310"/>
        <v>#NAME?</v>
      </c>
      <c r="M794" s="77" t="e">
        <f>IF(VLOOKUP(C794,product_group_discount,3,FALSE)="",'New Quote Discount'!$C$6,VLOOKUP(C794,product_group_discount,3,FALSE))</f>
        <v>#NAME?</v>
      </c>
      <c r="N794" s="23" t="e">
        <f t="shared" si="306"/>
        <v>#NAME?</v>
      </c>
      <c r="O794" s="121" t="e">
        <f t="shared" si="305"/>
        <v>#NAME?</v>
      </c>
      <c r="P794" s="117"/>
      <c r="Q794" s="167" t="e">
        <f>IF(P794="",[3]!EntStkSalesPrice($P$1,A794,'Price List'!$S$5),P794*(IF('Price List'!$S$5="A",1,IF('Price List'!$S$5="B",1.262,1.553))))</f>
        <v>#NAME?</v>
      </c>
      <c r="R794" s="167" t="e">
        <f t="shared" si="308"/>
        <v>#NAME?</v>
      </c>
    </row>
    <row r="795" spans="1:18" x14ac:dyDescent="0.2">
      <c r="A795" s="21" t="s">
        <v>786</v>
      </c>
      <c r="B795" s="22" t="e">
        <f>[3]!EntStkParent($P$1,A795)</f>
        <v>#NAME?</v>
      </c>
      <c r="C795" s="22" t="e">
        <f t="shared" si="309"/>
        <v>#NAME?</v>
      </c>
      <c r="D795" s="22" t="e">
        <f>[3]!EntStkDescr($P$1,A795,1)</f>
        <v>#NAME?</v>
      </c>
      <c r="E795" s="55" t="s">
        <v>79</v>
      </c>
      <c r="F795" s="26" t="s">
        <v>72</v>
      </c>
      <c r="G795" s="25" t="e">
        <f t="shared" si="307"/>
        <v>#NAME?</v>
      </c>
      <c r="H795" s="24" t="e">
        <f>[3]!EntStkUserField5($P$1,A795)</f>
        <v>#NAME?</v>
      </c>
      <c r="I795" s="24"/>
      <c r="J795" s="80" t="e">
        <f>IF('Price List'!$F$2="N/A",N795,IF('Price List'!$S$4="#(515): Invalid Customer",K795,(K795-(K795*O795))))</f>
        <v>#NAME?</v>
      </c>
      <c r="K795" s="80" t="e">
        <f t="shared" si="311"/>
        <v>#NAME?</v>
      </c>
      <c r="L795" s="23" t="e">
        <f t="shared" si="310"/>
        <v>#NAME?</v>
      </c>
      <c r="M795" s="77" t="e">
        <f>IF(VLOOKUP(C795,product_group_discount,3,FALSE)="",'New Quote Discount'!$C$6,VLOOKUP(C795,product_group_discount,3,FALSE))</f>
        <v>#NAME?</v>
      </c>
      <c r="N795" s="23" t="e">
        <f t="shared" si="306"/>
        <v>#NAME?</v>
      </c>
      <c r="O795" s="121" t="e">
        <f t="shared" si="305"/>
        <v>#NAME?</v>
      </c>
      <c r="P795" s="117"/>
      <c r="Q795" s="167" t="e">
        <f>IF(P795="",[3]!EntStkSalesPrice($P$1,A795,'Price List'!$S$5),P795*(IF('Price List'!$S$5="A",1,IF('Price List'!$S$5="B",1.262,1.553))))</f>
        <v>#NAME?</v>
      </c>
      <c r="R795" s="167" t="e">
        <f t="shared" si="308"/>
        <v>#NAME?</v>
      </c>
    </row>
    <row r="796" spans="1:18" x14ac:dyDescent="0.2">
      <c r="A796" s="21" t="s">
        <v>787</v>
      </c>
      <c r="B796" s="22" t="e">
        <f>[3]!EntStkParent($P$1,A796)</f>
        <v>#NAME?</v>
      </c>
      <c r="C796" s="22" t="e">
        <f t="shared" si="309"/>
        <v>#NAME?</v>
      </c>
      <c r="D796" s="22" t="e">
        <f>[3]!EntStkDescr($P$1,A796,1)</f>
        <v>#NAME?</v>
      </c>
      <c r="E796" s="55" t="s">
        <v>79</v>
      </c>
      <c r="F796" s="26" t="s">
        <v>72</v>
      </c>
      <c r="G796" s="25" t="e">
        <f t="shared" si="307"/>
        <v>#NAME?</v>
      </c>
      <c r="H796" s="24" t="e">
        <f>[3]!EntStkUserField5($P$1,A796)</f>
        <v>#NAME?</v>
      </c>
      <c r="I796" s="24"/>
      <c r="J796" s="80" t="e">
        <f>IF('Price List'!$F$2="N/A",N796,IF('Price List'!$S$4="#(515): Invalid Customer",K796,(K796-(K796*O796))))</f>
        <v>#NAME?</v>
      </c>
      <c r="K796" s="80" t="e">
        <f t="shared" si="311"/>
        <v>#NAME?</v>
      </c>
      <c r="L796" s="23" t="e">
        <f t="shared" si="310"/>
        <v>#NAME?</v>
      </c>
      <c r="M796" s="77" t="e">
        <f>IF(VLOOKUP(C796,product_group_discount,3,FALSE)="",'New Quote Discount'!$C$6,VLOOKUP(C796,product_group_discount,3,FALSE))</f>
        <v>#NAME?</v>
      </c>
      <c r="N796" s="23" t="e">
        <f t="shared" si="306"/>
        <v>#NAME?</v>
      </c>
      <c r="O796" s="121" t="e">
        <f t="shared" si="305"/>
        <v>#NAME?</v>
      </c>
      <c r="P796" s="117"/>
      <c r="Q796" s="167" t="e">
        <f>IF(P796="",[3]!EntStkSalesPrice($P$1,A796,'Price List'!$S$5),P796*(IF('Price List'!$S$5="A",1,IF('Price List'!$S$5="B",1.262,1.553))))</f>
        <v>#NAME?</v>
      </c>
      <c r="R796" s="167" t="e">
        <f t="shared" si="308"/>
        <v>#NAME?</v>
      </c>
    </row>
    <row r="797" spans="1:18" x14ac:dyDescent="0.2">
      <c r="A797" s="21" t="s">
        <v>788</v>
      </c>
      <c r="B797" s="22" t="e">
        <f>[3]!EntStkParent($P$1,A797)</f>
        <v>#NAME?</v>
      </c>
      <c r="C797" s="22" t="e">
        <f t="shared" si="309"/>
        <v>#NAME?</v>
      </c>
      <c r="D797" s="22" t="e">
        <f>[3]!EntStkDescr($P$1,A797,1)</f>
        <v>#NAME?</v>
      </c>
      <c r="E797" s="55" t="s">
        <v>79</v>
      </c>
      <c r="F797" s="26" t="s">
        <v>72</v>
      </c>
      <c r="G797" s="25" t="e">
        <f t="shared" ref="G797:G829" si="312">CONCATENATE(H797,E797,F797)</f>
        <v>#NAME?</v>
      </c>
      <c r="H797" s="24" t="e">
        <f>[3]!EntStkUserField5($P$1,A797)</f>
        <v>#NAME?</v>
      </c>
      <c r="I797" s="24"/>
      <c r="J797" s="80" t="e">
        <f>IF('Price List'!$F$2="N/A",N797,IF('Price List'!$S$4="#(515): Invalid Customer",K797,(K797-(K797*O797))))</f>
        <v>#NAME?</v>
      </c>
      <c r="K797" s="80" t="e">
        <f t="shared" si="311"/>
        <v>#NAME?</v>
      </c>
      <c r="L797" s="23" t="e">
        <f t="shared" si="310"/>
        <v>#NAME?</v>
      </c>
      <c r="M797" s="77" t="e">
        <f>IF(VLOOKUP(C797,product_group_discount,3,FALSE)="",'New Quote Discount'!$C$6,VLOOKUP(C797,product_group_discount,3,FALSE))</f>
        <v>#NAME?</v>
      </c>
      <c r="N797" s="23" t="e">
        <f t="shared" si="306"/>
        <v>#NAME?</v>
      </c>
      <c r="O797" s="121" t="e">
        <f t="shared" si="305"/>
        <v>#NAME?</v>
      </c>
      <c r="P797" s="117"/>
      <c r="Q797" s="167" t="e">
        <f>IF(P797="",[3]!EntStkSalesPrice($P$1,A797,'Price List'!$S$5),P797*(IF('Price List'!$S$5="A",1,IF('Price List'!$S$5="B",1.262,1.553))))</f>
        <v>#NAME?</v>
      </c>
      <c r="R797" s="167" t="e">
        <f t="shared" si="308"/>
        <v>#NAME?</v>
      </c>
    </row>
    <row r="798" spans="1:18" x14ac:dyDescent="0.2">
      <c r="A798" s="21" t="s">
        <v>789</v>
      </c>
      <c r="B798" s="22" t="e">
        <f>[3]!EntStkParent($P$1,A798)</f>
        <v>#NAME?</v>
      </c>
      <c r="C798" s="22" t="e">
        <f t="shared" si="309"/>
        <v>#NAME?</v>
      </c>
      <c r="D798" s="22" t="e">
        <f>[3]!EntStkDescr($P$1,A798,1)</f>
        <v>#NAME?</v>
      </c>
      <c r="E798" s="55" t="s">
        <v>79</v>
      </c>
      <c r="F798" s="26" t="s">
        <v>72</v>
      </c>
      <c r="G798" s="25" t="e">
        <f t="shared" si="312"/>
        <v>#NAME?</v>
      </c>
      <c r="H798" s="24" t="e">
        <f>[3]!EntStkUserField5($P$1,A798)</f>
        <v>#NAME?</v>
      </c>
      <c r="I798" s="24"/>
      <c r="J798" s="80" t="e">
        <f>IF('Price List'!$F$2="N/A",N798,IF('Price List'!$S$4="#(515): Invalid Customer",K798,(K798-(K798*O798))))</f>
        <v>#NAME?</v>
      </c>
      <c r="K798" s="80" t="e">
        <f t="shared" si="311"/>
        <v>#NAME?</v>
      </c>
      <c r="L798" s="23" t="e">
        <f t="shared" si="310"/>
        <v>#NAME?</v>
      </c>
      <c r="M798" s="77" t="e">
        <f>IF(VLOOKUP(C798,product_group_discount,3,FALSE)="",'New Quote Discount'!$C$6,VLOOKUP(C798,product_group_discount,3,FALSE))</f>
        <v>#NAME?</v>
      </c>
      <c r="N798" s="23" t="e">
        <f t="shared" si="306"/>
        <v>#NAME?</v>
      </c>
      <c r="O798" s="121" t="e">
        <f t="shared" si="305"/>
        <v>#NAME?</v>
      </c>
      <c r="P798" s="117"/>
      <c r="Q798" s="167" t="e">
        <f>IF(P798="",[3]!EntStkSalesPrice($P$1,A798,'Price List'!$S$5),P798*(IF('Price List'!$S$5="A",1,IF('Price List'!$S$5="B",1.262,1.553))))</f>
        <v>#NAME?</v>
      </c>
      <c r="R798" s="167" t="e">
        <f t="shared" si="308"/>
        <v>#NAME?</v>
      </c>
    </row>
    <row r="799" spans="1:18" x14ac:dyDescent="0.2">
      <c r="A799" s="21" t="s">
        <v>790</v>
      </c>
      <c r="B799" s="22" t="e">
        <f>[3]!EntStkParent($P$1,A799)</f>
        <v>#NAME?</v>
      </c>
      <c r="C799" s="22" t="e">
        <f t="shared" si="309"/>
        <v>#NAME?</v>
      </c>
      <c r="D799" s="22" t="e">
        <f>[3]!EntStkDescr($P$1,A799,1)</f>
        <v>#NAME?</v>
      </c>
      <c r="E799" s="55" t="s">
        <v>79</v>
      </c>
      <c r="F799" s="26" t="s">
        <v>72</v>
      </c>
      <c r="G799" s="25" t="e">
        <f t="shared" si="312"/>
        <v>#NAME?</v>
      </c>
      <c r="H799" s="24" t="e">
        <f>[3]!EntStkUserField5($P$1,A799)</f>
        <v>#NAME?</v>
      </c>
      <c r="I799" s="24"/>
      <c r="J799" s="80" t="e">
        <f>IF('Price List'!$F$2="N/A",N799,IF('Price List'!$S$4="#(515): Invalid Customer",K799,(K799-(K799*O799))))</f>
        <v>#NAME?</v>
      </c>
      <c r="K799" s="80" t="e">
        <f t="shared" si="311"/>
        <v>#NAME?</v>
      </c>
      <c r="L799" s="23" t="e">
        <f t="shared" si="310"/>
        <v>#NAME?</v>
      </c>
      <c r="M799" s="77" t="e">
        <f>IF(VLOOKUP(C799,product_group_discount,3,FALSE)="",'New Quote Discount'!$C$6,VLOOKUP(C799,product_group_discount,3,FALSE))</f>
        <v>#NAME?</v>
      </c>
      <c r="N799" s="23" t="e">
        <f t="shared" si="306"/>
        <v>#NAME?</v>
      </c>
      <c r="O799" s="121" t="e">
        <f t="shared" ref="O799:O826" si="313">VLOOKUP(C799,customerdiscount,5,FALSE)</f>
        <v>#NAME?</v>
      </c>
      <c r="P799" s="117"/>
      <c r="Q799" s="167" t="e">
        <f>IF(P799="",[3]!EntStkSalesPrice($P$1,A799,'Price List'!$S$5),P799*(IF('Price List'!$S$5="A",1,IF('Price List'!$S$5="B",1.262,1.553))))</f>
        <v>#NAME?</v>
      </c>
      <c r="R799" s="167" t="e">
        <f t="shared" si="308"/>
        <v>#NAME?</v>
      </c>
    </row>
    <row r="800" spans="1:18" x14ac:dyDescent="0.2">
      <c r="A800" s="21" t="s">
        <v>791</v>
      </c>
      <c r="B800" s="22" t="e">
        <f>[3]!EntStkParent($P$1,A800)</f>
        <v>#NAME?</v>
      </c>
      <c r="C800" s="22" t="e">
        <f t="shared" si="309"/>
        <v>#NAME?</v>
      </c>
      <c r="D800" s="22" t="e">
        <f>[3]!EntStkDescr($P$1,A800,1)</f>
        <v>#NAME?</v>
      </c>
      <c r="E800" s="55" t="s">
        <v>79</v>
      </c>
      <c r="F800" s="26" t="s">
        <v>72</v>
      </c>
      <c r="G800" s="25" t="e">
        <f t="shared" si="312"/>
        <v>#NAME?</v>
      </c>
      <c r="H800" s="24" t="e">
        <f>[3]!EntStkUserField5($P$1,A800)</f>
        <v>#NAME?</v>
      </c>
      <c r="I800" s="24"/>
      <c r="J800" s="80" t="e">
        <f>IF('Price List'!$F$2="N/A",N800,IF('Price List'!$S$4="#(515): Invalid Customer",K800,(K800-(K800*O800))))</f>
        <v>#NAME?</v>
      </c>
      <c r="K800" s="80" t="e">
        <f t="shared" si="311"/>
        <v>#NAME?</v>
      </c>
      <c r="L800" s="23" t="e">
        <f t="shared" si="310"/>
        <v>#NAME?</v>
      </c>
      <c r="M800" s="77" t="e">
        <f>IF(VLOOKUP(C800,product_group_discount,3,FALSE)="",'New Quote Discount'!$C$6,VLOOKUP(C800,product_group_discount,3,FALSE))</f>
        <v>#NAME?</v>
      </c>
      <c r="N800" s="23" t="e">
        <f t="shared" si="306"/>
        <v>#NAME?</v>
      </c>
      <c r="O800" s="121" t="e">
        <f t="shared" si="313"/>
        <v>#NAME?</v>
      </c>
      <c r="P800" s="117"/>
      <c r="Q800" s="167" t="e">
        <f>IF(P800="",[3]!EntStkSalesPrice($P$1,A800,'Price List'!$S$5),P800*(IF('Price List'!$S$5="A",1,IF('Price List'!$S$5="B",1.262,1.553))))</f>
        <v>#NAME?</v>
      </c>
      <c r="R800" s="167" t="e">
        <f t="shared" si="308"/>
        <v>#NAME?</v>
      </c>
    </row>
    <row r="801" spans="1:18" x14ac:dyDescent="0.2">
      <c r="A801" s="21" t="s">
        <v>792</v>
      </c>
      <c r="B801" s="22" t="e">
        <f>[3]!EntStkParent($P$1,A801)</f>
        <v>#NAME?</v>
      </c>
      <c r="C801" s="22" t="e">
        <f t="shared" si="309"/>
        <v>#NAME?</v>
      </c>
      <c r="D801" s="22" t="e">
        <f>[3]!EntStkDescr($P$1,A801,1)</f>
        <v>#NAME?</v>
      </c>
      <c r="E801" s="55" t="s">
        <v>79</v>
      </c>
      <c r="F801" s="26" t="s">
        <v>72</v>
      </c>
      <c r="G801" s="25" t="e">
        <f t="shared" si="312"/>
        <v>#NAME?</v>
      </c>
      <c r="H801" s="24" t="e">
        <f>[3]!EntStkUserField5($P$1,A801)</f>
        <v>#NAME?</v>
      </c>
      <c r="I801" s="24"/>
      <c r="J801" s="80" t="e">
        <f>IF('Price List'!$F$2="N/A",N801,IF('Price List'!$S$4="#(515): Invalid Customer",K801,(K801-(K801*O801))))</f>
        <v>#NAME?</v>
      </c>
      <c r="K801" s="80" t="e">
        <f t="shared" si="311"/>
        <v>#NAME?</v>
      </c>
      <c r="L801" s="23" t="e">
        <f t="shared" si="310"/>
        <v>#NAME?</v>
      </c>
      <c r="M801" s="77" t="e">
        <f>IF(VLOOKUP(C801,product_group_discount,3,FALSE)="",'New Quote Discount'!$C$6,VLOOKUP(C801,product_group_discount,3,FALSE))</f>
        <v>#NAME?</v>
      </c>
      <c r="N801" s="23" t="e">
        <f t="shared" si="306"/>
        <v>#NAME?</v>
      </c>
      <c r="O801" s="121" t="e">
        <f t="shared" si="313"/>
        <v>#NAME?</v>
      </c>
      <c r="P801" s="117"/>
      <c r="Q801" s="167" t="e">
        <f>IF(P801="",[3]!EntStkSalesPrice($P$1,A801,'Price List'!$S$5),P801*(IF('Price List'!$S$5="A",1,IF('Price List'!$S$5="B",1.262,1.553))))</f>
        <v>#NAME?</v>
      </c>
      <c r="R801" s="167" t="e">
        <f t="shared" si="308"/>
        <v>#NAME?</v>
      </c>
    </row>
    <row r="802" spans="1:18" x14ac:dyDescent="0.2">
      <c r="A802" s="21" t="s">
        <v>793</v>
      </c>
      <c r="B802" s="22" t="e">
        <f>[3]!EntStkParent($P$1,A802)</f>
        <v>#NAME?</v>
      </c>
      <c r="C802" s="22" t="e">
        <f t="shared" si="309"/>
        <v>#NAME?</v>
      </c>
      <c r="D802" s="22" t="e">
        <f>[3]!EntStkDescr($P$1,A802,1)</f>
        <v>#NAME?</v>
      </c>
      <c r="E802" s="55" t="s">
        <v>79</v>
      </c>
      <c r="F802" s="26" t="s">
        <v>72</v>
      </c>
      <c r="G802" s="25" t="e">
        <f t="shared" si="312"/>
        <v>#NAME?</v>
      </c>
      <c r="H802" s="24" t="e">
        <f>[3]!EntStkUserField5($P$1,A802)</f>
        <v>#NAME?</v>
      </c>
      <c r="I802" s="24"/>
      <c r="J802" s="80" t="e">
        <f>IF('Price List'!$F$2="N/A",N802,IF('Price List'!$S$4="#(515): Invalid Customer",K802,(K802-(K802*O802))))</f>
        <v>#NAME?</v>
      </c>
      <c r="K802" s="80" t="e">
        <f t="shared" si="311"/>
        <v>#NAME?</v>
      </c>
      <c r="L802" s="23" t="e">
        <f t="shared" si="310"/>
        <v>#NAME?</v>
      </c>
      <c r="M802" s="77" t="e">
        <f>IF(VLOOKUP(C802,product_group_discount,3,FALSE)="",'New Quote Discount'!$C$6,VLOOKUP(C802,product_group_discount,3,FALSE))</f>
        <v>#NAME?</v>
      </c>
      <c r="N802" s="23" t="e">
        <f t="shared" si="306"/>
        <v>#NAME?</v>
      </c>
      <c r="O802" s="121" t="e">
        <f t="shared" si="313"/>
        <v>#NAME?</v>
      </c>
      <c r="P802" s="117"/>
      <c r="Q802" s="167" t="e">
        <f>IF(P802="",[3]!EntStkSalesPrice($P$1,A802,'Price List'!$S$5),P802*(IF('Price List'!$S$5="A",1,IF('Price List'!$S$5="B",1.262,1.553))))</f>
        <v>#NAME?</v>
      </c>
      <c r="R802" s="167" t="e">
        <f t="shared" si="308"/>
        <v>#NAME?</v>
      </c>
    </row>
    <row r="803" spans="1:18" x14ac:dyDescent="0.2">
      <c r="A803" s="21" t="s">
        <v>794</v>
      </c>
      <c r="B803" s="22" t="e">
        <f>[3]!EntStkParent($P$1,A803)</f>
        <v>#NAME?</v>
      </c>
      <c r="C803" s="22" t="e">
        <f t="shared" si="309"/>
        <v>#NAME?</v>
      </c>
      <c r="D803" s="22" t="e">
        <f>[3]!EntStkDescr($P$1,A803,1)</f>
        <v>#NAME?</v>
      </c>
      <c r="E803" s="55" t="s">
        <v>79</v>
      </c>
      <c r="F803" s="26" t="s">
        <v>72</v>
      </c>
      <c r="G803" s="25" t="e">
        <f t="shared" si="312"/>
        <v>#NAME?</v>
      </c>
      <c r="H803" s="24" t="e">
        <f>[3]!EntStkUserField5($P$1,A803)</f>
        <v>#NAME?</v>
      </c>
      <c r="I803" s="24"/>
      <c r="J803" s="80" t="e">
        <f>IF('Price List'!$F$2="N/A",N803,IF('Price List'!$S$4="#(515): Invalid Customer",K803,(K803-(K803*O803))))</f>
        <v>#NAME?</v>
      </c>
      <c r="K803" s="80" t="e">
        <f t="shared" si="311"/>
        <v>#NAME?</v>
      </c>
      <c r="L803" s="23" t="e">
        <f t="shared" si="310"/>
        <v>#NAME?</v>
      </c>
      <c r="M803" s="77" t="e">
        <f>IF(VLOOKUP(C803,product_group_discount,3,FALSE)="",'New Quote Discount'!$C$6,VLOOKUP(C803,product_group_discount,3,FALSE))</f>
        <v>#NAME?</v>
      </c>
      <c r="N803" s="23" t="e">
        <f t="shared" si="306"/>
        <v>#NAME?</v>
      </c>
      <c r="O803" s="121" t="e">
        <f t="shared" si="313"/>
        <v>#NAME?</v>
      </c>
      <c r="P803" s="117"/>
      <c r="Q803" s="167" t="e">
        <f>IF(P803="",[3]!EntStkSalesPrice($P$1,A803,'Price List'!$S$5),P803*(IF('Price List'!$S$5="A",1,IF('Price List'!$S$5="B",1.262,1.553))))</f>
        <v>#NAME?</v>
      </c>
      <c r="R803" s="167" t="e">
        <f t="shared" si="308"/>
        <v>#NAME?</v>
      </c>
    </row>
    <row r="804" spans="1:18" x14ac:dyDescent="0.2">
      <c r="A804" s="21" t="s">
        <v>795</v>
      </c>
      <c r="B804" s="22" t="e">
        <f>[3]!EntStkParent($P$1,A804)</f>
        <v>#NAME?</v>
      </c>
      <c r="C804" s="22" t="e">
        <f t="shared" si="309"/>
        <v>#NAME?</v>
      </c>
      <c r="D804" s="22" t="e">
        <f>[3]!EntStkDescr($P$1,A804,1)</f>
        <v>#NAME?</v>
      </c>
      <c r="E804" s="55" t="s">
        <v>79</v>
      </c>
      <c r="F804" s="26" t="s">
        <v>72</v>
      </c>
      <c r="G804" s="25" t="e">
        <f t="shared" si="312"/>
        <v>#NAME?</v>
      </c>
      <c r="H804" s="24" t="e">
        <f>[3]!EntStkUserField5($P$1,A804)</f>
        <v>#NAME?</v>
      </c>
      <c r="I804" s="24"/>
      <c r="J804" s="80" t="e">
        <f>IF('Price List'!$F$2="N/A",N804,IF('Price List'!$S$4="#(515): Invalid Customer",K804,(K804-(K804*O804))))</f>
        <v>#NAME?</v>
      </c>
      <c r="K804" s="80" t="e">
        <f t="shared" si="311"/>
        <v>#NAME?</v>
      </c>
      <c r="L804" s="23" t="e">
        <f t="shared" si="310"/>
        <v>#NAME?</v>
      </c>
      <c r="M804" s="77" t="e">
        <f>IF(VLOOKUP(C804,product_group_discount,3,FALSE)="",'New Quote Discount'!$C$6,VLOOKUP(C804,product_group_discount,3,FALSE))</f>
        <v>#NAME?</v>
      </c>
      <c r="N804" s="23" t="e">
        <f t="shared" si="306"/>
        <v>#NAME?</v>
      </c>
      <c r="O804" s="121" t="e">
        <f t="shared" si="313"/>
        <v>#NAME?</v>
      </c>
      <c r="P804" s="117"/>
      <c r="Q804" s="167" t="e">
        <f>IF(P804="",[3]!EntStkSalesPrice($P$1,A804,'Price List'!$S$5),P804*(IF('Price List'!$S$5="A",1,IF('Price List'!$S$5="B",1.262,1.553))))</f>
        <v>#NAME?</v>
      </c>
      <c r="R804" s="167" t="e">
        <f t="shared" si="308"/>
        <v>#NAME?</v>
      </c>
    </row>
    <row r="805" spans="1:18" x14ac:dyDescent="0.2">
      <c r="A805" s="21" t="s">
        <v>796</v>
      </c>
      <c r="B805" s="22" t="e">
        <f>[3]!EntStkParent($P$1,A805)</f>
        <v>#NAME?</v>
      </c>
      <c r="C805" s="22" t="e">
        <f t="shared" si="309"/>
        <v>#NAME?</v>
      </c>
      <c r="D805" s="22" t="e">
        <f>[3]!EntStkDescr($P$1,A805,1)</f>
        <v>#NAME?</v>
      </c>
      <c r="E805" s="55" t="s">
        <v>79</v>
      </c>
      <c r="F805" s="26" t="s">
        <v>72</v>
      </c>
      <c r="G805" s="25" t="e">
        <f t="shared" si="312"/>
        <v>#NAME?</v>
      </c>
      <c r="H805" s="24" t="e">
        <f>[3]!EntStkUserField5($P$1,A805)</f>
        <v>#NAME?</v>
      </c>
      <c r="I805" s="24"/>
      <c r="J805" s="80" t="e">
        <f>IF('Price List'!$F$2="N/A",N805,IF('Price List'!$S$4="#(515): Invalid Customer",K805,(K805-(K805*O805))))</f>
        <v>#NAME?</v>
      </c>
      <c r="K805" s="80" t="e">
        <f t="shared" si="311"/>
        <v>#NAME?</v>
      </c>
      <c r="L805" s="23" t="e">
        <f t="shared" si="310"/>
        <v>#NAME?</v>
      </c>
      <c r="M805" s="77" t="e">
        <f>IF(VLOOKUP(C805,product_group_discount,3,FALSE)="",'New Quote Discount'!$C$6,VLOOKUP(C805,product_group_discount,3,FALSE))</f>
        <v>#NAME?</v>
      </c>
      <c r="N805" s="23" t="e">
        <f t="shared" si="306"/>
        <v>#NAME?</v>
      </c>
      <c r="O805" s="121" t="e">
        <f t="shared" si="313"/>
        <v>#NAME?</v>
      </c>
      <c r="P805" s="117"/>
      <c r="Q805" s="167" t="e">
        <f>IF(P805="",[3]!EntStkSalesPrice($P$1,A805,'Price List'!$S$5),P805*(IF('Price List'!$S$5="A",1,IF('Price List'!$S$5="B",1.262,1.553))))</f>
        <v>#NAME?</v>
      </c>
      <c r="R805" s="167" t="e">
        <f t="shared" si="308"/>
        <v>#NAME?</v>
      </c>
    </row>
    <row r="806" spans="1:18" x14ac:dyDescent="0.2">
      <c r="A806" s="21" t="s">
        <v>797</v>
      </c>
      <c r="B806" s="22" t="e">
        <f>[3]!EntStkParent($P$1,A806)</f>
        <v>#NAME?</v>
      </c>
      <c r="C806" s="22" t="e">
        <f t="shared" si="309"/>
        <v>#NAME?</v>
      </c>
      <c r="D806" s="22" t="e">
        <f>[3]!EntStkDescr($P$1,A806,1)</f>
        <v>#NAME?</v>
      </c>
      <c r="E806" s="55" t="s">
        <v>79</v>
      </c>
      <c r="F806" s="26" t="s">
        <v>72</v>
      </c>
      <c r="G806" s="25" t="e">
        <f t="shared" si="312"/>
        <v>#NAME?</v>
      </c>
      <c r="H806" s="24" t="e">
        <f>[3]!EntStkUserField5($P$1,A806)</f>
        <v>#NAME?</v>
      </c>
      <c r="I806" s="24"/>
      <c r="J806" s="80" t="e">
        <f>IF('Price List'!$F$2="N/A",N806,IF('Price List'!$S$4="#(515): Invalid Customer",K806,(K806-(K806*O806))))</f>
        <v>#NAME?</v>
      </c>
      <c r="K806" s="80" t="e">
        <f t="shared" si="311"/>
        <v>#NAME?</v>
      </c>
      <c r="L806" s="23" t="e">
        <f t="shared" si="310"/>
        <v>#NAME?</v>
      </c>
      <c r="M806" s="77" t="e">
        <f>IF(VLOOKUP(C806,product_group_discount,3,FALSE)="",'New Quote Discount'!$C$6,VLOOKUP(C806,product_group_discount,3,FALSE))</f>
        <v>#NAME?</v>
      </c>
      <c r="N806" s="23" t="e">
        <f t="shared" si="306"/>
        <v>#NAME?</v>
      </c>
      <c r="O806" s="121" t="e">
        <f t="shared" si="313"/>
        <v>#NAME?</v>
      </c>
      <c r="P806" s="117"/>
      <c r="Q806" s="167" t="e">
        <f>IF(P806="",[3]!EntStkSalesPrice($P$1,A806,'Price List'!$S$5),P806*(IF('Price List'!$S$5="A",1,IF('Price List'!$S$5="B",1.262,1.553))))</f>
        <v>#NAME?</v>
      </c>
      <c r="R806" s="167" t="e">
        <f t="shared" si="308"/>
        <v>#NAME?</v>
      </c>
    </row>
    <row r="807" spans="1:18" x14ac:dyDescent="0.2">
      <c r="A807" s="21" t="s">
        <v>798</v>
      </c>
      <c r="B807" s="22" t="e">
        <f>[3]!EntStkParent($P$1,A807)</f>
        <v>#NAME?</v>
      </c>
      <c r="C807" s="22" t="e">
        <f t="shared" si="309"/>
        <v>#NAME?</v>
      </c>
      <c r="D807" s="22" t="e">
        <f>[3]!EntStkDescr($P$1,A807,1)</f>
        <v>#NAME?</v>
      </c>
      <c r="E807" s="55" t="s">
        <v>79</v>
      </c>
      <c r="F807" s="26" t="s">
        <v>72</v>
      </c>
      <c r="G807" s="25" t="e">
        <f t="shared" si="312"/>
        <v>#NAME?</v>
      </c>
      <c r="H807" s="24" t="e">
        <f>[3]!EntStkUserField5($P$1,A807)</f>
        <v>#NAME?</v>
      </c>
      <c r="I807" s="24"/>
      <c r="J807" s="80" t="e">
        <f>IF('Price List'!$F$2="N/A",N807,IF('Price List'!$S$4="#(515): Invalid Customer",K807,(K807-(K807*O807))))</f>
        <v>#NAME?</v>
      </c>
      <c r="K807" s="80" t="e">
        <f t="shared" si="311"/>
        <v>#NAME?</v>
      </c>
      <c r="L807" s="23" t="e">
        <f t="shared" si="310"/>
        <v>#NAME?</v>
      </c>
      <c r="M807" s="77" t="e">
        <f>IF(VLOOKUP(C807,product_group_discount,3,FALSE)="",'New Quote Discount'!$C$6,VLOOKUP(C807,product_group_discount,3,FALSE))</f>
        <v>#NAME?</v>
      </c>
      <c r="N807" s="23" t="e">
        <f t="shared" si="306"/>
        <v>#NAME?</v>
      </c>
      <c r="O807" s="121" t="e">
        <f t="shared" si="313"/>
        <v>#NAME?</v>
      </c>
      <c r="P807" s="117"/>
      <c r="Q807" s="167" t="e">
        <f>IF(P807="",[3]!EntStkSalesPrice($P$1,A807,'Price List'!$S$5),P807*(IF('Price List'!$S$5="A",1,IF('Price List'!$S$5="B",1.262,1.553))))</f>
        <v>#NAME?</v>
      </c>
      <c r="R807" s="167" t="e">
        <f t="shared" si="308"/>
        <v>#NAME?</v>
      </c>
    </row>
    <row r="808" spans="1:18" x14ac:dyDescent="0.2">
      <c r="A808" s="21" t="s">
        <v>799</v>
      </c>
      <c r="B808" s="22" t="e">
        <f>[3]!EntStkParent($P$1,A808)</f>
        <v>#NAME?</v>
      </c>
      <c r="C808" s="22" t="e">
        <f t="shared" si="309"/>
        <v>#NAME?</v>
      </c>
      <c r="D808" s="22" t="e">
        <f>[3]!EntStkDescr($P$1,A808,1)</f>
        <v>#NAME?</v>
      </c>
      <c r="E808" s="55" t="s">
        <v>79</v>
      </c>
      <c r="F808" s="26" t="s">
        <v>72</v>
      </c>
      <c r="G808" s="25" t="e">
        <f t="shared" si="312"/>
        <v>#NAME?</v>
      </c>
      <c r="H808" s="24" t="e">
        <f>[3]!EntStkUserField5($P$1,A808)</f>
        <v>#NAME?</v>
      </c>
      <c r="I808" s="24"/>
      <c r="J808" s="80" t="e">
        <f>IF('Price List'!$F$2="N/A",N808,IF('Price List'!$S$4="#(515): Invalid Customer",K808,(K808-(K808*O808))))</f>
        <v>#NAME?</v>
      </c>
      <c r="K808" s="80" t="e">
        <f t="shared" si="311"/>
        <v>#NAME?</v>
      </c>
      <c r="L808" s="23" t="e">
        <f t="shared" si="310"/>
        <v>#NAME?</v>
      </c>
      <c r="M808" s="77" t="e">
        <f>IF(VLOOKUP(C808,product_group_discount,3,FALSE)="",'New Quote Discount'!$C$6,VLOOKUP(C808,product_group_discount,3,FALSE))</f>
        <v>#NAME?</v>
      </c>
      <c r="N808" s="23" t="e">
        <f t="shared" si="306"/>
        <v>#NAME?</v>
      </c>
      <c r="O808" s="121" t="e">
        <f t="shared" si="313"/>
        <v>#NAME?</v>
      </c>
      <c r="P808" s="117"/>
      <c r="Q808" s="167" t="e">
        <f>IF(P808="",[3]!EntStkSalesPrice($P$1,A808,'Price List'!$S$5),P808*(IF('Price List'!$S$5="A",1,IF('Price List'!$S$5="B",1.262,1.553))))</f>
        <v>#NAME?</v>
      </c>
      <c r="R808" s="167" t="e">
        <f t="shared" si="308"/>
        <v>#NAME?</v>
      </c>
    </row>
    <row r="809" spans="1:18" x14ac:dyDescent="0.2">
      <c r="A809" s="21" t="s">
        <v>800</v>
      </c>
      <c r="B809" s="22" t="e">
        <f>[3]!EntStkParent($P$1,A809)</f>
        <v>#NAME?</v>
      </c>
      <c r="C809" s="22" t="e">
        <f t="shared" si="309"/>
        <v>#NAME?</v>
      </c>
      <c r="D809" s="22" t="e">
        <f>[3]!EntStkDescr($P$1,A809,1)</f>
        <v>#NAME?</v>
      </c>
      <c r="E809" s="55" t="s">
        <v>79</v>
      </c>
      <c r="F809" s="26" t="s">
        <v>72</v>
      </c>
      <c r="G809" s="25" t="e">
        <f t="shared" si="312"/>
        <v>#NAME?</v>
      </c>
      <c r="H809" s="24" t="e">
        <f>[3]!EntStkUserField5($P$1,A809)</f>
        <v>#NAME?</v>
      </c>
      <c r="I809" s="24"/>
      <c r="J809" s="80" t="e">
        <f>IF('Price List'!$F$2="N/A",N809,IF('Price List'!$S$4="#(515): Invalid Customer",K809,(K809-(K809*O809))))</f>
        <v>#NAME?</v>
      </c>
      <c r="K809" s="80" t="e">
        <f t="shared" si="311"/>
        <v>#NAME?</v>
      </c>
      <c r="L809" s="23" t="e">
        <f t="shared" si="310"/>
        <v>#NAME?</v>
      </c>
      <c r="M809" s="77" t="e">
        <f>IF(VLOOKUP(C809,product_group_discount,3,FALSE)="",'New Quote Discount'!$C$6,VLOOKUP(C809,product_group_discount,3,FALSE))</f>
        <v>#NAME?</v>
      </c>
      <c r="N809" s="23" t="e">
        <f t="shared" ref="N809:N826" si="314">K809-(K809*M809)</f>
        <v>#NAME?</v>
      </c>
      <c r="O809" s="121" t="e">
        <f t="shared" si="313"/>
        <v>#NAME?</v>
      </c>
      <c r="P809" s="117"/>
      <c r="Q809" s="167" t="e">
        <f>IF(P809="",[3]!EntStkSalesPrice($P$1,A809,'Price List'!$S$5),P809*(IF('Price List'!$S$5="A",1,IF('Price List'!$S$5="B",1.262,1.553))))</f>
        <v>#NAME?</v>
      </c>
      <c r="R809" s="167" t="e">
        <f t="shared" si="308"/>
        <v>#NAME?</v>
      </c>
    </row>
    <row r="810" spans="1:18" x14ac:dyDescent="0.2">
      <c r="A810" s="21" t="s">
        <v>801</v>
      </c>
      <c r="B810" s="22" t="e">
        <f>[3]!EntStkParent($P$1,A810)</f>
        <v>#NAME?</v>
      </c>
      <c r="C810" s="22" t="e">
        <f t="shared" si="309"/>
        <v>#NAME?</v>
      </c>
      <c r="D810" s="22" t="e">
        <f>[3]!EntStkDescr($P$1,A810,1)</f>
        <v>#NAME?</v>
      </c>
      <c r="E810" s="55" t="s">
        <v>79</v>
      </c>
      <c r="F810" s="26" t="s">
        <v>72</v>
      </c>
      <c r="G810" s="25" t="e">
        <f t="shared" si="312"/>
        <v>#NAME?</v>
      </c>
      <c r="H810" s="24" t="e">
        <f>[3]!EntStkUserField5($P$1,A810)</f>
        <v>#NAME?</v>
      </c>
      <c r="I810" s="24"/>
      <c r="J810" s="80" t="e">
        <f>IF('Price List'!$F$2="N/A",N810,IF('Price List'!$S$4="#(515): Invalid Customer",K810,(K810-(K810*O810))))</f>
        <v>#NAME?</v>
      </c>
      <c r="K810" s="80" t="e">
        <f t="shared" si="311"/>
        <v>#NAME?</v>
      </c>
      <c r="L810" s="23" t="e">
        <f t="shared" si="310"/>
        <v>#NAME?</v>
      </c>
      <c r="M810" s="77" t="e">
        <f>IF(VLOOKUP(C810,product_group_discount,3,FALSE)="",'New Quote Discount'!$C$6,VLOOKUP(C810,product_group_discount,3,FALSE))</f>
        <v>#NAME?</v>
      </c>
      <c r="N810" s="23" t="e">
        <f t="shared" si="314"/>
        <v>#NAME?</v>
      </c>
      <c r="O810" s="121" t="e">
        <f t="shared" si="313"/>
        <v>#NAME?</v>
      </c>
      <c r="P810" s="117"/>
      <c r="Q810" s="167" t="e">
        <f>IF(P810="",[3]!EntStkSalesPrice($P$1,A810,'Price List'!$S$5),P810*(IF('Price List'!$S$5="A",1,IF('Price List'!$S$5="B",1.262,1.553))))</f>
        <v>#NAME?</v>
      </c>
      <c r="R810" s="167" t="e">
        <f t="shared" si="308"/>
        <v>#NAME?</v>
      </c>
    </row>
    <row r="811" spans="1:18" x14ac:dyDescent="0.2">
      <c r="A811" s="21" t="s">
        <v>802</v>
      </c>
      <c r="B811" s="22" t="e">
        <f>[3]!EntStkParent($P$1,A811)</f>
        <v>#NAME?</v>
      </c>
      <c r="C811" s="22" t="e">
        <f t="shared" si="309"/>
        <v>#NAME?</v>
      </c>
      <c r="D811" s="22" t="e">
        <f>[3]!EntStkDescr($P$1,A811,1)</f>
        <v>#NAME?</v>
      </c>
      <c r="E811" s="55" t="s">
        <v>79</v>
      </c>
      <c r="F811" s="26" t="s">
        <v>72</v>
      </c>
      <c r="G811" s="25" t="e">
        <f t="shared" si="312"/>
        <v>#NAME?</v>
      </c>
      <c r="H811" s="24" t="e">
        <f>[3]!EntStkUserField5($P$1,A811)</f>
        <v>#NAME?</v>
      </c>
      <c r="I811" s="24"/>
      <c r="J811" s="80" t="e">
        <f>IF('Price List'!$F$2="N/A",N811,IF('Price List'!$S$4="#(515): Invalid Customer",K811,(K811-(K811*O811))))</f>
        <v>#NAME?</v>
      </c>
      <c r="K811" s="80" t="e">
        <f t="shared" si="311"/>
        <v>#NAME?</v>
      </c>
      <c r="L811" s="23" t="e">
        <f t="shared" si="310"/>
        <v>#NAME?</v>
      </c>
      <c r="M811" s="77" t="e">
        <f>IF(VLOOKUP(C811,product_group_discount,3,FALSE)="",'New Quote Discount'!$C$6,VLOOKUP(C811,product_group_discount,3,FALSE))</f>
        <v>#NAME?</v>
      </c>
      <c r="N811" s="23" t="e">
        <f t="shared" si="314"/>
        <v>#NAME?</v>
      </c>
      <c r="O811" s="121" t="e">
        <f t="shared" si="313"/>
        <v>#NAME?</v>
      </c>
      <c r="P811" s="117"/>
      <c r="Q811" s="167" t="e">
        <f>IF(P811="",[3]!EntStkSalesPrice($P$1,A811,'Price List'!$S$5),P811*(IF('Price List'!$S$5="A",1,IF('Price List'!$S$5="B",1.262,1.553))))</f>
        <v>#NAME?</v>
      </c>
      <c r="R811" s="167" t="e">
        <f t="shared" si="308"/>
        <v>#NAME?</v>
      </c>
    </row>
    <row r="812" spans="1:18" x14ac:dyDescent="0.2">
      <c r="A812" s="21" t="s">
        <v>803</v>
      </c>
      <c r="B812" s="22" t="e">
        <f>[3]!EntStkParent($P$1,A812)</f>
        <v>#NAME?</v>
      </c>
      <c r="C812" s="22" t="e">
        <f t="shared" si="309"/>
        <v>#NAME?</v>
      </c>
      <c r="D812" s="22" t="e">
        <f>[3]!EntStkDescr($P$1,A812,1)</f>
        <v>#NAME?</v>
      </c>
      <c r="E812" s="55" t="s">
        <v>79</v>
      </c>
      <c r="F812" s="26" t="s">
        <v>72</v>
      </c>
      <c r="G812" s="25" t="e">
        <f t="shared" si="312"/>
        <v>#NAME?</v>
      </c>
      <c r="H812" s="24" t="e">
        <f>[3]!EntStkUserField5($P$1,A812)</f>
        <v>#NAME?</v>
      </c>
      <c r="I812" s="24"/>
      <c r="J812" s="80" t="e">
        <f>IF('Price List'!$F$2="N/A",N812,IF('Price List'!$S$4="#(515): Invalid Customer",K812,(K812-(K812*O812))))</f>
        <v>#NAME?</v>
      </c>
      <c r="K812" s="80" t="e">
        <f t="shared" si="311"/>
        <v>#NAME?</v>
      </c>
      <c r="L812" s="23" t="e">
        <f t="shared" si="310"/>
        <v>#NAME?</v>
      </c>
      <c r="M812" s="77" t="e">
        <f>IF(VLOOKUP(C812,product_group_discount,3,FALSE)="",'New Quote Discount'!$C$6,VLOOKUP(C812,product_group_discount,3,FALSE))</f>
        <v>#NAME?</v>
      </c>
      <c r="N812" s="23" t="e">
        <f t="shared" si="314"/>
        <v>#NAME?</v>
      </c>
      <c r="O812" s="121" t="e">
        <f t="shared" si="313"/>
        <v>#NAME?</v>
      </c>
      <c r="P812" s="117"/>
      <c r="Q812" s="167" t="e">
        <f>IF(P812="",[3]!EntStkSalesPrice($P$1,A812,'Price List'!$S$5),P812*(IF('Price List'!$S$5="A",1,IF('Price List'!$S$5="B",1.262,1.553))))</f>
        <v>#NAME?</v>
      </c>
      <c r="R812" s="167" t="e">
        <f t="shared" si="308"/>
        <v>#NAME?</v>
      </c>
    </row>
    <row r="813" spans="1:18" x14ac:dyDescent="0.2">
      <c r="A813" s="21" t="s">
        <v>804</v>
      </c>
      <c r="B813" s="22" t="e">
        <f>[3]!EntStkParent($P$1,A813)</f>
        <v>#NAME?</v>
      </c>
      <c r="C813" s="22" t="e">
        <f t="shared" si="309"/>
        <v>#NAME?</v>
      </c>
      <c r="D813" s="22" t="e">
        <f>[3]!EntStkDescr($P$1,A813,1)</f>
        <v>#NAME?</v>
      </c>
      <c r="E813" s="55" t="s">
        <v>79</v>
      </c>
      <c r="F813" s="26" t="s">
        <v>72</v>
      </c>
      <c r="G813" s="25" t="e">
        <f t="shared" si="312"/>
        <v>#NAME?</v>
      </c>
      <c r="H813" s="24" t="e">
        <f>[3]!EntStkUserField5($P$1,A813)</f>
        <v>#NAME?</v>
      </c>
      <c r="I813" s="24"/>
      <c r="J813" s="80" t="e">
        <f>IF('Price List'!$F$2="N/A",N813,IF('Price List'!$S$4="#(515): Invalid Customer",K813,(K813-(K813*O813))))</f>
        <v>#NAME?</v>
      </c>
      <c r="K813" s="80" t="e">
        <f t="shared" si="311"/>
        <v>#NAME?</v>
      </c>
      <c r="L813" s="23" t="e">
        <f t="shared" si="310"/>
        <v>#NAME?</v>
      </c>
      <c r="M813" s="77" t="e">
        <f>IF(VLOOKUP(C813,product_group_discount,3,FALSE)="",'New Quote Discount'!$C$6,VLOOKUP(C813,product_group_discount,3,FALSE))</f>
        <v>#NAME?</v>
      </c>
      <c r="N813" s="23" t="e">
        <f t="shared" si="314"/>
        <v>#NAME?</v>
      </c>
      <c r="O813" s="121" t="e">
        <f t="shared" si="313"/>
        <v>#NAME?</v>
      </c>
      <c r="P813" s="117"/>
      <c r="Q813" s="167" t="e">
        <f>IF(P813="",[3]!EntStkSalesPrice($P$1,A813,'Price List'!$S$5),P813*(IF('Price List'!$S$5="A",1,IF('Price List'!$S$5="B",1.262,1.553))))</f>
        <v>#NAME?</v>
      </c>
      <c r="R813" s="167" t="e">
        <f t="shared" si="308"/>
        <v>#NAME?</v>
      </c>
    </row>
    <row r="814" spans="1:18" x14ac:dyDescent="0.2">
      <c r="A814" s="21" t="s">
        <v>796</v>
      </c>
      <c r="B814" s="22" t="e">
        <f>[3]!EntStkParent($P$1,A814)</f>
        <v>#NAME?</v>
      </c>
      <c r="C814" s="22" t="e">
        <f t="shared" si="309"/>
        <v>#NAME?</v>
      </c>
      <c r="D814" s="22" t="e">
        <f>[3]!EntStkDescr($P$1,A814,1)</f>
        <v>#NAME?</v>
      </c>
      <c r="E814" s="55" t="s">
        <v>79</v>
      </c>
      <c r="F814" s="26" t="s">
        <v>72</v>
      </c>
      <c r="G814" s="25" t="e">
        <f t="shared" si="312"/>
        <v>#NAME?</v>
      </c>
      <c r="H814" s="24" t="e">
        <f>[3]!EntStkUserField5($P$1,A814)</f>
        <v>#NAME?</v>
      </c>
      <c r="I814" s="24"/>
      <c r="J814" s="80" t="e">
        <f>IF('Price List'!$F$2="N/A",N814,IF('Price List'!$S$4="#(515): Invalid Customer",K814,(K814-(K814*O814))))</f>
        <v>#NAME?</v>
      </c>
      <c r="K814" s="80" t="e">
        <f t="shared" si="311"/>
        <v>#NAME?</v>
      </c>
      <c r="L814" s="23" t="e">
        <f t="shared" si="310"/>
        <v>#NAME?</v>
      </c>
      <c r="M814" s="77" t="e">
        <f>IF(VLOOKUP(C814,product_group_discount,3,FALSE)="",'New Quote Discount'!$C$6,VLOOKUP(C814,product_group_discount,3,FALSE))</f>
        <v>#NAME?</v>
      </c>
      <c r="N814" s="23" t="e">
        <f t="shared" si="314"/>
        <v>#NAME?</v>
      </c>
      <c r="O814" s="121" t="e">
        <f t="shared" si="313"/>
        <v>#NAME?</v>
      </c>
      <c r="P814" s="117"/>
      <c r="Q814" s="167" t="e">
        <f>IF(P814="",[3]!EntStkSalesPrice($P$1,A814,'Price List'!$S$5),P814*(IF('Price List'!$S$5="A",1,IF('Price List'!$S$5="B",1.262,1.553))))</f>
        <v>#NAME?</v>
      </c>
      <c r="R814" s="167" t="e">
        <f t="shared" si="308"/>
        <v>#NAME?</v>
      </c>
    </row>
    <row r="815" spans="1:18" x14ac:dyDescent="0.2">
      <c r="A815" s="21" t="s">
        <v>797</v>
      </c>
      <c r="B815" s="22" t="e">
        <f>[3]!EntStkParent($P$1,A815)</f>
        <v>#NAME?</v>
      </c>
      <c r="C815" s="22" t="e">
        <f t="shared" si="309"/>
        <v>#NAME?</v>
      </c>
      <c r="D815" s="22" t="e">
        <f>[3]!EntStkDescr($P$1,A815,1)</f>
        <v>#NAME?</v>
      </c>
      <c r="E815" s="55" t="s">
        <v>79</v>
      </c>
      <c r="F815" s="26" t="s">
        <v>72</v>
      </c>
      <c r="G815" s="25" t="e">
        <f t="shared" si="312"/>
        <v>#NAME?</v>
      </c>
      <c r="H815" s="24" t="e">
        <f>[3]!EntStkUserField5($P$1,A815)</f>
        <v>#NAME?</v>
      </c>
      <c r="I815" s="24"/>
      <c r="J815" s="80" t="e">
        <f>IF('Price List'!$F$2="N/A",N815,IF('Price List'!$S$4="#(515): Invalid Customer",K815,(K815-(K815*O815))))</f>
        <v>#NAME?</v>
      </c>
      <c r="K815" s="80" t="e">
        <f t="shared" si="311"/>
        <v>#NAME?</v>
      </c>
      <c r="L815" s="23" t="e">
        <f t="shared" si="310"/>
        <v>#NAME?</v>
      </c>
      <c r="M815" s="77" t="e">
        <f>IF(VLOOKUP(C815,product_group_discount,3,FALSE)="",'New Quote Discount'!$C$6,VLOOKUP(C815,product_group_discount,3,FALSE))</f>
        <v>#NAME?</v>
      </c>
      <c r="N815" s="23" t="e">
        <f t="shared" si="314"/>
        <v>#NAME?</v>
      </c>
      <c r="O815" s="121" t="e">
        <f t="shared" si="313"/>
        <v>#NAME?</v>
      </c>
      <c r="P815" s="117"/>
      <c r="Q815" s="167" t="e">
        <f>IF(P815="",[3]!EntStkSalesPrice($P$1,A815,'Price List'!$S$5),P815*(IF('Price List'!$S$5="A",1,IF('Price List'!$S$5="B",1.262,1.553))))</f>
        <v>#NAME?</v>
      </c>
      <c r="R815" s="167" t="e">
        <f t="shared" si="308"/>
        <v>#NAME?</v>
      </c>
    </row>
    <row r="816" spans="1:18" x14ac:dyDescent="0.2">
      <c r="A816" s="21" t="s">
        <v>798</v>
      </c>
      <c r="B816" s="22" t="e">
        <f>[3]!EntStkParent($P$1,A816)</f>
        <v>#NAME?</v>
      </c>
      <c r="C816" s="22" t="e">
        <f t="shared" si="309"/>
        <v>#NAME?</v>
      </c>
      <c r="D816" s="22" t="e">
        <f>[3]!EntStkDescr($P$1,A816,1)</f>
        <v>#NAME?</v>
      </c>
      <c r="E816" s="55" t="s">
        <v>79</v>
      </c>
      <c r="F816" s="26" t="s">
        <v>72</v>
      </c>
      <c r="G816" s="25" t="e">
        <f t="shared" si="312"/>
        <v>#NAME?</v>
      </c>
      <c r="H816" s="24" t="e">
        <f>[3]!EntStkUserField5($P$1,A816)</f>
        <v>#NAME?</v>
      </c>
      <c r="I816" s="24"/>
      <c r="J816" s="80" t="e">
        <f>IF('Price List'!$F$2="N/A",N816,IF('Price List'!$S$4="#(515): Invalid Customer",K816,(K816-(K816*O816))))</f>
        <v>#NAME?</v>
      </c>
      <c r="K816" s="80" t="e">
        <f t="shared" si="311"/>
        <v>#NAME?</v>
      </c>
      <c r="L816" s="23" t="e">
        <f t="shared" si="310"/>
        <v>#NAME?</v>
      </c>
      <c r="M816" s="77" t="e">
        <f>IF(VLOOKUP(C816,product_group_discount,3,FALSE)="",'New Quote Discount'!$C$6,VLOOKUP(C816,product_group_discount,3,FALSE))</f>
        <v>#NAME?</v>
      </c>
      <c r="N816" s="23" t="e">
        <f t="shared" si="314"/>
        <v>#NAME?</v>
      </c>
      <c r="O816" s="121" t="e">
        <f t="shared" si="313"/>
        <v>#NAME?</v>
      </c>
      <c r="P816" s="117"/>
      <c r="Q816" s="167" t="e">
        <f>IF(P816="",[3]!EntStkSalesPrice($P$1,A816,'Price List'!$S$5),P816*(IF('Price List'!$S$5="A",1,IF('Price List'!$S$5="B",1.262,1.553))))</f>
        <v>#NAME?</v>
      </c>
      <c r="R816" s="167" t="e">
        <f t="shared" si="308"/>
        <v>#NAME?</v>
      </c>
    </row>
    <row r="817" spans="1:19" x14ac:dyDescent="0.2">
      <c r="A817" s="21" t="s">
        <v>799</v>
      </c>
      <c r="B817" s="22" t="e">
        <f>[3]!EntStkParent($P$1,A817)</f>
        <v>#NAME?</v>
      </c>
      <c r="C817" s="22" t="e">
        <f t="shared" si="309"/>
        <v>#NAME?</v>
      </c>
      <c r="D817" s="22" t="e">
        <f>[3]!EntStkDescr($P$1,A817,1)</f>
        <v>#NAME?</v>
      </c>
      <c r="E817" s="55" t="s">
        <v>79</v>
      </c>
      <c r="F817" s="26" t="s">
        <v>72</v>
      </c>
      <c r="G817" s="25" t="e">
        <f t="shared" si="312"/>
        <v>#NAME?</v>
      </c>
      <c r="H817" s="24" t="e">
        <f>[3]!EntStkUserField5($P$1,A817)</f>
        <v>#NAME?</v>
      </c>
      <c r="I817" s="24"/>
      <c r="J817" s="80" t="e">
        <f>IF('Price List'!$F$2="N/A",N817,IF('Price List'!$S$4="#(515): Invalid Customer",K817,(K817-(K817*O817))))</f>
        <v>#NAME?</v>
      </c>
      <c r="K817" s="80" t="e">
        <f t="shared" si="311"/>
        <v>#NAME?</v>
      </c>
      <c r="L817" s="23" t="e">
        <f t="shared" si="310"/>
        <v>#NAME?</v>
      </c>
      <c r="M817" s="77" t="e">
        <f>IF(VLOOKUP(C817,product_group_discount,3,FALSE)="",'New Quote Discount'!$C$6,VLOOKUP(C817,product_group_discount,3,FALSE))</f>
        <v>#NAME?</v>
      </c>
      <c r="N817" s="23" t="e">
        <f t="shared" si="314"/>
        <v>#NAME?</v>
      </c>
      <c r="O817" s="121" t="e">
        <f t="shared" si="313"/>
        <v>#NAME?</v>
      </c>
      <c r="P817" s="117"/>
      <c r="Q817" s="167" t="e">
        <f>IF(P817="",[3]!EntStkSalesPrice($P$1,A817,'Price List'!$S$5),P817*(IF('Price List'!$S$5="A",1,IF('Price List'!$S$5="B",1.262,1.553))))</f>
        <v>#NAME?</v>
      </c>
      <c r="R817" s="167" t="e">
        <f t="shared" si="308"/>
        <v>#NAME?</v>
      </c>
    </row>
    <row r="818" spans="1:19" x14ac:dyDescent="0.2">
      <c r="A818" s="21" t="s">
        <v>800</v>
      </c>
      <c r="B818" s="22" t="e">
        <f>[3]!EntStkParent($P$1,A818)</f>
        <v>#NAME?</v>
      </c>
      <c r="C818" s="22" t="e">
        <f t="shared" si="309"/>
        <v>#NAME?</v>
      </c>
      <c r="D818" s="22" t="e">
        <f>[3]!EntStkDescr($P$1,A818,1)</f>
        <v>#NAME?</v>
      </c>
      <c r="E818" s="55" t="s">
        <v>79</v>
      </c>
      <c r="F818" s="26" t="s">
        <v>72</v>
      </c>
      <c r="G818" s="25" t="e">
        <f t="shared" si="312"/>
        <v>#NAME?</v>
      </c>
      <c r="H818" s="24" t="e">
        <f>[3]!EntStkUserField5($P$1,A818)</f>
        <v>#NAME?</v>
      </c>
      <c r="I818" s="24"/>
      <c r="J818" s="80" t="e">
        <f>IF('Price List'!$F$2="N/A",N818,IF('Price List'!$S$4="#(515): Invalid Customer",K818,(K818-(K818*O818))))</f>
        <v>#NAME?</v>
      </c>
      <c r="K818" s="80" t="e">
        <f t="shared" si="311"/>
        <v>#NAME?</v>
      </c>
      <c r="L818" s="23" t="e">
        <f t="shared" si="310"/>
        <v>#NAME?</v>
      </c>
      <c r="M818" s="77" t="e">
        <f>IF(VLOOKUP(C818,product_group_discount,3,FALSE)="",'New Quote Discount'!$C$6,VLOOKUP(C818,product_group_discount,3,FALSE))</f>
        <v>#NAME?</v>
      </c>
      <c r="N818" s="23" t="e">
        <f t="shared" si="314"/>
        <v>#NAME?</v>
      </c>
      <c r="O818" s="121" t="e">
        <f t="shared" si="313"/>
        <v>#NAME?</v>
      </c>
      <c r="P818" s="117"/>
      <c r="Q818" s="167" t="e">
        <f>IF(P818="",[3]!EntStkSalesPrice($P$1,A818,'Price List'!$S$5),P818*(IF('Price List'!$S$5="A",1,IF('Price List'!$S$5="B",1.262,1.553))))</f>
        <v>#NAME?</v>
      </c>
      <c r="R818" s="167" t="e">
        <f t="shared" si="308"/>
        <v>#NAME?</v>
      </c>
    </row>
    <row r="819" spans="1:19" x14ac:dyDescent="0.2">
      <c r="A819" s="21" t="s">
        <v>801</v>
      </c>
      <c r="B819" s="22" t="e">
        <f>[3]!EntStkParent($P$1,A819)</f>
        <v>#NAME?</v>
      </c>
      <c r="C819" s="22" t="e">
        <f t="shared" si="309"/>
        <v>#NAME?</v>
      </c>
      <c r="D819" s="22" t="e">
        <f>[3]!EntStkDescr($P$1,A819,1)</f>
        <v>#NAME?</v>
      </c>
      <c r="E819" s="55" t="s">
        <v>79</v>
      </c>
      <c r="F819" s="26" t="s">
        <v>72</v>
      </c>
      <c r="G819" s="25" t="e">
        <f t="shared" si="312"/>
        <v>#NAME?</v>
      </c>
      <c r="H819" s="24" t="e">
        <f>[3]!EntStkUserField5($P$1,A819)</f>
        <v>#NAME?</v>
      </c>
      <c r="I819" s="24"/>
      <c r="J819" s="80" t="e">
        <f>IF('Price List'!$F$2="N/A",N819,IF('Price List'!$S$4="#(515): Invalid Customer",K819,(K819-(K819*O819))))</f>
        <v>#NAME?</v>
      </c>
      <c r="K819" s="80" t="e">
        <f t="shared" si="311"/>
        <v>#NAME?</v>
      </c>
      <c r="L819" s="23" t="e">
        <f t="shared" si="310"/>
        <v>#NAME?</v>
      </c>
      <c r="M819" s="77" t="e">
        <f>IF(VLOOKUP(C819,product_group_discount,3,FALSE)="",'New Quote Discount'!$C$6,VLOOKUP(C819,product_group_discount,3,FALSE))</f>
        <v>#NAME?</v>
      </c>
      <c r="N819" s="23" t="e">
        <f t="shared" si="314"/>
        <v>#NAME?</v>
      </c>
      <c r="O819" s="121" t="e">
        <f t="shared" si="313"/>
        <v>#NAME?</v>
      </c>
      <c r="P819" s="117"/>
      <c r="Q819" s="167" t="e">
        <f>IF(P819="",[3]!EntStkSalesPrice($P$1,A819,'Price List'!$S$5),P819*(IF('Price List'!$S$5="A",1,IF('Price List'!$S$5="B",1.262,1.553))))</f>
        <v>#NAME?</v>
      </c>
      <c r="R819" s="167" t="e">
        <f t="shared" si="308"/>
        <v>#NAME?</v>
      </c>
    </row>
    <row r="820" spans="1:19" x14ac:dyDescent="0.2">
      <c r="A820" s="21" t="s">
        <v>802</v>
      </c>
      <c r="B820" s="22" t="e">
        <f>[3]!EntStkParent($P$1,A820)</f>
        <v>#NAME?</v>
      </c>
      <c r="C820" s="22" t="e">
        <f t="shared" si="309"/>
        <v>#NAME?</v>
      </c>
      <c r="D820" s="22" t="e">
        <f>[3]!EntStkDescr($P$1,A820,1)</f>
        <v>#NAME?</v>
      </c>
      <c r="E820" s="55" t="s">
        <v>79</v>
      </c>
      <c r="F820" s="26" t="s">
        <v>72</v>
      </c>
      <c r="G820" s="25" t="e">
        <f t="shared" si="312"/>
        <v>#NAME?</v>
      </c>
      <c r="H820" s="24" t="e">
        <f>[3]!EntStkUserField5($P$1,A820)</f>
        <v>#NAME?</v>
      </c>
      <c r="I820" s="24"/>
      <c r="J820" s="80" t="e">
        <f>IF('Price List'!$F$2="N/A",N820,IF('Price List'!$S$4="#(515): Invalid Customer",K820,(K820-(K820*O820))))</f>
        <v>#NAME?</v>
      </c>
      <c r="K820" s="80" t="e">
        <f t="shared" si="311"/>
        <v>#NAME?</v>
      </c>
      <c r="L820" s="23" t="e">
        <f t="shared" si="310"/>
        <v>#NAME?</v>
      </c>
      <c r="M820" s="77" t="e">
        <f>IF(VLOOKUP(C820,product_group_discount,3,FALSE)="",'New Quote Discount'!$C$6,VLOOKUP(C820,product_group_discount,3,FALSE))</f>
        <v>#NAME?</v>
      </c>
      <c r="N820" s="23" t="e">
        <f t="shared" si="314"/>
        <v>#NAME?</v>
      </c>
      <c r="O820" s="121" t="e">
        <f t="shared" si="313"/>
        <v>#NAME?</v>
      </c>
      <c r="P820" s="117"/>
      <c r="Q820" s="167" t="e">
        <f>IF(P820="",[3]!EntStkSalesPrice($P$1,A820,'Price List'!$S$5),P820*(IF('Price List'!$S$5="A",1,IF('Price List'!$S$5="B",1.262,1.553))))</f>
        <v>#NAME?</v>
      </c>
      <c r="R820" s="167" t="e">
        <f t="shared" si="308"/>
        <v>#NAME?</v>
      </c>
    </row>
    <row r="821" spans="1:19" x14ac:dyDescent="0.2">
      <c r="A821" s="21" t="s">
        <v>803</v>
      </c>
      <c r="B821" s="22" t="e">
        <f>[3]!EntStkParent($P$1,A821)</f>
        <v>#NAME?</v>
      </c>
      <c r="C821" s="22" t="e">
        <f t="shared" si="309"/>
        <v>#NAME?</v>
      </c>
      <c r="D821" s="22" t="e">
        <f>[3]!EntStkDescr($P$1,A821,1)</f>
        <v>#NAME?</v>
      </c>
      <c r="E821" s="55" t="s">
        <v>79</v>
      </c>
      <c r="F821" s="26" t="s">
        <v>72</v>
      </c>
      <c r="G821" s="25" t="e">
        <f t="shared" si="312"/>
        <v>#NAME?</v>
      </c>
      <c r="H821" s="24" t="e">
        <f>[3]!EntStkUserField5($P$1,A821)</f>
        <v>#NAME?</v>
      </c>
      <c r="I821" s="24"/>
      <c r="J821" s="80" t="e">
        <f>IF('Price List'!$F$2="N/A",N821,IF('Price List'!$S$4="#(515): Invalid Customer",K821,(K821-(K821*O821))))</f>
        <v>#NAME?</v>
      </c>
      <c r="K821" s="80" t="e">
        <f t="shared" si="311"/>
        <v>#NAME?</v>
      </c>
      <c r="L821" s="23" t="e">
        <f t="shared" si="310"/>
        <v>#NAME?</v>
      </c>
      <c r="M821" s="77" t="e">
        <f>IF(VLOOKUP(C821,product_group_discount,3,FALSE)="",'New Quote Discount'!$C$6,VLOOKUP(C821,product_group_discount,3,FALSE))</f>
        <v>#NAME?</v>
      </c>
      <c r="N821" s="23" t="e">
        <f t="shared" si="314"/>
        <v>#NAME?</v>
      </c>
      <c r="O821" s="121" t="e">
        <f t="shared" si="313"/>
        <v>#NAME?</v>
      </c>
      <c r="P821" s="117"/>
      <c r="Q821" s="167" t="e">
        <f>IF(P821="",[3]!EntStkSalesPrice($P$1,A821,'Price List'!$S$5),P821*(IF('Price List'!$S$5="A",1,IF('Price List'!$S$5="B",1.262,1.553))))</f>
        <v>#NAME?</v>
      </c>
      <c r="R821" s="167" t="e">
        <f t="shared" si="308"/>
        <v>#NAME?</v>
      </c>
    </row>
    <row r="822" spans="1:19" x14ac:dyDescent="0.2">
      <c r="A822" s="71" t="s">
        <v>804</v>
      </c>
      <c r="B822" s="66" t="e">
        <f>[3]!EntStkParent($P$1,A822)</f>
        <v>#NAME?</v>
      </c>
      <c r="C822" s="66" t="e">
        <f t="shared" si="309"/>
        <v>#NAME?</v>
      </c>
      <c r="D822" s="66" t="e">
        <f>[3]!EntStkDescr($P$1,A822,1)</f>
        <v>#NAME?</v>
      </c>
      <c r="E822" s="67" t="s">
        <v>79</v>
      </c>
      <c r="F822" s="26" t="s">
        <v>72</v>
      </c>
      <c r="G822" s="25" t="e">
        <f t="shared" si="312"/>
        <v>#NAME?</v>
      </c>
      <c r="H822" s="24" t="e">
        <f>[3]!EntStkUserField5($P$1,A822)</f>
        <v>#NAME?</v>
      </c>
      <c r="I822" s="24"/>
      <c r="J822" s="80" t="e">
        <f>IF('Price List'!$F$2="N/A",N822,IF('Price List'!$S$4="#(515): Invalid Customer",K822,(K822-(K822*O822))))</f>
        <v>#NAME?</v>
      </c>
      <c r="K822" s="80" t="e">
        <f t="shared" si="311"/>
        <v>#NAME?</v>
      </c>
      <c r="L822" s="23" t="e">
        <f t="shared" si="310"/>
        <v>#NAME?</v>
      </c>
      <c r="M822" s="77" t="e">
        <f>IF(VLOOKUP(C822,product_group_discount,3,FALSE)="",'New Quote Discount'!$C$6,VLOOKUP(C822,product_group_discount,3,FALSE))</f>
        <v>#NAME?</v>
      </c>
      <c r="N822" s="23" t="e">
        <f t="shared" si="314"/>
        <v>#NAME?</v>
      </c>
      <c r="O822" s="121" t="e">
        <f t="shared" si="313"/>
        <v>#NAME?</v>
      </c>
      <c r="P822" s="117"/>
      <c r="Q822" s="167" t="e">
        <f>IF(P822="",[3]!EntStkSalesPrice($P$1,A822,'Price List'!$S$5),P822*(IF('Price List'!$S$5="A",1,IF('Price List'!$S$5="B",1.262,1.553))))</f>
        <v>#NAME?</v>
      </c>
      <c r="R822" s="167" t="e">
        <f t="shared" si="308"/>
        <v>#NAME?</v>
      </c>
    </row>
    <row r="823" spans="1:19" x14ac:dyDescent="0.2">
      <c r="A823" s="115" t="s">
        <v>253</v>
      </c>
      <c r="B823" s="66" t="e">
        <f>[3]!EntStkParent($P$1,A823)</f>
        <v>#NAME?</v>
      </c>
      <c r="C823" s="66" t="e">
        <f t="shared" si="309"/>
        <v>#NAME?</v>
      </c>
      <c r="D823" s="66" t="e">
        <f>[3]!EntStkDescr($P$1,A823,1)</f>
        <v>#NAME?</v>
      </c>
      <c r="E823" s="67" t="s">
        <v>79</v>
      </c>
      <c r="F823" s="26" t="s">
        <v>72</v>
      </c>
      <c r="G823" s="25" t="e">
        <f t="shared" si="312"/>
        <v>#NAME?</v>
      </c>
      <c r="H823" s="24" t="e">
        <f>[3]!EntStkUserField5($P$1,A823)</f>
        <v>#NAME?</v>
      </c>
      <c r="I823" s="24"/>
      <c r="J823" s="80" t="e">
        <f>IF('Price List'!$F$2="N/A",N823,IF('Price List'!$S$4="#(515): Invalid Customer",K823,(K823-(K823*O823))))</f>
        <v>#NAME?</v>
      </c>
      <c r="K823" s="80">
        <f t="shared" si="311"/>
        <v>17.201060000000002</v>
      </c>
      <c r="L823" s="23" t="e">
        <f t="shared" si="310"/>
        <v>#NAME?</v>
      </c>
      <c r="M823" s="77" t="e">
        <f>IF(VLOOKUP(C823,product_group_discount,3,FALSE)="",'New Quote Discount'!$C$6,VLOOKUP(C823,product_group_discount,3,FALSE))</f>
        <v>#NAME?</v>
      </c>
      <c r="N823" s="23" t="e">
        <f t="shared" si="314"/>
        <v>#NAME?</v>
      </c>
      <c r="O823" s="121" t="e">
        <f t="shared" si="313"/>
        <v>#NAME?</v>
      </c>
      <c r="P823" s="81">
        <v>13.63</v>
      </c>
      <c r="Q823" s="167">
        <f>IF(P823="",[3]!EntStkSalesPrice($P$1,A823,'Price List'!$S$5),P823*(IF('Price List'!$S$5="A",1,IF('Price List'!$S$5="B",1.262,1.553))))</f>
        <v>17.201060000000002</v>
      </c>
      <c r="R823" s="167">
        <f t="shared" si="308"/>
        <v>25.801590000000004</v>
      </c>
    </row>
    <row r="824" spans="1:19" x14ac:dyDescent="0.2">
      <c r="A824" s="115" t="s">
        <v>251</v>
      </c>
      <c r="B824" s="66" t="e">
        <f>[3]!EntStkParent($P$1,A824)</f>
        <v>#NAME?</v>
      </c>
      <c r="C824" s="66" t="s">
        <v>39</v>
      </c>
      <c r="D824" s="66" t="e">
        <f>[3]!EntStkDescr($P$1,A824,1)</f>
        <v>#NAME?</v>
      </c>
      <c r="E824" s="67" t="s">
        <v>79</v>
      </c>
      <c r="F824" s="26" t="s">
        <v>72</v>
      </c>
      <c r="G824" s="25" t="e">
        <f t="shared" si="312"/>
        <v>#NAME?</v>
      </c>
      <c r="H824" s="24" t="e">
        <f>[3]!EntStkUserField5($P$1,A824)</f>
        <v>#NAME?</v>
      </c>
      <c r="I824" s="24"/>
      <c r="J824" s="80" t="e">
        <f>IF('Price List'!$F$2="N/A",N824,IF('Price List'!$S$4="#(515): Invalid Customer",K824,(K824-(K824*O824))))</f>
        <v>#NAME?</v>
      </c>
      <c r="K824" s="80" t="e">
        <f t="shared" si="311"/>
        <v>#NAME?</v>
      </c>
      <c r="L824" s="23" t="e">
        <f t="shared" si="310"/>
        <v>#NAME?</v>
      </c>
      <c r="M824" s="77">
        <f>IF(VLOOKUP(C824,product_group_discount,3,FALSE)="",'New Quote Discount'!$C$6,VLOOKUP(C824,product_group_discount,3,FALSE))</f>
        <v>0.4</v>
      </c>
      <c r="N824" s="23" t="e">
        <f t="shared" si="314"/>
        <v>#NAME?</v>
      </c>
      <c r="O824" s="121" t="e">
        <f t="shared" si="313"/>
        <v>#NAME?</v>
      </c>
      <c r="P824" s="85"/>
      <c r="Q824" s="167" t="e">
        <f>IF(P824="",[3]!EntStkSalesPrice($P$1,A824,'Price List'!$S$5),P824*(IF('Price List'!$S$5="A",1,IF('Price List'!$S$5="B",1.262,1.553))))</f>
        <v>#NAME?</v>
      </c>
      <c r="R824" s="167" t="e">
        <f t="shared" si="308"/>
        <v>#NAME?</v>
      </c>
    </row>
    <row r="825" spans="1:19" x14ac:dyDescent="0.2">
      <c r="A825" s="71" t="s">
        <v>805</v>
      </c>
      <c r="B825" s="66" t="e">
        <f>[3]!EntStkParent($P$1,A825)</f>
        <v>#NAME?</v>
      </c>
      <c r="C825" s="66" t="e">
        <f>LEFT(B825,3)</f>
        <v>#NAME?</v>
      </c>
      <c r="D825" s="66" t="e">
        <f>[3]!EntStkDescr($P$1,A825,1)</f>
        <v>#NAME?</v>
      </c>
      <c r="E825" s="67" t="s">
        <v>79</v>
      </c>
      <c r="F825" s="68" t="s">
        <v>72</v>
      </c>
      <c r="G825" s="25" t="e">
        <f t="shared" si="312"/>
        <v>#NAME?</v>
      </c>
      <c r="H825" s="24" t="e">
        <f>[3]!EntStkUserField5($P$1,A825)</f>
        <v>#NAME?</v>
      </c>
      <c r="I825" s="24"/>
      <c r="J825" s="80" t="e">
        <f>IF('Price List'!$F$2="N/A",N825,IF('Price List'!$S$4="#(515): Invalid Customer",K825,(K825-(K825*O825))))</f>
        <v>#NAME?</v>
      </c>
      <c r="K825" s="80">
        <f t="shared" si="311"/>
        <v>23.422719999999998</v>
      </c>
      <c r="L825" s="23" t="e">
        <f t="shared" si="310"/>
        <v>#NAME?</v>
      </c>
      <c r="M825" s="77" t="e">
        <f>IF(VLOOKUP(C825,product_group_discount,3,FALSE)="",'New Quote Discount'!$C$6,VLOOKUP(C825,product_group_discount,3,FALSE))</f>
        <v>#NAME?</v>
      </c>
      <c r="N825" s="23" t="e">
        <f t="shared" si="314"/>
        <v>#NAME?</v>
      </c>
      <c r="O825" s="121" t="e">
        <f t="shared" si="313"/>
        <v>#NAME?</v>
      </c>
      <c r="P825" s="81">
        <v>18.559999999999999</v>
      </c>
      <c r="Q825" s="167">
        <f>IF(P825="",[3]!EntStkSalesPrice($P$1,A825,'Price List'!$S$5),P825*(IF('Price List'!$S$5="A",1,IF('Price List'!$S$5="B",1.262,1.553))))</f>
        <v>23.422719999999998</v>
      </c>
      <c r="R825" s="167">
        <f t="shared" si="308"/>
        <v>35.134079999999997</v>
      </c>
    </row>
    <row r="826" spans="1:19" x14ac:dyDescent="0.2">
      <c r="A826" s="115" t="s">
        <v>252</v>
      </c>
      <c r="B826" s="66" t="e">
        <f>[3]!EntStkParent($P$1,A826)</f>
        <v>#NAME?</v>
      </c>
      <c r="C826" s="66" t="s">
        <v>39</v>
      </c>
      <c r="D826" s="66" t="e">
        <f>[3]!EntStkDescr($P$1,A826,1)</f>
        <v>#NAME?</v>
      </c>
      <c r="E826" s="67" t="s">
        <v>79</v>
      </c>
      <c r="F826" s="68" t="s">
        <v>72</v>
      </c>
      <c r="G826" s="25" t="e">
        <f t="shared" si="312"/>
        <v>#NAME?</v>
      </c>
      <c r="H826" s="24" t="e">
        <f>[3]!EntStkUserField5($P$1,A826)</f>
        <v>#NAME?</v>
      </c>
      <c r="I826" s="24"/>
      <c r="J826" s="80" t="e">
        <f>IF('Price List'!$F$2="N/A",N826,IF('Price List'!$S$4="#(515): Invalid Customer",K826,(K826-(K826*O826))))</f>
        <v>#NAME?</v>
      </c>
      <c r="K826" s="80">
        <f t="shared" si="311"/>
        <v>26.753016595600002</v>
      </c>
      <c r="L826" s="23">
        <f t="shared" si="310"/>
        <v>16.05180995736</v>
      </c>
      <c r="M826" s="77">
        <f>IF(VLOOKUP(C826,product_group_discount,3,FALSE)="",'New Quote Discount'!$C$6,VLOOKUP(C826,product_group_discount,3,FALSE))</f>
        <v>0.4</v>
      </c>
      <c r="N826" s="23">
        <f t="shared" si="314"/>
        <v>16.05180995736</v>
      </c>
      <c r="O826" s="121" t="e">
        <f t="shared" si="313"/>
        <v>#NAME?</v>
      </c>
      <c r="P826" s="81">
        <v>21.1989038</v>
      </c>
      <c r="Q826" s="167">
        <f>IF(P826="",[3]!EntStkSalesPrice($P$1,A826,'Price List'!$S$5),P826*(IF('Price List'!$S$5="A",1,IF('Price List'!$S$5="B",1.262,1.553))))</f>
        <v>26.753016595600002</v>
      </c>
      <c r="R826" s="167">
        <f t="shared" si="308"/>
        <v>40.129524893400003</v>
      </c>
    </row>
    <row r="827" spans="1:19" x14ac:dyDescent="0.2">
      <c r="A827" s="27"/>
      <c r="B827" s="28" t="e">
        <f>[3]!EntStkParent($P$1,A827)</f>
        <v>#NAME?</v>
      </c>
      <c r="C827" s="28" t="s">
        <v>39</v>
      </c>
      <c r="D827" s="28" t="e">
        <f>[3]!EntStkDescr($P$1,A827,1)</f>
        <v>#NAME?</v>
      </c>
      <c r="E827" s="57" t="s">
        <v>79</v>
      </c>
      <c r="F827" s="39" t="s">
        <v>72</v>
      </c>
      <c r="G827" s="31" t="str">
        <f t="shared" si="312"/>
        <v>28MGP TECHNORA 50</v>
      </c>
      <c r="H827" s="30">
        <v>28</v>
      </c>
      <c r="I827" s="24"/>
      <c r="J827" s="81" t="e">
        <f>IF('Price List'!$F$2="N/A",N827,IF('Price List'!$S$4="#(515): Invalid Customer",K827,(K827-(K827*O827))))</f>
        <v>#NAME?</v>
      </c>
      <c r="K827" s="81">
        <f t="shared" si="311"/>
        <v>28.090667425380005</v>
      </c>
      <c r="L827" s="29">
        <f t="shared" ref="L827:L829" si="315">K827-(K827*M827)</f>
        <v>16.854400455228003</v>
      </c>
      <c r="M827" s="86">
        <f>IF(VLOOKUP(C827,product_group_discount,3,FALSE)="",'New Quote Discount'!$C$6,VLOOKUP(C827,product_group_discount,3,FALSE))</f>
        <v>0.4</v>
      </c>
      <c r="N827" s="29">
        <f t="shared" ref="N827:N829" si="316">K827-(K827*M827)</f>
        <v>16.854400455228003</v>
      </c>
      <c r="O827" s="120" t="e">
        <f t="shared" ref="O827:O829" si="317">VLOOKUP(C827,customerdiscount,5,FALSE)</f>
        <v>#NAME?</v>
      </c>
      <c r="P827" s="81">
        <v>22.258848990000004</v>
      </c>
      <c r="Q827" s="167">
        <f>IF(P827="",[3]!EntStkSalesPrice($P$1,A827,'Price List'!$S$5),P827*(IF('Price List'!$S$5="A",1,IF('Price List'!$S$5="B",1.262,1.553))))</f>
        <v>28.090667425380005</v>
      </c>
      <c r="R827" s="167">
        <f t="shared" si="308"/>
        <v>42.136001138070007</v>
      </c>
    </row>
    <row r="828" spans="1:19" ht="13.6" thickBot="1" x14ac:dyDescent="0.25">
      <c r="A828" s="40"/>
      <c r="B828" s="41" t="e">
        <f>[3]!EntStkParent($P$1,A828)</f>
        <v>#NAME?</v>
      </c>
      <c r="C828" s="41" t="s">
        <v>39</v>
      </c>
      <c r="D828" s="41" t="e">
        <f>[3]!EntStkDescr($P$1,A828,1)</f>
        <v>#NAME?</v>
      </c>
      <c r="E828" s="61" t="s">
        <v>79</v>
      </c>
      <c r="F828" s="42" t="s">
        <v>72</v>
      </c>
      <c r="G828" s="44" t="str">
        <f t="shared" si="312"/>
        <v>30MGP TECHNORA 50</v>
      </c>
      <c r="H828" s="43">
        <v>30</v>
      </c>
      <c r="I828" s="24"/>
      <c r="J828" s="83" t="e">
        <f>IF('Price List'!$F$2="N/A",N828,IF('Price List'!$S$4="#(515): Invalid Customer",K828,(K828-(K828*O828))))</f>
        <v>#NAME?</v>
      </c>
      <c r="K828" s="83">
        <f t="shared" si="311"/>
        <v>32.144990558940002</v>
      </c>
      <c r="L828" s="64">
        <f t="shared" si="315"/>
        <v>19.286994335364</v>
      </c>
      <c r="M828" s="87">
        <f>IF(VLOOKUP(C828,product_group_discount,3,FALSE)="",'New Quote Discount'!$C$6,VLOOKUP(C828,product_group_discount,3,FALSE))</f>
        <v>0.4</v>
      </c>
      <c r="N828" s="64">
        <f t="shared" si="316"/>
        <v>19.286994335364</v>
      </c>
      <c r="O828" s="122" t="e">
        <f t="shared" si="317"/>
        <v>#NAME?</v>
      </c>
      <c r="P828" s="83">
        <v>25.471466370000002</v>
      </c>
      <c r="Q828" s="167">
        <f>IF(P828="",[3]!EntStkSalesPrice($P$1,A828,'Price List'!$S$5),P828*(IF('Price List'!$S$5="A",1,IF('Price List'!$S$5="B",1.262,1.553))))</f>
        <v>32.144990558940002</v>
      </c>
      <c r="R828" s="167">
        <f t="shared" si="308"/>
        <v>48.217485838409999</v>
      </c>
    </row>
    <row r="829" spans="1:19" x14ac:dyDescent="0.2">
      <c r="A829" s="27"/>
      <c r="B829" s="28" t="e">
        <f>[3]!EntStkParent($P$1,A829)</f>
        <v>#NAME?</v>
      </c>
      <c r="C829" s="28" t="s">
        <v>39</v>
      </c>
      <c r="D829" s="28" t="e">
        <f>[3]!EntStkDescr($P$1,A829,1)</f>
        <v>#NAME?</v>
      </c>
      <c r="E829" s="57" t="s">
        <v>79</v>
      </c>
      <c r="F829" s="39" t="s">
        <v>77</v>
      </c>
      <c r="G829" s="31" t="str">
        <f t="shared" si="312"/>
        <v>6MGP P TECH 50</v>
      </c>
      <c r="H829" s="30">
        <v>6</v>
      </c>
      <c r="I829" s="24"/>
      <c r="J829" s="81" t="e">
        <f>IF('Price List'!$F$2="N/A",N829,IF('Price List'!$S$4="#(515): Invalid Customer",K829,(K829-(K829*O829))))</f>
        <v>#NAME?</v>
      </c>
      <c r="K829" s="81">
        <f t="shared" si="311"/>
        <v>5.8285640000000001</v>
      </c>
      <c r="L829" s="29">
        <f t="shared" si="315"/>
        <v>3.4971383999999999</v>
      </c>
      <c r="M829" s="86">
        <f>IF(VLOOKUP(C829,product_group_discount,3,FALSE)="",'New Quote Discount'!$C$6,VLOOKUP(C829,product_group_discount,3,FALSE))</f>
        <v>0.4</v>
      </c>
      <c r="N829" s="29">
        <f t="shared" si="316"/>
        <v>3.4971383999999999</v>
      </c>
      <c r="O829" s="120" t="e">
        <f t="shared" si="317"/>
        <v>#NAME?</v>
      </c>
      <c r="P829" s="81">
        <v>4.8410000000000002</v>
      </c>
      <c r="Q829" s="167">
        <f>IF(P829="",[3]!EntStkSalesPrice($P$1,A829,'Price List'!$S$5),P829*(IF('Price List'!$S$5="A",1,IF('Price List'!$S$5="B",1.204,1.481))))</f>
        <v>5.8285640000000001</v>
      </c>
      <c r="R829" s="167">
        <f t="shared" si="308"/>
        <v>8.7428460000000001</v>
      </c>
    </row>
    <row r="830" spans="1:19" x14ac:dyDescent="0.2">
      <c r="A830" s="115" t="s">
        <v>258</v>
      </c>
      <c r="B830" s="66" t="e">
        <f>[3]!EntStkParent($P$1,A830)</f>
        <v>#NAME?</v>
      </c>
      <c r="C830" s="66" t="s">
        <v>39</v>
      </c>
      <c r="D830" s="22" t="e">
        <f>[3]!EntStkDescr($P$1,A830,1)</f>
        <v>#NAME?</v>
      </c>
      <c r="E830" s="67" t="s">
        <v>79</v>
      </c>
      <c r="F830" s="68" t="s">
        <v>77</v>
      </c>
      <c r="G830" s="25" t="e">
        <f t="shared" ref="G830:G861" si="318">CONCATENATE(H830,E830,F830)</f>
        <v>#NAME?</v>
      </c>
      <c r="H830" s="69" t="e">
        <f>[3]!EntStkUserField5($P$1,A830)</f>
        <v>#NAME?</v>
      </c>
      <c r="I830" s="24"/>
      <c r="J830" s="85" t="e">
        <f>IF('Price List'!$F$2="N/A",N830,IF('Price List'!$S$4="#(515): Invalid Customer",K830,(K830-(K830*O830))))</f>
        <v>#NAME?</v>
      </c>
      <c r="K830" s="85" t="e">
        <f t="shared" si="311"/>
        <v>#NAME?</v>
      </c>
      <c r="L830" s="75" t="e">
        <f t="shared" ref="L830:L857" si="319">K830-(K830*M830)</f>
        <v>#NAME?</v>
      </c>
      <c r="M830" s="77">
        <f>IF(VLOOKUP(C830,product_group_discount,3,FALSE)="",'New Quote Discount'!$C$6,VLOOKUP(C830,product_group_discount,3,FALSE))</f>
        <v>0.4</v>
      </c>
      <c r="N830" s="23" t="e">
        <f t="shared" ref="N830:N857" si="320">K830-(K830*M830)</f>
        <v>#NAME?</v>
      </c>
      <c r="O830" s="121" t="e">
        <f t="shared" ref="O830:O857" si="321">VLOOKUP(C830,customerdiscount,5,FALSE)</f>
        <v>#NAME?</v>
      </c>
      <c r="P830" s="117"/>
      <c r="Q830" s="167" t="e">
        <f>IF(P830="",[3]!EntStkSalesPrice($P$1,A830,'Price List'!$S$5),P830*(IF('Price List'!$S$5="A",1,IF('Price List'!$S$5="B",1.204,1.481))))</f>
        <v>#NAME?</v>
      </c>
      <c r="R830" s="167" t="e">
        <f t="shared" si="308"/>
        <v>#NAME?</v>
      </c>
      <c r="S830" s="106"/>
    </row>
    <row r="831" spans="1:19" x14ac:dyDescent="0.2">
      <c r="A831" s="71" t="s">
        <v>806</v>
      </c>
      <c r="B831" s="66" t="e">
        <f>[3]!EntStkParent($P$1,A831)</f>
        <v>#NAME?</v>
      </c>
      <c r="C831" s="66" t="e">
        <f t="shared" ref="C831:C861" si="322">LEFT(B831,3)</f>
        <v>#NAME?</v>
      </c>
      <c r="D831" s="22" t="e">
        <f>[3]!EntStkDescr($P$1,A831,1)</f>
        <v>#NAME?</v>
      </c>
      <c r="E831" s="67" t="s">
        <v>79</v>
      </c>
      <c r="F831" s="68" t="s">
        <v>77</v>
      </c>
      <c r="G831" s="25" t="e">
        <f t="shared" si="318"/>
        <v>#NAME?</v>
      </c>
      <c r="H831" s="69" t="e">
        <f>[3]!EntStkUserField5($P$1,A831)</f>
        <v>#NAME?</v>
      </c>
      <c r="I831" s="24"/>
      <c r="J831" s="85" t="e">
        <f>IF('Price List'!$F$2="N/A",N831,IF('Price List'!$S$4="#(515): Invalid Customer",K831,(K831-(K831*O831))))</f>
        <v>#NAME?</v>
      </c>
      <c r="K831" s="85" t="e">
        <f t="shared" si="311"/>
        <v>#NAME?</v>
      </c>
      <c r="L831" s="75" t="e">
        <f t="shared" si="319"/>
        <v>#NAME?</v>
      </c>
      <c r="M831" s="77" t="e">
        <f>IF(VLOOKUP(C831,product_group_discount,3,FALSE)="",'New Quote Discount'!$C$6,VLOOKUP(C831,product_group_discount,3,FALSE))</f>
        <v>#NAME?</v>
      </c>
      <c r="N831" s="23" t="e">
        <f t="shared" si="320"/>
        <v>#NAME?</v>
      </c>
      <c r="O831" s="121" t="e">
        <f t="shared" si="321"/>
        <v>#NAME?</v>
      </c>
      <c r="P831" s="117"/>
      <c r="Q831" s="167" t="e">
        <f>IF(P831="",[3]!EntStkSalesPrice($P$1,A831,'Price List'!$S$5),P831*(IF('Price List'!$S$5="A",1,IF('Price List'!$S$5="B",1.204,1.481))))</f>
        <v>#NAME?</v>
      </c>
      <c r="R831" s="167" t="e">
        <f t="shared" si="308"/>
        <v>#NAME?</v>
      </c>
      <c r="S831" s="106"/>
    </row>
    <row r="832" spans="1:19" x14ac:dyDescent="0.2">
      <c r="A832" s="21" t="s">
        <v>807</v>
      </c>
      <c r="B832" s="22" t="e">
        <f>[3]!EntStkParent($P$1,A832)</f>
        <v>#NAME?</v>
      </c>
      <c r="C832" s="22" t="e">
        <f t="shared" si="322"/>
        <v>#NAME?</v>
      </c>
      <c r="D832" s="22" t="e">
        <f>[3]!EntStkDescr($P$1,A832,1)</f>
        <v>#NAME?</v>
      </c>
      <c r="E832" s="55" t="s">
        <v>79</v>
      </c>
      <c r="F832" s="26" t="s">
        <v>77</v>
      </c>
      <c r="G832" s="25" t="e">
        <f t="shared" si="318"/>
        <v>#NAME?</v>
      </c>
      <c r="H832" s="24" t="e">
        <f>[3]!EntStkUserField5($P$1,A832)</f>
        <v>#NAME?</v>
      </c>
      <c r="I832" s="24"/>
      <c r="J832" s="80" t="e">
        <f>IF('Price List'!$F$2="N/A",N832,IF('Price List'!$S$4="#(515): Invalid Customer",K832,(K832-(K832*O832))))</f>
        <v>#NAME?</v>
      </c>
      <c r="K832" s="80" t="e">
        <f t="shared" si="311"/>
        <v>#NAME?</v>
      </c>
      <c r="L832" s="23" t="e">
        <f t="shared" si="319"/>
        <v>#NAME?</v>
      </c>
      <c r="M832" s="77" t="e">
        <f>IF(VLOOKUP(C832,product_group_discount,3,FALSE)="",'New Quote Discount'!$C$6,VLOOKUP(C832,product_group_discount,3,FALSE))</f>
        <v>#NAME?</v>
      </c>
      <c r="N832" s="23" t="e">
        <f t="shared" si="320"/>
        <v>#NAME?</v>
      </c>
      <c r="O832" s="121" t="e">
        <f t="shared" si="321"/>
        <v>#NAME?</v>
      </c>
      <c r="P832" s="117"/>
      <c r="Q832" s="167" t="e">
        <f>IF(P832="",[3]!EntStkSalesPrice($P$1,A832,'Price List'!$S$5),P832*(IF('Price List'!$S$5="A",1,IF('Price List'!$S$5="B",1.204,1.481))))</f>
        <v>#NAME?</v>
      </c>
      <c r="R832" s="167" t="e">
        <f t="shared" si="308"/>
        <v>#NAME?</v>
      </c>
      <c r="S832" s="106"/>
    </row>
    <row r="833" spans="1:19" x14ac:dyDescent="0.2">
      <c r="A833" s="21" t="s">
        <v>808</v>
      </c>
      <c r="B833" s="22" t="e">
        <f>[3]!EntStkParent($P$1,A833)</f>
        <v>#NAME?</v>
      </c>
      <c r="C833" s="22" t="e">
        <f t="shared" si="322"/>
        <v>#NAME?</v>
      </c>
      <c r="D833" s="22" t="e">
        <f>[3]!EntStkDescr($P$1,A833,1)</f>
        <v>#NAME?</v>
      </c>
      <c r="E833" s="55" t="s">
        <v>79</v>
      </c>
      <c r="F833" s="26" t="s">
        <v>77</v>
      </c>
      <c r="G833" s="25" t="e">
        <f t="shared" si="318"/>
        <v>#NAME?</v>
      </c>
      <c r="H833" s="24" t="e">
        <f>[3]!EntStkUserField5($P$1,A833)</f>
        <v>#NAME?</v>
      </c>
      <c r="I833" s="24"/>
      <c r="J833" s="80" t="e">
        <f>IF('Price List'!$F$2="N/A",N833,IF('Price List'!$S$4="#(515): Invalid Customer",K833,(K833-(K833*O833))))</f>
        <v>#NAME?</v>
      </c>
      <c r="K833" s="80" t="e">
        <f t="shared" si="311"/>
        <v>#NAME?</v>
      </c>
      <c r="L833" s="23" t="e">
        <f t="shared" si="319"/>
        <v>#NAME?</v>
      </c>
      <c r="M833" s="77" t="e">
        <f>IF(VLOOKUP(C833,product_group_discount,3,FALSE)="",'New Quote Discount'!$C$6,VLOOKUP(C833,product_group_discount,3,FALSE))</f>
        <v>#NAME?</v>
      </c>
      <c r="N833" s="23" t="e">
        <f t="shared" si="320"/>
        <v>#NAME?</v>
      </c>
      <c r="O833" s="121" t="e">
        <f t="shared" si="321"/>
        <v>#NAME?</v>
      </c>
      <c r="P833" s="117"/>
      <c r="Q833" s="167" t="e">
        <f>IF(P833="",[3]!EntStkSalesPrice($P$1,A833,'Price List'!$S$5),P833*(IF('Price List'!$S$5="A",1,IF('Price List'!$S$5="B",1.204,1.481))))</f>
        <v>#NAME?</v>
      </c>
      <c r="R833" s="167" t="e">
        <f t="shared" si="308"/>
        <v>#NAME?</v>
      </c>
      <c r="S833" s="106"/>
    </row>
    <row r="834" spans="1:19" x14ac:dyDescent="0.2">
      <c r="A834" s="21" t="s">
        <v>809</v>
      </c>
      <c r="B834" s="22" t="e">
        <f>[3]!EntStkParent($P$1,A834)</f>
        <v>#NAME?</v>
      </c>
      <c r="C834" s="22" t="e">
        <f t="shared" si="322"/>
        <v>#NAME?</v>
      </c>
      <c r="D834" s="22" t="e">
        <f>[3]!EntStkDescr($P$1,A834,1)</f>
        <v>#NAME?</v>
      </c>
      <c r="E834" s="55" t="s">
        <v>79</v>
      </c>
      <c r="F834" s="26" t="s">
        <v>77</v>
      </c>
      <c r="G834" s="25" t="e">
        <f t="shared" si="318"/>
        <v>#NAME?</v>
      </c>
      <c r="H834" s="24" t="e">
        <f>[3]!EntStkUserField5($P$1,A834)</f>
        <v>#NAME?</v>
      </c>
      <c r="I834" s="24"/>
      <c r="J834" s="80" t="e">
        <f>IF('Price List'!$F$2="N/A",N834,IF('Price List'!$S$4="#(515): Invalid Customer",K834,(K834-(K834*O834))))</f>
        <v>#NAME?</v>
      </c>
      <c r="K834" s="80" t="e">
        <f t="shared" si="311"/>
        <v>#NAME?</v>
      </c>
      <c r="L834" s="23" t="e">
        <f t="shared" si="319"/>
        <v>#NAME?</v>
      </c>
      <c r="M834" s="77" t="e">
        <f>IF(VLOOKUP(C834,product_group_discount,3,FALSE)="",'New Quote Discount'!$C$6,VLOOKUP(C834,product_group_discount,3,FALSE))</f>
        <v>#NAME?</v>
      </c>
      <c r="N834" s="23" t="e">
        <f t="shared" si="320"/>
        <v>#NAME?</v>
      </c>
      <c r="O834" s="121" t="e">
        <f t="shared" si="321"/>
        <v>#NAME?</v>
      </c>
      <c r="P834" s="117"/>
      <c r="Q834" s="167" t="e">
        <f>IF(P834="",[3]!EntStkSalesPrice($P$1,A834,'Price List'!$S$5),P834*(IF('Price List'!$S$5="A",1,IF('Price List'!$S$5="B",1.204,1.481))))</f>
        <v>#NAME?</v>
      </c>
      <c r="R834" s="167" t="e">
        <f t="shared" si="308"/>
        <v>#NAME?</v>
      </c>
      <c r="S834" s="106"/>
    </row>
    <row r="835" spans="1:19" x14ac:dyDescent="0.2">
      <c r="A835" s="21" t="s">
        <v>810</v>
      </c>
      <c r="B835" s="22" t="e">
        <f>[3]!EntStkParent($P$1,A835)</f>
        <v>#NAME?</v>
      </c>
      <c r="C835" s="22" t="e">
        <f t="shared" si="322"/>
        <v>#NAME?</v>
      </c>
      <c r="D835" s="22" t="e">
        <f>[3]!EntStkDescr($P$1,A835,1)</f>
        <v>#NAME?</v>
      </c>
      <c r="E835" s="55" t="s">
        <v>79</v>
      </c>
      <c r="F835" s="26" t="s">
        <v>77</v>
      </c>
      <c r="G835" s="25" t="e">
        <f t="shared" si="318"/>
        <v>#NAME?</v>
      </c>
      <c r="H835" s="24" t="e">
        <f>[3]!EntStkUserField5($P$1,A835)</f>
        <v>#NAME?</v>
      </c>
      <c r="I835" s="24"/>
      <c r="J835" s="80" t="e">
        <f>IF('Price List'!$F$2="N/A",N835,IF('Price List'!$S$4="#(515): Invalid Customer",K835,(K835-(K835*O835))))</f>
        <v>#NAME?</v>
      </c>
      <c r="K835" s="80" t="e">
        <f t="shared" si="311"/>
        <v>#NAME?</v>
      </c>
      <c r="L835" s="23" t="e">
        <f t="shared" si="319"/>
        <v>#NAME?</v>
      </c>
      <c r="M835" s="77" t="e">
        <f>IF(VLOOKUP(C835,product_group_discount,3,FALSE)="",'New Quote Discount'!$C$6,VLOOKUP(C835,product_group_discount,3,FALSE))</f>
        <v>#NAME?</v>
      </c>
      <c r="N835" s="23" t="e">
        <f t="shared" si="320"/>
        <v>#NAME?</v>
      </c>
      <c r="O835" s="121" t="e">
        <f t="shared" si="321"/>
        <v>#NAME?</v>
      </c>
      <c r="P835" s="117"/>
      <c r="Q835" s="167" t="e">
        <f>IF(P835="",[3]!EntStkSalesPrice($P$1,A835,'Price List'!$S$5),P835*(IF('Price List'!$S$5="A",1,IF('Price List'!$S$5="B",1.204,1.481))))</f>
        <v>#NAME?</v>
      </c>
      <c r="R835" s="167" t="e">
        <f t="shared" si="308"/>
        <v>#NAME?</v>
      </c>
      <c r="S835" s="106"/>
    </row>
    <row r="836" spans="1:19" x14ac:dyDescent="0.2">
      <c r="A836" s="21" t="s">
        <v>811</v>
      </c>
      <c r="B836" s="22" t="e">
        <f>[3]!EntStkParent($P$1,A836)</f>
        <v>#NAME?</v>
      </c>
      <c r="C836" s="22" t="e">
        <f t="shared" si="322"/>
        <v>#NAME?</v>
      </c>
      <c r="D836" s="22" t="e">
        <f>[3]!EntStkDescr($P$1,A836,1)</f>
        <v>#NAME?</v>
      </c>
      <c r="E836" s="55" t="s">
        <v>79</v>
      </c>
      <c r="F836" s="26" t="s">
        <v>77</v>
      </c>
      <c r="G836" s="25" t="e">
        <f t="shared" si="318"/>
        <v>#NAME?</v>
      </c>
      <c r="H836" s="24" t="e">
        <f>[3]!EntStkUserField5($P$1,A836)</f>
        <v>#NAME?</v>
      </c>
      <c r="I836" s="24"/>
      <c r="J836" s="80" t="e">
        <f>IF('Price List'!$F$2="N/A",N836,IF('Price List'!$S$4="#(515): Invalid Customer",K836,(K836-(K836*O836))))</f>
        <v>#NAME?</v>
      </c>
      <c r="K836" s="80" t="e">
        <f t="shared" si="311"/>
        <v>#NAME?</v>
      </c>
      <c r="L836" s="23" t="e">
        <f t="shared" si="319"/>
        <v>#NAME?</v>
      </c>
      <c r="M836" s="77" t="e">
        <f>IF(VLOOKUP(C836,product_group_discount,3,FALSE)="",'New Quote Discount'!$C$6,VLOOKUP(C836,product_group_discount,3,FALSE))</f>
        <v>#NAME?</v>
      </c>
      <c r="N836" s="23" t="e">
        <f t="shared" si="320"/>
        <v>#NAME?</v>
      </c>
      <c r="O836" s="121" t="e">
        <f t="shared" si="321"/>
        <v>#NAME?</v>
      </c>
      <c r="P836" s="117"/>
      <c r="Q836" s="167" t="e">
        <f>IF(P836="",[3]!EntStkSalesPrice($P$1,A836,'Price List'!$S$5),P836*(IF('Price List'!$S$5="A",1,IF('Price List'!$S$5="B",1.204,1.481))))</f>
        <v>#NAME?</v>
      </c>
      <c r="R836" s="167" t="e">
        <f t="shared" si="308"/>
        <v>#NAME?</v>
      </c>
      <c r="S836" s="106"/>
    </row>
    <row r="837" spans="1:19" x14ac:dyDescent="0.2">
      <c r="A837" s="21" t="s">
        <v>812</v>
      </c>
      <c r="B837" s="22" t="e">
        <f>[3]!EntStkParent($P$1,A837)</f>
        <v>#NAME?</v>
      </c>
      <c r="C837" s="22" t="e">
        <f t="shared" si="322"/>
        <v>#NAME?</v>
      </c>
      <c r="D837" s="22" t="e">
        <f>[3]!EntStkDescr($P$1,A837,1)</f>
        <v>#NAME?</v>
      </c>
      <c r="E837" s="55" t="s">
        <v>79</v>
      </c>
      <c r="F837" s="26" t="s">
        <v>77</v>
      </c>
      <c r="G837" s="25" t="e">
        <f t="shared" si="318"/>
        <v>#NAME?</v>
      </c>
      <c r="H837" s="24" t="e">
        <f>[3]!EntStkUserField5($P$1,A837)</f>
        <v>#NAME?</v>
      </c>
      <c r="I837" s="24"/>
      <c r="J837" s="80" t="e">
        <f>IF('Price List'!$F$2="N/A",N837,IF('Price List'!$S$4="#(515): Invalid Customer",K837,(K837-(K837*O837))))</f>
        <v>#NAME?</v>
      </c>
      <c r="K837" s="80" t="e">
        <f t="shared" si="311"/>
        <v>#NAME?</v>
      </c>
      <c r="L837" s="23" t="e">
        <f t="shared" si="319"/>
        <v>#NAME?</v>
      </c>
      <c r="M837" s="77" t="e">
        <f>IF(VLOOKUP(C837,product_group_discount,3,FALSE)="",'New Quote Discount'!$C$6,VLOOKUP(C837,product_group_discount,3,FALSE))</f>
        <v>#NAME?</v>
      </c>
      <c r="N837" s="23" t="e">
        <f t="shared" si="320"/>
        <v>#NAME?</v>
      </c>
      <c r="O837" s="121" t="e">
        <f t="shared" si="321"/>
        <v>#NAME?</v>
      </c>
      <c r="P837" s="117"/>
      <c r="Q837" s="167" t="e">
        <f>IF(P837="",[3]!EntStkSalesPrice($P$1,A837,'Price List'!$S$5),P837*(IF('Price List'!$S$5="A",1,IF('Price List'!$S$5="B",1.204,1.481))))</f>
        <v>#NAME?</v>
      </c>
      <c r="R837" s="167" t="e">
        <f t="shared" si="308"/>
        <v>#NAME?</v>
      </c>
      <c r="S837" s="106"/>
    </row>
    <row r="838" spans="1:19" x14ac:dyDescent="0.2">
      <c r="A838" s="21" t="s">
        <v>813</v>
      </c>
      <c r="B838" s="22" t="e">
        <f>[3]!EntStkParent($P$1,A838)</f>
        <v>#NAME?</v>
      </c>
      <c r="C838" s="22" t="e">
        <f t="shared" si="322"/>
        <v>#NAME?</v>
      </c>
      <c r="D838" s="22" t="e">
        <f>[3]!EntStkDescr($P$1,A838,1)</f>
        <v>#NAME?</v>
      </c>
      <c r="E838" s="55" t="s">
        <v>79</v>
      </c>
      <c r="F838" s="26" t="s">
        <v>77</v>
      </c>
      <c r="G838" s="25" t="e">
        <f t="shared" si="318"/>
        <v>#NAME?</v>
      </c>
      <c r="H838" s="24" t="e">
        <f>[3]!EntStkUserField5($P$1,A838)</f>
        <v>#NAME?</v>
      </c>
      <c r="I838" s="24"/>
      <c r="J838" s="80" t="e">
        <f>IF('Price List'!$F$2="N/A",N838,IF('Price List'!$S$4="#(515): Invalid Customer",K838,(K838-(K838*O838))))</f>
        <v>#NAME?</v>
      </c>
      <c r="K838" s="80" t="e">
        <f t="shared" si="311"/>
        <v>#NAME?</v>
      </c>
      <c r="L838" s="23" t="e">
        <f t="shared" si="319"/>
        <v>#NAME?</v>
      </c>
      <c r="M838" s="77" t="e">
        <f>IF(VLOOKUP(C838,product_group_discount,3,FALSE)="",'New Quote Discount'!$C$6,VLOOKUP(C838,product_group_discount,3,FALSE))</f>
        <v>#NAME?</v>
      </c>
      <c r="N838" s="23" t="e">
        <f t="shared" si="320"/>
        <v>#NAME?</v>
      </c>
      <c r="O838" s="121" t="e">
        <f t="shared" si="321"/>
        <v>#NAME?</v>
      </c>
      <c r="P838" s="117"/>
      <c r="Q838" s="167" t="e">
        <f>IF(P838="",[3]!EntStkSalesPrice($P$1,A838,'Price List'!$S$5),P838*(IF('Price List'!$S$5="A",1,IF('Price List'!$S$5="B",1.204,1.481))))</f>
        <v>#NAME?</v>
      </c>
      <c r="R838" s="167" t="e">
        <f t="shared" si="308"/>
        <v>#NAME?</v>
      </c>
      <c r="S838" s="106"/>
    </row>
    <row r="839" spans="1:19" x14ac:dyDescent="0.2">
      <c r="A839" s="21" t="s">
        <v>814</v>
      </c>
      <c r="B839" s="22" t="e">
        <f>[3]!EntStkParent($P$1,A839)</f>
        <v>#NAME?</v>
      </c>
      <c r="C839" s="22" t="e">
        <f t="shared" si="322"/>
        <v>#NAME?</v>
      </c>
      <c r="D839" s="22" t="e">
        <f>[3]!EntStkDescr($P$1,A839,1)</f>
        <v>#NAME?</v>
      </c>
      <c r="E839" s="55" t="s">
        <v>79</v>
      </c>
      <c r="F839" s="26" t="s">
        <v>77</v>
      </c>
      <c r="G839" s="25" t="e">
        <f t="shared" si="318"/>
        <v>#NAME?</v>
      </c>
      <c r="H839" s="24" t="e">
        <f>[3]!EntStkUserField5($P$1,A839)</f>
        <v>#NAME?</v>
      </c>
      <c r="I839" s="24"/>
      <c r="J839" s="80" t="e">
        <f>IF('Price List'!$F$2="N/A",N839,IF('Price List'!$S$4="#(515): Invalid Customer",K839,(K839-(K839*O839))))</f>
        <v>#NAME?</v>
      </c>
      <c r="K839" s="80" t="e">
        <f t="shared" si="311"/>
        <v>#NAME?</v>
      </c>
      <c r="L839" s="23" t="e">
        <f t="shared" si="319"/>
        <v>#NAME?</v>
      </c>
      <c r="M839" s="77" t="e">
        <f>IF(VLOOKUP(C839,product_group_discount,3,FALSE)="",'New Quote Discount'!$C$6,VLOOKUP(C839,product_group_discount,3,FALSE))</f>
        <v>#NAME?</v>
      </c>
      <c r="N839" s="23" t="e">
        <f t="shared" si="320"/>
        <v>#NAME?</v>
      </c>
      <c r="O839" s="121" t="e">
        <f t="shared" si="321"/>
        <v>#NAME?</v>
      </c>
      <c r="P839" s="117"/>
      <c r="Q839" s="167" t="e">
        <f>IF(P839="",[3]!EntStkSalesPrice($P$1,A839,'Price List'!$S$5),P839*(IF('Price List'!$S$5="A",1,IF('Price List'!$S$5="B",1.204,1.481))))</f>
        <v>#NAME?</v>
      </c>
      <c r="R839" s="167" t="e">
        <f t="shared" si="308"/>
        <v>#NAME?</v>
      </c>
      <c r="S839" s="106"/>
    </row>
    <row r="840" spans="1:19" x14ac:dyDescent="0.2">
      <c r="A840" s="21" t="s">
        <v>815</v>
      </c>
      <c r="B840" s="22" t="e">
        <f>[3]!EntStkParent($P$1,A840)</f>
        <v>#NAME?</v>
      </c>
      <c r="C840" s="22" t="e">
        <f t="shared" si="322"/>
        <v>#NAME?</v>
      </c>
      <c r="D840" s="22" t="e">
        <f>[3]!EntStkDescr($P$1,A840,1)</f>
        <v>#NAME?</v>
      </c>
      <c r="E840" s="55" t="s">
        <v>79</v>
      </c>
      <c r="F840" s="26" t="s">
        <v>77</v>
      </c>
      <c r="G840" s="25" t="e">
        <f t="shared" si="318"/>
        <v>#NAME?</v>
      </c>
      <c r="H840" s="24" t="e">
        <f>[3]!EntStkUserField5($P$1,A840)</f>
        <v>#NAME?</v>
      </c>
      <c r="I840" s="24"/>
      <c r="J840" s="80" t="e">
        <f>IF('Price List'!$F$2="N/A",N840,IF('Price List'!$S$4="#(515): Invalid Customer",K840,(K840-(K840*O840))))</f>
        <v>#NAME?</v>
      </c>
      <c r="K840" s="80" t="e">
        <f t="shared" si="311"/>
        <v>#NAME?</v>
      </c>
      <c r="L840" s="23" t="e">
        <f t="shared" si="319"/>
        <v>#NAME?</v>
      </c>
      <c r="M840" s="77" t="e">
        <f>IF(VLOOKUP(C840,product_group_discount,3,FALSE)="",'New Quote Discount'!$C$6,VLOOKUP(C840,product_group_discount,3,FALSE))</f>
        <v>#NAME?</v>
      </c>
      <c r="N840" s="23" t="e">
        <f t="shared" si="320"/>
        <v>#NAME?</v>
      </c>
      <c r="O840" s="121" t="e">
        <f t="shared" si="321"/>
        <v>#NAME?</v>
      </c>
      <c r="P840" s="117"/>
      <c r="Q840" s="167" t="e">
        <f>IF(P840="",[3]!EntStkSalesPrice($P$1,A840,'Price List'!$S$5),P840*(IF('Price List'!$S$5="A",1,IF('Price List'!$S$5="B",1.204,1.481))))</f>
        <v>#NAME?</v>
      </c>
      <c r="R840" s="167" t="e">
        <f t="shared" si="308"/>
        <v>#NAME?</v>
      </c>
    </row>
    <row r="841" spans="1:19" x14ac:dyDescent="0.2">
      <c r="A841" s="21" t="s">
        <v>816</v>
      </c>
      <c r="B841" s="22" t="e">
        <f>[3]!EntStkParent($P$1,A841)</f>
        <v>#NAME?</v>
      </c>
      <c r="C841" s="22" t="e">
        <f t="shared" si="322"/>
        <v>#NAME?</v>
      </c>
      <c r="D841" s="22" t="e">
        <f>[3]!EntStkDescr($P$1,A841,1)</f>
        <v>#NAME?</v>
      </c>
      <c r="E841" s="55" t="s">
        <v>79</v>
      </c>
      <c r="F841" s="26" t="s">
        <v>77</v>
      </c>
      <c r="G841" s="25" t="e">
        <f t="shared" si="318"/>
        <v>#NAME?</v>
      </c>
      <c r="H841" s="24" t="e">
        <f>[3]!EntStkUserField5($P$1,A841)</f>
        <v>#NAME?</v>
      </c>
      <c r="I841" s="24"/>
      <c r="J841" s="80" t="e">
        <f>IF('Price List'!$F$2="N/A",N841,IF('Price List'!$S$4="#(515): Invalid Customer",K841,(K841-(K841*O841))))</f>
        <v>#NAME?</v>
      </c>
      <c r="K841" s="80" t="e">
        <f t="shared" si="311"/>
        <v>#NAME?</v>
      </c>
      <c r="L841" s="23" t="e">
        <f t="shared" si="319"/>
        <v>#NAME?</v>
      </c>
      <c r="M841" s="77" t="e">
        <f>IF(VLOOKUP(C841,product_group_discount,3,FALSE)="",'New Quote Discount'!$C$6,VLOOKUP(C841,product_group_discount,3,FALSE))</f>
        <v>#NAME?</v>
      </c>
      <c r="N841" s="23" t="e">
        <f t="shared" si="320"/>
        <v>#NAME?</v>
      </c>
      <c r="O841" s="121" t="e">
        <f t="shared" si="321"/>
        <v>#NAME?</v>
      </c>
      <c r="P841" s="117"/>
      <c r="Q841" s="167" t="e">
        <f>IF(P841="",[3]!EntStkSalesPrice($P$1,A841,'Price List'!$S$5),P841*(IF('Price List'!$S$5="A",1,IF('Price List'!$S$5="B",1.204,1.481))))</f>
        <v>#NAME?</v>
      </c>
      <c r="R841" s="167" t="e">
        <f t="shared" si="308"/>
        <v>#NAME?</v>
      </c>
    </row>
    <row r="842" spans="1:19" x14ac:dyDescent="0.2">
      <c r="A842" s="21" t="s">
        <v>817</v>
      </c>
      <c r="B842" s="22" t="e">
        <f>[3]!EntStkParent($P$1,A842)</f>
        <v>#NAME?</v>
      </c>
      <c r="C842" s="22" t="e">
        <f t="shared" si="322"/>
        <v>#NAME?</v>
      </c>
      <c r="D842" s="22" t="e">
        <f>[3]!EntStkDescr($P$1,A842,1)</f>
        <v>#NAME?</v>
      </c>
      <c r="E842" s="55" t="s">
        <v>79</v>
      </c>
      <c r="F842" s="26" t="s">
        <v>77</v>
      </c>
      <c r="G842" s="25" t="e">
        <f t="shared" si="318"/>
        <v>#NAME?</v>
      </c>
      <c r="H842" s="24" t="e">
        <f>[3]!EntStkUserField5($P$1,A842)</f>
        <v>#NAME?</v>
      </c>
      <c r="I842" s="24"/>
      <c r="J842" s="80" t="e">
        <f>IF('Price List'!$F$2="N/A",N842,IF('Price List'!$S$4="#(515): Invalid Customer",K842,(K842-(K842*O842))))</f>
        <v>#NAME?</v>
      </c>
      <c r="K842" s="80" t="e">
        <f t="shared" si="311"/>
        <v>#NAME?</v>
      </c>
      <c r="L842" s="23" t="e">
        <f t="shared" si="319"/>
        <v>#NAME?</v>
      </c>
      <c r="M842" s="77" t="e">
        <f>IF(VLOOKUP(C842,product_group_discount,3,FALSE)="",'New Quote Discount'!$C$6,VLOOKUP(C842,product_group_discount,3,FALSE))</f>
        <v>#NAME?</v>
      </c>
      <c r="N842" s="23" t="e">
        <f t="shared" si="320"/>
        <v>#NAME?</v>
      </c>
      <c r="O842" s="121" t="e">
        <f t="shared" si="321"/>
        <v>#NAME?</v>
      </c>
      <c r="P842" s="117"/>
      <c r="Q842" s="167" t="e">
        <f>IF(P842="",[3]!EntStkSalesPrice($P$1,A842,'Price List'!$S$5),P842*(IF('Price List'!$S$5="A",1,IF('Price List'!$S$5="B",1.204,1.481))))</f>
        <v>#NAME?</v>
      </c>
      <c r="R842" s="167" t="e">
        <f t="shared" si="308"/>
        <v>#NAME?</v>
      </c>
    </row>
    <row r="843" spans="1:19" x14ac:dyDescent="0.2">
      <c r="A843" s="21" t="s">
        <v>818</v>
      </c>
      <c r="B843" s="22" t="e">
        <f>[3]!EntStkParent($P$1,A843)</f>
        <v>#NAME?</v>
      </c>
      <c r="C843" s="22" t="e">
        <f t="shared" si="322"/>
        <v>#NAME?</v>
      </c>
      <c r="D843" s="22" t="e">
        <f>[3]!EntStkDescr($P$1,A843,1)</f>
        <v>#NAME?</v>
      </c>
      <c r="E843" s="55" t="s">
        <v>79</v>
      </c>
      <c r="F843" s="26" t="s">
        <v>77</v>
      </c>
      <c r="G843" s="25" t="e">
        <f t="shared" si="318"/>
        <v>#NAME?</v>
      </c>
      <c r="H843" s="24" t="e">
        <f>[3]!EntStkUserField5($P$1,A843)</f>
        <v>#NAME?</v>
      </c>
      <c r="I843" s="24"/>
      <c r="J843" s="80" t="e">
        <f>IF('Price List'!$F$2="N/A",N843,IF('Price List'!$S$4="#(515): Invalid Customer",K843,(K843-(K843*O843))))</f>
        <v>#NAME?</v>
      </c>
      <c r="K843" s="80" t="e">
        <f t="shared" si="311"/>
        <v>#NAME?</v>
      </c>
      <c r="L843" s="23" t="e">
        <f t="shared" si="319"/>
        <v>#NAME?</v>
      </c>
      <c r="M843" s="77" t="e">
        <f>IF(VLOOKUP(C843,product_group_discount,3,FALSE)="",'New Quote Discount'!$C$6,VLOOKUP(C843,product_group_discount,3,FALSE))</f>
        <v>#NAME?</v>
      </c>
      <c r="N843" s="23" t="e">
        <f t="shared" si="320"/>
        <v>#NAME?</v>
      </c>
      <c r="O843" s="121" t="e">
        <f t="shared" si="321"/>
        <v>#NAME?</v>
      </c>
      <c r="P843" s="117"/>
      <c r="Q843" s="167" t="e">
        <f>IF(P843="",[3]!EntStkSalesPrice($P$1,A843,'Price List'!$S$5),P843*(IF('Price List'!$S$5="A",1,IF('Price List'!$S$5="B",1.204,1.481))))</f>
        <v>#NAME?</v>
      </c>
      <c r="R843" s="167" t="e">
        <f t="shared" si="308"/>
        <v>#NAME?</v>
      </c>
    </row>
    <row r="844" spans="1:19" x14ac:dyDescent="0.2">
      <c r="A844" s="21" t="s">
        <v>819</v>
      </c>
      <c r="B844" s="22" t="e">
        <f>[3]!EntStkParent($P$1,A844)</f>
        <v>#NAME?</v>
      </c>
      <c r="C844" s="22" t="e">
        <f t="shared" si="322"/>
        <v>#NAME?</v>
      </c>
      <c r="D844" s="22" t="e">
        <f>[3]!EntStkDescr($P$1,A844,1)</f>
        <v>#NAME?</v>
      </c>
      <c r="E844" s="55" t="s">
        <v>79</v>
      </c>
      <c r="F844" s="26" t="s">
        <v>77</v>
      </c>
      <c r="G844" s="25" t="e">
        <f t="shared" si="318"/>
        <v>#NAME?</v>
      </c>
      <c r="H844" s="24" t="e">
        <f>[3]!EntStkUserField5($P$1,A844)</f>
        <v>#NAME?</v>
      </c>
      <c r="I844" s="24"/>
      <c r="J844" s="80" t="e">
        <f>IF('Price List'!$F$2="N/A",N844,IF('Price List'!$S$4="#(515): Invalid Customer",K844,(K844-(K844*O844))))</f>
        <v>#NAME?</v>
      </c>
      <c r="K844" s="80" t="e">
        <f t="shared" si="311"/>
        <v>#NAME?</v>
      </c>
      <c r="L844" s="23" t="e">
        <f t="shared" si="319"/>
        <v>#NAME?</v>
      </c>
      <c r="M844" s="77" t="e">
        <f>IF(VLOOKUP(C844,product_group_discount,3,FALSE)="",'New Quote Discount'!$C$6,VLOOKUP(C844,product_group_discount,3,FALSE))</f>
        <v>#NAME?</v>
      </c>
      <c r="N844" s="23" t="e">
        <f t="shared" si="320"/>
        <v>#NAME?</v>
      </c>
      <c r="O844" s="121" t="e">
        <f t="shared" si="321"/>
        <v>#NAME?</v>
      </c>
      <c r="P844" s="117"/>
      <c r="Q844" s="167" t="e">
        <f>IF(P844="",[3]!EntStkSalesPrice($P$1,A844,'Price List'!$S$5),P844*(IF('Price List'!$S$5="A",1,IF('Price List'!$S$5="B",1.204,1.481))))</f>
        <v>#NAME?</v>
      </c>
      <c r="R844" s="167" t="e">
        <f t="shared" si="308"/>
        <v>#NAME?</v>
      </c>
    </row>
    <row r="845" spans="1:19" x14ac:dyDescent="0.2">
      <c r="A845" s="21" t="s">
        <v>820</v>
      </c>
      <c r="B845" s="22" t="e">
        <f>[3]!EntStkParent($P$1,A845)</f>
        <v>#NAME?</v>
      </c>
      <c r="C845" s="22" t="e">
        <f t="shared" si="322"/>
        <v>#NAME?</v>
      </c>
      <c r="D845" s="22" t="e">
        <f>[3]!EntStkDescr($P$1,A845,1)</f>
        <v>#NAME?</v>
      </c>
      <c r="E845" s="55" t="s">
        <v>79</v>
      </c>
      <c r="F845" s="26" t="s">
        <v>77</v>
      </c>
      <c r="G845" s="25" t="e">
        <f t="shared" si="318"/>
        <v>#NAME?</v>
      </c>
      <c r="H845" s="24" t="e">
        <f>[3]!EntStkUserField5($P$1,A845)</f>
        <v>#NAME?</v>
      </c>
      <c r="I845" s="24"/>
      <c r="J845" s="80" t="e">
        <f>IF('Price List'!$F$2="N/A",N845,IF('Price List'!$S$4="#(515): Invalid Customer",K845,(K845-(K845*O845))))</f>
        <v>#NAME?</v>
      </c>
      <c r="K845" s="80" t="e">
        <f t="shared" si="311"/>
        <v>#NAME?</v>
      </c>
      <c r="L845" s="23" t="e">
        <f t="shared" si="319"/>
        <v>#NAME?</v>
      </c>
      <c r="M845" s="77" t="e">
        <f>IF(VLOOKUP(C845,product_group_discount,3,FALSE)="",'New Quote Discount'!$C$6,VLOOKUP(C845,product_group_discount,3,FALSE))</f>
        <v>#NAME?</v>
      </c>
      <c r="N845" s="23" t="e">
        <f t="shared" si="320"/>
        <v>#NAME?</v>
      </c>
      <c r="O845" s="121" t="e">
        <f t="shared" si="321"/>
        <v>#NAME?</v>
      </c>
      <c r="P845" s="117"/>
      <c r="Q845" s="167" t="e">
        <f>IF(P845="",[3]!EntStkSalesPrice($P$1,A845,'Price List'!$S$5),P845*(IF('Price List'!$S$5="A",1,IF('Price List'!$S$5="B",1.204,1.481))))</f>
        <v>#NAME?</v>
      </c>
      <c r="R845" s="167" t="e">
        <f t="shared" si="308"/>
        <v>#NAME?</v>
      </c>
    </row>
    <row r="846" spans="1:19" x14ac:dyDescent="0.2">
      <c r="A846" s="21" t="s">
        <v>821</v>
      </c>
      <c r="B846" s="22" t="e">
        <f>[3]!EntStkParent($P$1,A846)</f>
        <v>#NAME?</v>
      </c>
      <c r="C846" s="22" t="e">
        <f t="shared" si="322"/>
        <v>#NAME?</v>
      </c>
      <c r="D846" s="22" t="e">
        <f>[3]!EntStkDescr($P$1,A846,1)</f>
        <v>#NAME?</v>
      </c>
      <c r="E846" s="55" t="s">
        <v>79</v>
      </c>
      <c r="F846" s="26" t="s">
        <v>77</v>
      </c>
      <c r="G846" s="25" t="e">
        <f t="shared" si="318"/>
        <v>#NAME?</v>
      </c>
      <c r="H846" s="24" t="e">
        <f>[3]!EntStkUserField5($P$1,A846)</f>
        <v>#NAME?</v>
      </c>
      <c r="I846" s="24"/>
      <c r="J846" s="80" t="e">
        <f>IF('Price List'!$F$2="N/A",N846,IF('Price List'!$S$4="#(515): Invalid Customer",K846,(K846-(K846*O846))))</f>
        <v>#NAME?</v>
      </c>
      <c r="K846" s="80" t="e">
        <f t="shared" si="311"/>
        <v>#NAME?</v>
      </c>
      <c r="L846" s="23" t="e">
        <f t="shared" si="319"/>
        <v>#NAME?</v>
      </c>
      <c r="M846" s="77" t="e">
        <f>IF(VLOOKUP(C846,product_group_discount,3,FALSE)="",'New Quote Discount'!$C$6,VLOOKUP(C846,product_group_discount,3,FALSE))</f>
        <v>#NAME?</v>
      </c>
      <c r="N846" s="23" t="e">
        <f t="shared" si="320"/>
        <v>#NAME?</v>
      </c>
      <c r="O846" s="121" t="e">
        <f t="shared" si="321"/>
        <v>#NAME?</v>
      </c>
      <c r="P846" s="117"/>
      <c r="Q846" s="167" t="e">
        <f>IF(P846="",[3]!EntStkSalesPrice($P$1,A846,'Price List'!$S$5),P846*(IF('Price List'!$S$5="A",1,IF('Price List'!$S$5="B",1.204,1.481))))</f>
        <v>#NAME?</v>
      </c>
      <c r="R846" s="167" t="e">
        <f t="shared" si="308"/>
        <v>#NAME?</v>
      </c>
    </row>
    <row r="847" spans="1:19" x14ac:dyDescent="0.2">
      <c r="A847" s="21" t="s">
        <v>822</v>
      </c>
      <c r="B847" s="22" t="e">
        <f>[3]!EntStkParent($P$1,A847)</f>
        <v>#NAME?</v>
      </c>
      <c r="C847" s="22" t="e">
        <f t="shared" si="322"/>
        <v>#NAME?</v>
      </c>
      <c r="D847" s="22" t="e">
        <f>[3]!EntStkDescr($P$1,A847,1)</f>
        <v>#NAME?</v>
      </c>
      <c r="E847" s="55" t="s">
        <v>79</v>
      </c>
      <c r="F847" s="26" t="s">
        <v>77</v>
      </c>
      <c r="G847" s="25" t="e">
        <f t="shared" si="318"/>
        <v>#NAME?</v>
      </c>
      <c r="H847" s="24" t="e">
        <f>[3]!EntStkUserField5($P$1,A847)</f>
        <v>#NAME?</v>
      </c>
      <c r="I847" s="24"/>
      <c r="J847" s="80" t="e">
        <f>IF('Price List'!$F$2="N/A",N847,IF('Price List'!$S$4="#(515): Invalid Customer",K847,(K847-(K847*O847))))</f>
        <v>#NAME?</v>
      </c>
      <c r="K847" s="80" t="e">
        <f t="shared" si="311"/>
        <v>#NAME?</v>
      </c>
      <c r="L847" s="23" t="e">
        <f t="shared" si="319"/>
        <v>#NAME?</v>
      </c>
      <c r="M847" s="77" t="e">
        <f>IF(VLOOKUP(C847,product_group_discount,3,FALSE)="",'New Quote Discount'!$C$6,VLOOKUP(C847,product_group_discount,3,FALSE))</f>
        <v>#NAME?</v>
      </c>
      <c r="N847" s="23" t="e">
        <f t="shared" si="320"/>
        <v>#NAME?</v>
      </c>
      <c r="O847" s="121" t="e">
        <f t="shared" si="321"/>
        <v>#NAME?</v>
      </c>
      <c r="P847" s="117"/>
      <c r="Q847" s="167" t="e">
        <f>IF(P847="",[3]!EntStkSalesPrice($P$1,A847,'Price List'!$S$5),P847*(IF('Price List'!$S$5="A",1,IF('Price List'!$S$5="B",1.204,1.481))))</f>
        <v>#NAME?</v>
      </c>
      <c r="R847" s="167" t="e">
        <f t="shared" si="308"/>
        <v>#NAME?</v>
      </c>
    </row>
    <row r="848" spans="1:19" x14ac:dyDescent="0.2">
      <c r="A848" s="21" t="s">
        <v>823</v>
      </c>
      <c r="B848" s="22" t="e">
        <f>[3]!EntStkParent($P$1,A848)</f>
        <v>#NAME?</v>
      </c>
      <c r="C848" s="22" t="e">
        <f t="shared" si="322"/>
        <v>#NAME?</v>
      </c>
      <c r="D848" s="22" t="e">
        <f>[3]!EntStkDescr($P$1,A848,1)</f>
        <v>#NAME?</v>
      </c>
      <c r="E848" s="55" t="s">
        <v>79</v>
      </c>
      <c r="F848" s="26" t="s">
        <v>77</v>
      </c>
      <c r="G848" s="25" t="e">
        <f t="shared" si="318"/>
        <v>#NAME?</v>
      </c>
      <c r="H848" s="24" t="e">
        <f>[3]!EntStkUserField5($P$1,A848)</f>
        <v>#NAME?</v>
      </c>
      <c r="I848" s="24"/>
      <c r="J848" s="80" t="e">
        <f>IF('Price List'!$F$2="N/A",N848,IF('Price List'!$S$4="#(515): Invalid Customer",K848,(K848-(K848*O848))))</f>
        <v>#NAME?</v>
      </c>
      <c r="K848" s="80" t="e">
        <f t="shared" si="311"/>
        <v>#NAME?</v>
      </c>
      <c r="L848" s="23" t="e">
        <f t="shared" si="319"/>
        <v>#NAME?</v>
      </c>
      <c r="M848" s="77" t="e">
        <f>IF(VLOOKUP(C848,product_group_discount,3,FALSE)="",'New Quote Discount'!$C$6,VLOOKUP(C848,product_group_discount,3,FALSE))</f>
        <v>#NAME?</v>
      </c>
      <c r="N848" s="23" t="e">
        <f t="shared" si="320"/>
        <v>#NAME?</v>
      </c>
      <c r="O848" s="121" t="e">
        <f t="shared" si="321"/>
        <v>#NAME?</v>
      </c>
      <c r="P848" s="117"/>
      <c r="Q848" s="167" t="e">
        <f>IF(P848="",[3]!EntStkSalesPrice($P$1,A848,'Price List'!$S$5),P848*(IF('Price List'!$S$5="A",1,IF('Price List'!$S$5="B",1.204,1.481))))</f>
        <v>#NAME?</v>
      </c>
      <c r="R848" s="167" t="e">
        <f t="shared" si="308"/>
        <v>#NAME?</v>
      </c>
    </row>
    <row r="849" spans="1:18" x14ac:dyDescent="0.2">
      <c r="A849" s="114" t="s">
        <v>259</v>
      </c>
      <c r="B849" s="22" t="e">
        <f>[3]!EntStkParent($P$1,A849)</f>
        <v>#NAME?</v>
      </c>
      <c r="C849" s="22" t="e">
        <f t="shared" si="322"/>
        <v>#NAME?</v>
      </c>
      <c r="D849" s="22" t="e">
        <f>[3]!EntStkDescr($P$1,A849,1)</f>
        <v>#NAME?</v>
      </c>
      <c r="E849" s="55" t="s">
        <v>79</v>
      </c>
      <c r="F849" s="26" t="s">
        <v>77</v>
      </c>
      <c r="G849" s="25" t="e">
        <f t="shared" si="318"/>
        <v>#NAME?</v>
      </c>
      <c r="H849" s="24" t="e">
        <f>[3]!EntStkUserField5($P$1,A849)</f>
        <v>#NAME?</v>
      </c>
      <c r="I849" s="24"/>
      <c r="J849" s="80" t="e">
        <f>IF('Price List'!$F$2="N/A",N849,IF('Price List'!$S$4="#(515): Invalid Customer",K849,(K849-(K849*O849))))</f>
        <v>#NAME?</v>
      </c>
      <c r="K849" s="80" t="e">
        <f t="shared" si="311"/>
        <v>#NAME?</v>
      </c>
      <c r="L849" s="23" t="e">
        <f t="shared" si="319"/>
        <v>#NAME?</v>
      </c>
      <c r="M849" s="77" t="e">
        <f>IF(VLOOKUP(C849,product_group_discount,3,FALSE)="",'New Quote Discount'!$C$6,VLOOKUP(C849,product_group_discount,3,FALSE))</f>
        <v>#NAME?</v>
      </c>
      <c r="N849" s="23" t="e">
        <f t="shared" si="320"/>
        <v>#NAME?</v>
      </c>
      <c r="O849" s="121" t="e">
        <f t="shared" si="321"/>
        <v>#NAME?</v>
      </c>
      <c r="P849" s="117"/>
      <c r="Q849" s="167" t="e">
        <f>IF(P849="",[3]!EntStkSalesPrice($P$1,A849,'Price List'!$S$5),P849*(IF('Price List'!$S$5="A",1,IF('Price List'!$S$5="B",1.204,1.481))))</f>
        <v>#NAME?</v>
      </c>
      <c r="R849" s="167" t="e">
        <f t="shared" ref="R849:R912" si="323">K849*1.5</f>
        <v>#NAME?</v>
      </c>
    </row>
    <row r="850" spans="1:18" x14ac:dyDescent="0.2">
      <c r="A850" s="21" t="s">
        <v>824</v>
      </c>
      <c r="B850" s="22" t="e">
        <f>[3]!EntStkParent($P$1,A850)</f>
        <v>#NAME?</v>
      </c>
      <c r="C850" s="22" t="e">
        <f t="shared" si="322"/>
        <v>#NAME?</v>
      </c>
      <c r="D850" s="22" t="e">
        <f>[3]!EntStkDescr($P$1,A850,1)</f>
        <v>#NAME?</v>
      </c>
      <c r="E850" s="55" t="s">
        <v>79</v>
      </c>
      <c r="F850" s="26" t="s">
        <v>77</v>
      </c>
      <c r="G850" s="25" t="e">
        <f t="shared" si="318"/>
        <v>#NAME?</v>
      </c>
      <c r="H850" s="24" t="e">
        <f>[3]!EntStkUserField5($P$1,A850)</f>
        <v>#NAME?</v>
      </c>
      <c r="I850" s="24"/>
      <c r="J850" s="80" t="e">
        <f>IF('Price List'!$F$2="N/A",N850,IF('Price List'!$S$4="#(515): Invalid Customer",K850,(K850-(K850*O850))))</f>
        <v>#NAME?</v>
      </c>
      <c r="K850" s="80" t="e">
        <f t="shared" si="311"/>
        <v>#NAME?</v>
      </c>
      <c r="L850" s="23" t="e">
        <f t="shared" si="319"/>
        <v>#NAME?</v>
      </c>
      <c r="M850" s="77" t="e">
        <f>IF(VLOOKUP(C850,product_group_discount,3,FALSE)="",'New Quote Discount'!$C$6,VLOOKUP(C850,product_group_discount,3,FALSE))</f>
        <v>#NAME?</v>
      </c>
      <c r="N850" s="23" t="e">
        <f t="shared" si="320"/>
        <v>#NAME?</v>
      </c>
      <c r="O850" s="121" t="e">
        <f t="shared" si="321"/>
        <v>#NAME?</v>
      </c>
      <c r="P850" s="117"/>
      <c r="Q850" s="167" t="e">
        <f>IF(P850="",[3]!EntStkSalesPrice($P$1,A850,'Price List'!$S$5),P850*(IF('Price List'!$S$5="A",1,IF('Price List'!$S$5="B",1.204,1.481))))</f>
        <v>#NAME?</v>
      </c>
      <c r="R850" s="167" t="e">
        <f t="shared" si="323"/>
        <v>#NAME?</v>
      </c>
    </row>
    <row r="851" spans="1:18" x14ac:dyDescent="0.2">
      <c r="A851" s="21" t="s">
        <v>825</v>
      </c>
      <c r="B851" s="22" t="e">
        <f>[3]!EntStkParent($P$1,A851)</f>
        <v>#NAME?</v>
      </c>
      <c r="C851" s="22" t="e">
        <f t="shared" si="322"/>
        <v>#NAME?</v>
      </c>
      <c r="D851" s="22" t="e">
        <f>[3]!EntStkDescr($P$1,A851,1)</f>
        <v>#NAME?</v>
      </c>
      <c r="E851" s="55" t="s">
        <v>79</v>
      </c>
      <c r="F851" s="26" t="s">
        <v>77</v>
      </c>
      <c r="G851" s="25" t="e">
        <f t="shared" si="318"/>
        <v>#NAME?</v>
      </c>
      <c r="H851" s="24" t="e">
        <f>[3]!EntStkUserField5($P$1,A851)</f>
        <v>#NAME?</v>
      </c>
      <c r="I851" s="24"/>
      <c r="J851" s="80" t="e">
        <f>IF('Price List'!$F$2="N/A",N851,IF('Price List'!$S$4="#(515): Invalid Customer",K851,(K851-(K851*O851))))</f>
        <v>#NAME?</v>
      </c>
      <c r="K851" s="80" t="e">
        <f t="shared" si="311"/>
        <v>#NAME?</v>
      </c>
      <c r="L851" s="23" t="e">
        <f t="shared" si="319"/>
        <v>#NAME?</v>
      </c>
      <c r="M851" s="77" t="e">
        <f>IF(VLOOKUP(C851,product_group_discount,3,FALSE)="",'New Quote Discount'!$C$6,VLOOKUP(C851,product_group_discount,3,FALSE))</f>
        <v>#NAME?</v>
      </c>
      <c r="N851" s="23" t="e">
        <f t="shared" si="320"/>
        <v>#NAME?</v>
      </c>
      <c r="O851" s="121" t="e">
        <f t="shared" si="321"/>
        <v>#NAME?</v>
      </c>
      <c r="P851" s="117"/>
      <c r="Q851" s="167" t="e">
        <f>IF(P851="",[3]!EntStkSalesPrice($P$1,A851,'Price List'!$S$5),P851*(IF('Price List'!$S$5="A",1,IF('Price List'!$S$5="B",1.204,1.481))))</f>
        <v>#NAME?</v>
      </c>
      <c r="R851" s="167" t="e">
        <f t="shared" si="323"/>
        <v>#NAME?</v>
      </c>
    </row>
    <row r="852" spans="1:18" x14ac:dyDescent="0.2">
      <c r="A852" s="21" t="s">
        <v>826</v>
      </c>
      <c r="B852" s="22" t="e">
        <f>[3]!EntStkParent($P$1,A852)</f>
        <v>#NAME?</v>
      </c>
      <c r="C852" s="22" t="e">
        <f t="shared" si="322"/>
        <v>#NAME?</v>
      </c>
      <c r="D852" s="22" t="e">
        <f>[3]!EntStkDescr($P$1,A852,1)</f>
        <v>#NAME?</v>
      </c>
      <c r="E852" s="55" t="s">
        <v>79</v>
      </c>
      <c r="F852" s="26" t="s">
        <v>77</v>
      </c>
      <c r="G852" s="25" t="e">
        <f t="shared" si="318"/>
        <v>#NAME?</v>
      </c>
      <c r="H852" s="24" t="e">
        <f>[3]!EntStkUserField5($P$1,A852)</f>
        <v>#NAME?</v>
      </c>
      <c r="I852" s="24"/>
      <c r="J852" s="80" t="e">
        <f>IF('Price List'!$F$2="N/A",N852,IF('Price List'!$S$4="#(515): Invalid Customer",K852,(K852-(K852*O852))))</f>
        <v>#NAME?</v>
      </c>
      <c r="K852" s="80" t="e">
        <f t="shared" si="311"/>
        <v>#NAME?</v>
      </c>
      <c r="L852" s="23" t="e">
        <f t="shared" si="319"/>
        <v>#NAME?</v>
      </c>
      <c r="M852" s="77" t="e">
        <f>IF(VLOOKUP(C852,product_group_discount,3,FALSE)="",'New Quote Discount'!$C$6,VLOOKUP(C852,product_group_discount,3,FALSE))</f>
        <v>#NAME?</v>
      </c>
      <c r="N852" s="23" t="e">
        <f t="shared" si="320"/>
        <v>#NAME?</v>
      </c>
      <c r="O852" s="121" t="e">
        <f t="shared" si="321"/>
        <v>#NAME?</v>
      </c>
      <c r="P852" s="117"/>
      <c r="Q852" s="167" t="e">
        <f>IF(P852="",[3]!EntStkSalesPrice($P$1,A852,'Price List'!$S$5),P852*(IF('Price List'!$S$5="A",1,IF('Price List'!$S$5="B",1.204,1.481))))</f>
        <v>#NAME?</v>
      </c>
      <c r="R852" s="167" t="e">
        <f t="shared" si="323"/>
        <v>#NAME?</v>
      </c>
    </row>
    <row r="853" spans="1:18" x14ac:dyDescent="0.2">
      <c r="A853" s="21" t="s">
        <v>827</v>
      </c>
      <c r="B853" s="22" t="e">
        <f>[3]!EntStkParent($P$1,A853)</f>
        <v>#NAME?</v>
      </c>
      <c r="C853" s="22" t="e">
        <f t="shared" si="322"/>
        <v>#NAME?</v>
      </c>
      <c r="D853" s="22" t="e">
        <f>[3]!EntStkDescr($P$1,A853,1)</f>
        <v>#NAME?</v>
      </c>
      <c r="E853" s="55" t="s">
        <v>79</v>
      </c>
      <c r="F853" s="26" t="s">
        <v>77</v>
      </c>
      <c r="G853" s="25" t="e">
        <f t="shared" si="318"/>
        <v>#NAME?</v>
      </c>
      <c r="H853" s="24" t="e">
        <f>[3]!EntStkUserField5($P$1,A853)</f>
        <v>#NAME?</v>
      </c>
      <c r="I853" s="24"/>
      <c r="J853" s="80" t="e">
        <f>IF('Price List'!$F$2="N/A",N853,IF('Price List'!$S$4="#(515): Invalid Customer",K853,(K853-(K853*O853))))</f>
        <v>#NAME?</v>
      </c>
      <c r="K853" s="80" t="e">
        <f t="shared" si="311"/>
        <v>#NAME?</v>
      </c>
      <c r="L853" s="23" t="e">
        <f t="shared" si="319"/>
        <v>#NAME?</v>
      </c>
      <c r="M853" s="77" t="e">
        <f>IF(VLOOKUP(C853,product_group_discount,3,FALSE)="",'New Quote Discount'!$C$6,VLOOKUP(C853,product_group_discount,3,FALSE))</f>
        <v>#NAME?</v>
      </c>
      <c r="N853" s="23" t="e">
        <f t="shared" si="320"/>
        <v>#NAME?</v>
      </c>
      <c r="O853" s="121" t="e">
        <f t="shared" si="321"/>
        <v>#NAME?</v>
      </c>
      <c r="P853" s="117"/>
      <c r="Q853" s="167" t="e">
        <f>IF(P853="",[3]!EntStkSalesPrice($P$1,A853,'Price List'!$S$5),P853*(IF('Price List'!$S$5="A",1,IF('Price List'!$S$5="B",1.204,1.481))))</f>
        <v>#NAME?</v>
      </c>
      <c r="R853" s="167" t="e">
        <f t="shared" si="323"/>
        <v>#NAME?</v>
      </c>
    </row>
    <row r="854" spans="1:18" x14ac:dyDescent="0.2">
      <c r="A854" s="21" t="s">
        <v>828</v>
      </c>
      <c r="B854" s="22" t="e">
        <f>[3]!EntStkParent($P$1,A854)</f>
        <v>#NAME?</v>
      </c>
      <c r="C854" s="22" t="e">
        <f t="shared" si="322"/>
        <v>#NAME?</v>
      </c>
      <c r="D854" s="22" t="e">
        <f>[3]!EntStkDescr($P$1,A854,1)</f>
        <v>#NAME?</v>
      </c>
      <c r="E854" s="55" t="s">
        <v>79</v>
      </c>
      <c r="F854" s="26" t="s">
        <v>77</v>
      </c>
      <c r="G854" s="25" t="e">
        <f t="shared" si="318"/>
        <v>#NAME?</v>
      </c>
      <c r="H854" s="24" t="e">
        <f>[3]!EntStkUserField5($P$1,A854)</f>
        <v>#NAME?</v>
      </c>
      <c r="I854" s="24"/>
      <c r="J854" s="80" t="e">
        <f>IF('Price List'!$F$2="N/A",N854,IF('Price List'!$S$4="#(515): Invalid Customer",K854,(K854-(K854*O854))))</f>
        <v>#NAME?</v>
      </c>
      <c r="K854" s="80" t="e">
        <f t="shared" si="311"/>
        <v>#NAME?</v>
      </c>
      <c r="L854" s="23" t="e">
        <f t="shared" si="319"/>
        <v>#NAME?</v>
      </c>
      <c r="M854" s="77" t="e">
        <f>IF(VLOOKUP(C854,product_group_discount,3,FALSE)="",'New Quote Discount'!$C$6,VLOOKUP(C854,product_group_discount,3,FALSE))</f>
        <v>#NAME?</v>
      </c>
      <c r="N854" s="23" t="e">
        <f t="shared" si="320"/>
        <v>#NAME?</v>
      </c>
      <c r="O854" s="121" t="e">
        <f t="shared" si="321"/>
        <v>#NAME?</v>
      </c>
      <c r="P854" s="117"/>
      <c r="Q854" s="167" t="e">
        <f>IF(P854="",[3]!EntStkSalesPrice($P$1,A854,'Price List'!$S$5),P854*(IF('Price List'!$S$5="A",1,IF('Price List'!$S$5="B",1.204,1.481))))</f>
        <v>#NAME?</v>
      </c>
      <c r="R854" s="167" t="e">
        <f t="shared" si="323"/>
        <v>#NAME?</v>
      </c>
    </row>
    <row r="855" spans="1:18" x14ac:dyDescent="0.2">
      <c r="A855" s="21" t="s">
        <v>829</v>
      </c>
      <c r="B855" s="22" t="e">
        <f>[3]!EntStkParent($P$1,A855)</f>
        <v>#NAME?</v>
      </c>
      <c r="C855" s="22" t="e">
        <f t="shared" si="322"/>
        <v>#NAME?</v>
      </c>
      <c r="D855" s="22" t="e">
        <f>[3]!EntStkDescr($P$1,A855,1)</f>
        <v>#NAME?</v>
      </c>
      <c r="E855" s="55" t="s">
        <v>79</v>
      </c>
      <c r="F855" s="26" t="s">
        <v>77</v>
      </c>
      <c r="G855" s="25" t="e">
        <f t="shared" si="318"/>
        <v>#NAME?</v>
      </c>
      <c r="H855" s="24" t="e">
        <f>[3]!EntStkUserField5($P$1,A855)</f>
        <v>#NAME?</v>
      </c>
      <c r="I855" s="24"/>
      <c r="J855" s="80" t="e">
        <f>IF('Price List'!$F$2="N/A",N855,IF('Price List'!$S$4="#(515): Invalid Customer",K855,(K855-(K855*O855))))</f>
        <v>#NAME?</v>
      </c>
      <c r="K855" s="80" t="e">
        <f t="shared" si="311"/>
        <v>#NAME?</v>
      </c>
      <c r="L855" s="23" t="e">
        <f t="shared" si="319"/>
        <v>#NAME?</v>
      </c>
      <c r="M855" s="77" t="e">
        <f>IF(VLOOKUP(C855,product_group_discount,3,FALSE)="",'New Quote Discount'!$C$6,VLOOKUP(C855,product_group_discount,3,FALSE))</f>
        <v>#NAME?</v>
      </c>
      <c r="N855" s="23" t="e">
        <f t="shared" si="320"/>
        <v>#NAME?</v>
      </c>
      <c r="O855" s="121" t="e">
        <f t="shared" si="321"/>
        <v>#NAME?</v>
      </c>
      <c r="P855" s="117"/>
      <c r="Q855" s="167" t="e">
        <f>IF(P855="",[3]!EntStkSalesPrice($P$1,A855,'Price List'!$S$5),P855*(IF('Price List'!$S$5="A",1,IF('Price List'!$S$5="B",1.204,1.481))))</f>
        <v>#NAME?</v>
      </c>
      <c r="R855" s="167" t="e">
        <f t="shared" si="323"/>
        <v>#NAME?</v>
      </c>
    </row>
    <row r="856" spans="1:18" x14ac:dyDescent="0.2">
      <c r="A856" s="21" t="s">
        <v>830</v>
      </c>
      <c r="B856" s="22" t="e">
        <f>[3]!EntStkParent($P$1,A856)</f>
        <v>#NAME?</v>
      </c>
      <c r="C856" s="22" t="e">
        <f t="shared" si="322"/>
        <v>#NAME?</v>
      </c>
      <c r="D856" s="22" t="e">
        <f>[3]!EntStkDescr($P$1,A856,1)</f>
        <v>#NAME?</v>
      </c>
      <c r="E856" s="55" t="s">
        <v>79</v>
      </c>
      <c r="F856" s="26" t="s">
        <v>77</v>
      </c>
      <c r="G856" s="25" t="e">
        <f t="shared" si="318"/>
        <v>#NAME?</v>
      </c>
      <c r="H856" s="24" t="e">
        <f>[3]!EntStkUserField5($P$1,A856)</f>
        <v>#NAME?</v>
      </c>
      <c r="I856" s="24"/>
      <c r="J856" s="80" t="e">
        <f>IF('Price List'!$F$2="N/A",N856,IF('Price List'!$S$4="#(515): Invalid Customer",K856,(K856-(K856*O856))))</f>
        <v>#NAME?</v>
      </c>
      <c r="K856" s="80" t="e">
        <f t="shared" si="311"/>
        <v>#NAME?</v>
      </c>
      <c r="L856" s="23" t="e">
        <f t="shared" si="319"/>
        <v>#NAME?</v>
      </c>
      <c r="M856" s="77" t="e">
        <f>IF(VLOOKUP(C856,product_group_discount,3,FALSE)="",'New Quote Discount'!$C$6,VLOOKUP(C856,product_group_discount,3,FALSE))</f>
        <v>#NAME?</v>
      </c>
      <c r="N856" s="23" t="e">
        <f t="shared" si="320"/>
        <v>#NAME?</v>
      </c>
      <c r="O856" s="121" t="e">
        <f t="shared" si="321"/>
        <v>#NAME?</v>
      </c>
      <c r="P856" s="117"/>
      <c r="Q856" s="167" t="e">
        <f>IF(P856="",[3]!EntStkSalesPrice($P$1,A856,'Price List'!$S$5),P856*(IF('Price List'!$S$5="A",1,IF('Price List'!$S$5="B",1.204,1.481))))</f>
        <v>#NAME?</v>
      </c>
      <c r="R856" s="167" t="e">
        <f t="shared" si="323"/>
        <v>#NAME?</v>
      </c>
    </row>
    <row r="857" spans="1:18" x14ac:dyDescent="0.2">
      <c r="A857" s="21" t="s">
        <v>831</v>
      </c>
      <c r="B857" s="22" t="e">
        <f>[3]!EntStkParent($P$1,A857)</f>
        <v>#NAME?</v>
      </c>
      <c r="C857" s="22" t="e">
        <f t="shared" si="322"/>
        <v>#NAME?</v>
      </c>
      <c r="D857" s="22" t="e">
        <f>[3]!EntStkDescr($P$1,A857,1)</f>
        <v>#NAME?</v>
      </c>
      <c r="E857" s="55" t="s">
        <v>79</v>
      </c>
      <c r="F857" s="26" t="s">
        <v>77</v>
      </c>
      <c r="G857" s="25" t="e">
        <f t="shared" si="318"/>
        <v>#NAME?</v>
      </c>
      <c r="H857" s="24" t="e">
        <f>[3]!EntStkUserField5($P$1,A857)</f>
        <v>#NAME?</v>
      </c>
      <c r="I857" s="24"/>
      <c r="J857" s="80" t="e">
        <f>IF('Price List'!$F$2="N/A",N857,IF('Price List'!$S$4="#(515): Invalid Customer",K857,(K857-(K857*O857))))</f>
        <v>#NAME?</v>
      </c>
      <c r="K857" s="80" t="e">
        <f t="shared" ref="K857:K911" si="324">Q857</f>
        <v>#NAME?</v>
      </c>
      <c r="L857" s="23" t="e">
        <f t="shared" si="319"/>
        <v>#NAME?</v>
      </c>
      <c r="M857" s="77" t="e">
        <f>IF(VLOOKUP(C857,product_group_discount,3,FALSE)="",'New Quote Discount'!$C$6,VLOOKUP(C857,product_group_discount,3,FALSE))</f>
        <v>#NAME?</v>
      </c>
      <c r="N857" s="23" t="e">
        <f t="shared" si="320"/>
        <v>#NAME?</v>
      </c>
      <c r="O857" s="121" t="e">
        <f t="shared" si="321"/>
        <v>#NAME?</v>
      </c>
      <c r="P857" s="117"/>
      <c r="Q857" s="167" t="e">
        <f>IF(P857="",[3]!EntStkSalesPrice($P$1,A857,'Price List'!$S$5),P857*(IF('Price List'!$S$5="A",1,IF('Price List'!$S$5="B",1.204,1.481))))</f>
        <v>#NAME?</v>
      </c>
      <c r="R857" s="167" t="e">
        <f t="shared" si="323"/>
        <v>#NAME?</v>
      </c>
    </row>
    <row r="858" spans="1:18" x14ac:dyDescent="0.2">
      <c r="A858" s="21" t="s">
        <v>832</v>
      </c>
      <c r="B858" s="22" t="e">
        <f>[3]!EntStkParent($P$1,A858)</f>
        <v>#NAME?</v>
      </c>
      <c r="C858" s="22" t="e">
        <f t="shared" si="322"/>
        <v>#NAME?</v>
      </c>
      <c r="D858" s="22" t="e">
        <f>[3]!EntStkDescr($P$1,A858,1)</f>
        <v>#NAME?</v>
      </c>
      <c r="E858" s="55" t="s">
        <v>79</v>
      </c>
      <c r="F858" s="26" t="s">
        <v>77</v>
      </c>
      <c r="G858" s="25" t="e">
        <f t="shared" si="318"/>
        <v>#NAME?</v>
      </c>
      <c r="H858" s="24" t="e">
        <f>[3]!EntStkUserField5($P$1,A858)</f>
        <v>#NAME?</v>
      </c>
      <c r="I858" s="24"/>
      <c r="J858" s="80" t="e">
        <f>IF('Price List'!$F$2="N/A",N858,IF('Price List'!$S$4="#(515): Invalid Customer",K858,(K858-(K858*O858))))</f>
        <v>#NAME?</v>
      </c>
      <c r="K858" s="80" t="e">
        <f t="shared" si="324"/>
        <v>#NAME?</v>
      </c>
      <c r="L858" s="23" t="e">
        <f t="shared" ref="L858:L863" si="325">K858-(K858*M858)</f>
        <v>#NAME?</v>
      </c>
      <c r="M858" s="77" t="e">
        <f>IF(VLOOKUP(C858,product_group_discount,3,FALSE)="",'New Quote Discount'!$C$6,VLOOKUP(C858,product_group_discount,3,FALSE))</f>
        <v>#NAME?</v>
      </c>
      <c r="N858" s="23" t="e">
        <f t="shared" ref="N858:N863" si="326">K858-(K858*M858)</f>
        <v>#NAME?</v>
      </c>
      <c r="O858" s="121" t="e">
        <f t="shared" ref="O858:O863" si="327">VLOOKUP(C858,customerdiscount,5,FALSE)</f>
        <v>#NAME?</v>
      </c>
      <c r="P858" s="117"/>
      <c r="Q858" s="167" t="e">
        <f>IF(P858="",[3]!EntStkSalesPrice($P$1,A858,'Price List'!$S$5),P858*(IF('Price List'!$S$5="A",1,IF('Price List'!$S$5="B",1.204,1.481))))</f>
        <v>#NAME?</v>
      </c>
      <c r="R858" s="167" t="e">
        <f t="shared" si="323"/>
        <v>#NAME?</v>
      </c>
    </row>
    <row r="859" spans="1:18" x14ac:dyDescent="0.2">
      <c r="A859" s="21" t="s">
        <v>260</v>
      </c>
      <c r="B859" s="22" t="e">
        <f>[3]!EntStkParent($P$1,A859)</f>
        <v>#NAME?</v>
      </c>
      <c r="C859" s="22" t="e">
        <f t="shared" si="322"/>
        <v>#NAME?</v>
      </c>
      <c r="D859" s="22" t="e">
        <f>[3]!EntStkDescr($P$1,A859,1)</f>
        <v>#NAME?</v>
      </c>
      <c r="E859" s="55" t="s">
        <v>79</v>
      </c>
      <c r="F859" s="26" t="s">
        <v>77</v>
      </c>
      <c r="G859" s="25" t="e">
        <f t="shared" si="318"/>
        <v>#NAME?</v>
      </c>
      <c r="H859" s="24" t="e">
        <f>[3]!EntStkUserField5($P$1,A859)</f>
        <v>#NAME?</v>
      </c>
      <c r="I859" s="24"/>
      <c r="J859" s="80" t="e">
        <f>IF('Price List'!$F$2="N/A",N859,IF('Price List'!$S$4="#(515): Invalid Customer",K859,(K859-(K859*O859))))</f>
        <v>#NAME?</v>
      </c>
      <c r="K859" s="80" t="e">
        <f t="shared" si="324"/>
        <v>#NAME?</v>
      </c>
      <c r="L859" s="23" t="e">
        <f t="shared" ref="L859" si="328">K859-(K859*M859)</f>
        <v>#NAME?</v>
      </c>
      <c r="M859" s="77" t="e">
        <f>IF(VLOOKUP(C859,product_group_discount,3,FALSE)="",'New Quote Discount'!$C$6,VLOOKUP(C859,product_group_discount,3,FALSE))</f>
        <v>#NAME?</v>
      </c>
      <c r="N859" s="23" t="e">
        <f t="shared" ref="N859" si="329">K859-(K859*M859)</f>
        <v>#NAME?</v>
      </c>
      <c r="O859" s="121" t="e">
        <f t="shared" ref="O859" si="330">VLOOKUP(C859,customerdiscount,5,FALSE)</f>
        <v>#NAME?</v>
      </c>
      <c r="P859" s="85"/>
      <c r="Q859" s="167" t="e">
        <f>IF(P859="",[3]!EntStkSalesPrice($P$1,A859,'Price List'!$S$5),P859*(IF('Price List'!$S$5="A",1,IF('Price List'!$S$5="B",1.204,1.481))))</f>
        <v>#NAME?</v>
      </c>
      <c r="R859" s="167" t="e">
        <f t="shared" si="323"/>
        <v>#NAME?</v>
      </c>
    </row>
    <row r="860" spans="1:18" x14ac:dyDescent="0.2">
      <c r="A860" s="115" t="s">
        <v>261</v>
      </c>
      <c r="B860" s="22" t="e">
        <f>[3]!EntStkParent($P$1,A860)</f>
        <v>#NAME?</v>
      </c>
      <c r="C860" s="22" t="e">
        <f t="shared" si="322"/>
        <v>#NAME?</v>
      </c>
      <c r="D860" s="22" t="e">
        <f>[3]!EntStkDescr($P$1,A860,1)</f>
        <v>#NAME?</v>
      </c>
      <c r="E860" s="55" t="s">
        <v>79</v>
      </c>
      <c r="F860" s="26" t="s">
        <v>77</v>
      </c>
      <c r="G860" s="25" t="e">
        <f t="shared" si="318"/>
        <v>#NAME?</v>
      </c>
      <c r="H860" s="24" t="e">
        <f>[3]!EntStkUserField5($P$1,A860)</f>
        <v>#NAME?</v>
      </c>
      <c r="I860" s="24"/>
      <c r="J860" s="80" t="e">
        <f>IF('Price List'!$F$2="N/A",N860,IF('Price List'!$S$4="#(515): Invalid Customer",K860,(K860-(K860*O860))))</f>
        <v>#NAME?</v>
      </c>
      <c r="K860" s="80" t="e">
        <f t="shared" si="324"/>
        <v>#NAME?</v>
      </c>
      <c r="L860" s="23" t="e">
        <f t="shared" ref="L860" si="331">K860-(K860*M860)</f>
        <v>#NAME?</v>
      </c>
      <c r="M860" s="77" t="e">
        <f>IF(VLOOKUP(C860,product_group_discount,3,FALSE)="",'New Quote Discount'!$C$6,VLOOKUP(C860,product_group_discount,3,FALSE))</f>
        <v>#NAME?</v>
      </c>
      <c r="N860" s="23" t="e">
        <f t="shared" ref="N860" si="332">K860-(K860*M860)</f>
        <v>#NAME?</v>
      </c>
      <c r="O860" s="121" t="e">
        <f t="shared" ref="O860" si="333">VLOOKUP(C860,customerdiscount,5,FALSE)</f>
        <v>#NAME?</v>
      </c>
      <c r="P860" s="262"/>
      <c r="Q860" s="167" t="e">
        <f>IF(P860="",[3]!EntStkSalesPrice($P$1,A860,'Price List'!$S$5),P860*(IF('Price List'!$S$5="A",1,IF('Price List'!$S$5="B",1.204,1.481))))</f>
        <v>#NAME?</v>
      </c>
      <c r="R860" s="167" t="e">
        <f t="shared" si="323"/>
        <v>#NAME?</v>
      </c>
    </row>
    <row r="861" spans="1:18" x14ac:dyDescent="0.2">
      <c r="A861" s="115" t="s">
        <v>262</v>
      </c>
      <c r="B861" s="22" t="e">
        <f>[3]!EntStkParent($P$1,A861)</f>
        <v>#NAME?</v>
      </c>
      <c r="C861" s="22" t="e">
        <f t="shared" si="322"/>
        <v>#NAME?</v>
      </c>
      <c r="D861" s="22" t="e">
        <f>[3]!EntStkDescr($P$1,A861,1)</f>
        <v>#NAME?</v>
      </c>
      <c r="E861" s="55" t="s">
        <v>79</v>
      </c>
      <c r="F861" s="26" t="s">
        <v>77</v>
      </c>
      <c r="G861" s="25" t="e">
        <f t="shared" si="318"/>
        <v>#NAME?</v>
      </c>
      <c r="H861" s="24" t="e">
        <f>[3]!EntStkUserField5($P$1,A861)</f>
        <v>#NAME?</v>
      </c>
      <c r="I861" s="24"/>
      <c r="J861" s="80" t="e">
        <f>IF('Price List'!$F$2="N/A",N861,IF('Price List'!$S$4="#(515): Invalid Customer",K861,(K861-(K861*O861))))</f>
        <v>#NAME?</v>
      </c>
      <c r="K861" s="80" t="e">
        <f t="shared" si="324"/>
        <v>#NAME?</v>
      </c>
      <c r="L861" s="23" t="e">
        <f t="shared" ref="L861" si="334">K861-(K861*M861)</f>
        <v>#NAME?</v>
      </c>
      <c r="M861" s="77" t="e">
        <f>IF(VLOOKUP(C861,product_group_discount,3,FALSE)="",'New Quote Discount'!$C$6,VLOOKUP(C861,product_group_discount,3,FALSE))</f>
        <v>#NAME?</v>
      </c>
      <c r="N861" s="23" t="e">
        <f t="shared" ref="N861" si="335">K861-(K861*M861)</f>
        <v>#NAME?</v>
      </c>
      <c r="O861" s="121" t="e">
        <f t="shared" ref="O861" si="336">VLOOKUP(C861,customerdiscount,5,FALSE)</f>
        <v>#NAME?</v>
      </c>
      <c r="P861" s="85"/>
      <c r="Q861" s="167" t="e">
        <f>IF(P861="",[3]!EntStkSalesPrice($P$1,A861,'Price List'!$S$5),P861*(IF('Price List'!$S$5="A",1,IF('Price List'!$S$5="B",1.204,1.481))))</f>
        <v>#NAME?</v>
      </c>
      <c r="R861" s="167" t="e">
        <f t="shared" si="323"/>
        <v>#NAME?</v>
      </c>
    </row>
    <row r="862" spans="1:18" x14ac:dyDescent="0.2">
      <c r="A862" s="115" t="s">
        <v>263</v>
      </c>
      <c r="B862" s="66" t="e">
        <f>[3]!EntStkParent($P$1,A862)</f>
        <v>#NAME?</v>
      </c>
      <c r="C862" s="66" t="s">
        <v>39</v>
      </c>
      <c r="D862" s="66" t="e">
        <f>[3]!EntStkDescr($P$1,A862,1)</f>
        <v>#NAME?</v>
      </c>
      <c r="E862" s="67" t="s">
        <v>79</v>
      </c>
      <c r="F862" s="68" t="s">
        <v>77</v>
      </c>
      <c r="G862" s="70" t="e">
        <f t="shared" ref="G862:G866" si="337">CONCATENATE(H862,E862,F862)</f>
        <v>#NAME?</v>
      </c>
      <c r="H862" s="69" t="e">
        <f>[3]!EntStkUserField5($P$1,A862)</f>
        <v>#NAME?</v>
      </c>
      <c r="I862" s="24"/>
      <c r="J862" s="85" t="e">
        <f>IF('Price List'!$F$2="N/A",N862,IF('Price List'!$S$4="#(515): Invalid Customer",K862,(K862-(K862*O862))))</f>
        <v>#NAME?</v>
      </c>
      <c r="K862" s="85" t="e">
        <f t="shared" si="324"/>
        <v>#NAME?</v>
      </c>
      <c r="L862" s="75" t="e">
        <f t="shared" si="325"/>
        <v>#NAME?</v>
      </c>
      <c r="M862" s="77">
        <f>IF(VLOOKUP(C862,product_group_discount,3,FALSE)="",'New Quote Discount'!$C$6,VLOOKUP(C862,product_group_discount,3,FALSE))</f>
        <v>0.4</v>
      </c>
      <c r="N862" s="75" t="e">
        <f t="shared" si="326"/>
        <v>#NAME?</v>
      </c>
      <c r="O862" s="121" t="e">
        <f t="shared" si="327"/>
        <v>#NAME?</v>
      </c>
      <c r="P862" s="85"/>
      <c r="Q862" s="167" t="e">
        <f>IF(P862="",[3]!EntStkSalesPrice($P$1,A862,'Price List'!$S$5),P862*(IF('Price List'!$S$5="A",1,IF('Price List'!$S$5="B",1.204,1.481))))</f>
        <v>#NAME?</v>
      </c>
      <c r="R862" s="167" t="e">
        <f t="shared" si="323"/>
        <v>#NAME?</v>
      </c>
    </row>
    <row r="863" spans="1:18" x14ac:dyDescent="0.2">
      <c r="A863" s="27"/>
      <c r="B863" s="28" t="e">
        <f>[3]!EntStkParent($P$1,A863)</f>
        <v>#NAME?</v>
      </c>
      <c r="C863" s="28" t="s">
        <v>39</v>
      </c>
      <c r="D863" s="28" t="e">
        <f>[3]!EntStkDescr($P$1,A863,1)</f>
        <v>#NAME?</v>
      </c>
      <c r="E863" s="57" t="s">
        <v>79</v>
      </c>
      <c r="F863" s="39" t="s">
        <v>77</v>
      </c>
      <c r="G863" s="31" t="str">
        <f t="shared" si="337"/>
        <v>22MGP P TECH 50</v>
      </c>
      <c r="H863" s="30">
        <v>22</v>
      </c>
      <c r="I863" s="24"/>
      <c r="J863" s="81" t="e">
        <f>IF('Price List'!$F$2="N/A",N863,IF('Price List'!$S$4="#(515): Invalid Customer",K863,(K863-(K863*O863))))</f>
        <v>#NAME?</v>
      </c>
      <c r="K863" s="81">
        <f t="shared" si="324"/>
        <v>65.494302544999996</v>
      </c>
      <c r="L863" s="29">
        <f t="shared" si="325"/>
        <v>39.296581527000001</v>
      </c>
      <c r="M863" s="86">
        <f>IF(VLOOKUP(C863,product_group_discount,3,FALSE)="",'New Quote Discount'!$C$6,VLOOKUP(C863,product_group_discount,3,FALSE))</f>
        <v>0.4</v>
      </c>
      <c r="N863" s="29">
        <f t="shared" si="326"/>
        <v>39.296581527000001</v>
      </c>
      <c r="O863" s="120" t="e">
        <f t="shared" si="327"/>
        <v>#NAME?</v>
      </c>
      <c r="P863" s="81">
        <v>54.39726125</v>
      </c>
      <c r="Q863" s="167">
        <f>IF(P863="",[3]!EntStkSalesPrice($P$1,A863,'Price List'!$S$5),P863*(IF('Price List'!$S$5="A",1,IF('Price List'!$S$5="B",1.204,1.481))))</f>
        <v>65.494302544999996</v>
      </c>
      <c r="R863" s="167">
        <f t="shared" si="323"/>
        <v>98.241453817500002</v>
      </c>
    </row>
    <row r="864" spans="1:18" x14ac:dyDescent="0.2">
      <c r="A864" s="115" t="s">
        <v>2451</v>
      </c>
      <c r="B864" s="66" t="e">
        <f>[3]!EntStkParent($P$1,A864)</f>
        <v>#NAME?</v>
      </c>
      <c r="C864" s="66" t="s">
        <v>39</v>
      </c>
      <c r="D864" s="66" t="e">
        <f>[3]!EntStkDescr($P$1,A864,1)</f>
        <v>#NAME?</v>
      </c>
      <c r="E864" s="67" t="s">
        <v>79</v>
      </c>
      <c r="F864" s="68" t="s">
        <v>77</v>
      </c>
      <c r="G864" s="70" t="str">
        <f t="shared" si="337"/>
        <v>23MGP P TECH 50</v>
      </c>
      <c r="H864" s="69">
        <v>23</v>
      </c>
      <c r="I864" s="69"/>
      <c r="J864" s="85" t="e">
        <f>IF('Price List'!$F$2="N/A",N864,IF('Price List'!$S$4="#(515): Invalid Customer",K864,(K864-(K864*O864))))</f>
        <v>#NAME?</v>
      </c>
      <c r="K864" s="85" t="e">
        <f t="shared" si="324"/>
        <v>#NAME?</v>
      </c>
      <c r="L864" s="75" t="e">
        <f t="shared" ref="L864" si="338">K864-(K864*M864)</f>
        <v>#NAME?</v>
      </c>
      <c r="M864" s="77">
        <f>IF(VLOOKUP(C864,product_group_discount,3,FALSE)="",'New Quote Discount'!$C$6,VLOOKUP(C864,product_group_discount,3,FALSE))</f>
        <v>0.4</v>
      </c>
      <c r="N864" s="75" t="e">
        <f t="shared" ref="N864" si="339">K864-(K864*M864)</f>
        <v>#NAME?</v>
      </c>
      <c r="O864" s="121" t="e">
        <f t="shared" ref="O864" si="340">VLOOKUP(C864,customerdiscount,5,FALSE)</f>
        <v>#NAME?</v>
      </c>
      <c r="P864" s="85"/>
      <c r="Q864" s="167" t="e">
        <f>IF(P864="",[3]!EntStkSalesPrice($P$1,A864,'Price List'!$S$5),P864*(IF('Price List'!$S$5="A",1,IF('Price List'!$S$5="B",1.204,1.481))))</f>
        <v>#NAME?</v>
      </c>
      <c r="R864" s="167" t="e">
        <f t="shared" si="323"/>
        <v>#NAME?</v>
      </c>
    </row>
    <row r="865" spans="1:19" x14ac:dyDescent="0.2">
      <c r="A865" s="27"/>
      <c r="B865" s="28" t="e">
        <f>[3]!EntStkParent($P$1,A865)</f>
        <v>#NAME?</v>
      </c>
      <c r="C865" s="28" t="s">
        <v>39</v>
      </c>
      <c r="D865" s="28" t="e">
        <f>[3]!EntStkDescr($P$1,A865,1)</f>
        <v>#NAME?</v>
      </c>
      <c r="E865" s="57" t="s">
        <v>79</v>
      </c>
      <c r="F865" s="39" t="s">
        <v>77</v>
      </c>
      <c r="G865" s="31" t="str">
        <f t="shared" si="337"/>
        <v>24MGP P TECH 50</v>
      </c>
      <c r="H865" s="30">
        <v>24</v>
      </c>
      <c r="I865" s="24"/>
      <c r="J865" s="81" t="e">
        <f>IF('Price List'!$F$2="N/A",N865,IF('Price List'!$S$4="#(515): Invalid Customer",K865,(K865-(K865*O865))))</f>
        <v>#NAME?</v>
      </c>
      <c r="K865" s="81">
        <f t="shared" si="324"/>
        <v>91.692023562999992</v>
      </c>
      <c r="L865" s="29">
        <f t="shared" ref="L865:L868" si="341">K865-(K865*M865)</f>
        <v>55.015214137799994</v>
      </c>
      <c r="M865" s="86">
        <f>IF(VLOOKUP(C865,product_group_discount,3,FALSE)="",'New Quote Discount'!$C$6,VLOOKUP(C865,product_group_discount,3,FALSE))</f>
        <v>0.4</v>
      </c>
      <c r="N865" s="29">
        <f t="shared" ref="N865:N868" si="342">K865-(K865*M865)</f>
        <v>55.015214137799994</v>
      </c>
      <c r="O865" s="120" t="e">
        <f t="shared" ref="O865:O868" si="343">VLOOKUP(C865,customerdiscount,5,FALSE)</f>
        <v>#NAME?</v>
      </c>
      <c r="P865" s="81">
        <v>76.15616575</v>
      </c>
      <c r="Q865" s="167">
        <f>IF(P865="",[3]!EntStkSalesPrice($P$1,A865,'Price List'!$S$5),P865*(IF('Price List'!$S$5="A",1,IF('Price List'!$S$5="B",1.204,1.481))))</f>
        <v>91.692023562999992</v>
      </c>
      <c r="R865" s="167">
        <f t="shared" si="323"/>
        <v>137.53803534449997</v>
      </c>
    </row>
    <row r="866" spans="1:19" x14ac:dyDescent="0.2">
      <c r="A866" s="27"/>
      <c r="B866" s="28" t="e">
        <f>[3]!EntStkParent($P$1,A866)</f>
        <v>#NAME?</v>
      </c>
      <c r="C866" s="28" t="s">
        <v>39</v>
      </c>
      <c r="D866" s="28" t="e">
        <f>[3]!EntStkDescr($P$1,A866,1)</f>
        <v>#NAME?</v>
      </c>
      <c r="E866" s="57" t="s">
        <v>79</v>
      </c>
      <c r="F866" s="39" t="s">
        <v>77</v>
      </c>
      <c r="G866" s="31" t="str">
        <f t="shared" si="337"/>
        <v>26MGP P TECH 50</v>
      </c>
      <c r="H866" s="30">
        <v>26</v>
      </c>
      <c r="I866" s="24"/>
      <c r="J866" s="81" t="e">
        <f>IF('Price List'!$F$2="N/A",N866,IF('Price List'!$S$4="#(515): Invalid Customer",K866,(K866-(K866*O866))))</f>
        <v>#NAME?</v>
      </c>
      <c r="K866" s="81">
        <f t="shared" si="324"/>
        <v>103.41205664999997</v>
      </c>
      <c r="L866" s="29">
        <f t="shared" si="341"/>
        <v>62.047233989999981</v>
      </c>
      <c r="M866" s="86">
        <f>IF(VLOOKUP(C866,product_group_discount,3,FALSE)="",'New Quote Discount'!$C$6,VLOOKUP(C866,product_group_discount,3,FALSE))</f>
        <v>0.4</v>
      </c>
      <c r="N866" s="29">
        <f t="shared" si="342"/>
        <v>62.047233989999981</v>
      </c>
      <c r="O866" s="120" t="e">
        <f t="shared" si="343"/>
        <v>#NAME?</v>
      </c>
      <c r="P866" s="81">
        <v>85.890412499999982</v>
      </c>
      <c r="Q866" s="167">
        <f>IF(P866="",[3]!EntStkSalesPrice($P$1,A866,'Price List'!$S$5),P866*(IF('Price List'!$S$5="A",1,IF('Price List'!$S$5="B",1.204,1.481))))</f>
        <v>103.41205664999997</v>
      </c>
      <c r="R866" s="167">
        <f t="shared" si="323"/>
        <v>155.11808497499996</v>
      </c>
    </row>
    <row r="867" spans="1:19" x14ac:dyDescent="0.2">
      <c r="A867" s="27"/>
      <c r="B867" s="28"/>
      <c r="C867" s="28" t="s">
        <v>39</v>
      </c>
      <c r="D867" s="28"/>
      <c r="E867" s="57" t="s">
        <v>79</v>
      </c>
      <c r="F867" s="39" t="s">
        <v>77</v>
      </c>
      <c r="G867" s="31" t="str">
        <f t="shared" ref="G867:G868" si="344">CONCATENATE(H867,E867,F867)</f>
        <v>28MGP P TECH 50</v>
      </c>
      <c r="H867" s="30">
        <v>28</v>
      </c>
      <c r="I867" s="24"/>
      <c r="J867" s="81" t="e">
        <f>IF('Price List'!$F$2="N/A",N867,IF('Price List'!$S$4="#(515): Invalid Customer",K867,(K867-(K867*O867))))</f>
        <v>#NAME?</v>
      </c>
      <c r="K867" s="81">
        <f t="shared" si="324"/>
        <v>117.20033087000002</v>
      </c>
      <c r="L867" s="29">
        <f t="shared" si="341"/>
        <v>70.320198521999998</v>
      </c>
      <c r="M867" s="86">
        <f>IF(VLOOKUP(C867,product_group_discount,3,FALSE)="",'New Quote Discount'!$C$6,VLOOKUP(C867,product_group_discount,3,FALSE))</f>
        <v>0.4</v>
      </c>
      <c r="N867" s="29">
        <f t="shared" si="342"/>
        <v>70.320198521999998</v>
      </c>
      <c r="O867" s="120" t="e">
        <f t="shared" si="343"/>
        <v>#NAME?</v>
      </c>
      <c r="P867" s="81">
        <v>97.342467500000012</v>
      </c>
      <c r="Q867" s="167">
        <f>IF(P867="",[3]!EntStkSalesPrice($P$1,A867,'Price List'!$S$5),P867*(IF('Price List'!$S$5="A",1,IF('Price List'!$S$5="B",1.204,1.481))))</f>
        <v>117.20033087000002</v>
      </c>
      <c r="R867" s="167">
        <f t="shared" si="323"/>
        <v>175.80049630500002</v>
      </c>
    </row>
    <row r="868" spans="1:19" ht="13.6" thickBot="1" x14ac:dyDescent="0.25">
      <c r="A868" s="27"/>
      <c r="B868" s="28"/>
      <c r="C868" s="28" t="s">
        <v>39</v>
      </c>
      <c r="D868" s="28"/>
      <c r="E868" s="57" t="s">
        <v>79</v>
      </c>
      <c r="F868" s="39" t="s">
        <v>77</v>
      </c>
      <c r="G868" s="31" t="str">
        <f t="shared" si="344"/>
        <v>30MGP P TECH 50</v>
      </c>
      <c r="H868" s="30">
        <v>30</v>
      </c>
      <c r="I868" s="24"/>
      <c r="J868" s="81" t="e">
        <f>IF('Price List'!$F$2="N/A",N868,IF('Price List'!$S$4="#(515): Invalid Customer",K868,(K868-(K868*O868))))</f>
        <v>#NAME?</v>
      </c>
      <c r="K868" s="81">
        <f t="shared" si="324"/>
        <v>120.56787672999999</v>
      </c>
      <c r="L868" s="29">
        <f t="shared" si="341"/>
        <v>72.340726037999985</v>
      </c>
      <c r="M868" s="86">
        <f>IF(VLOOKUP(C868,product_group_discount,3,FALSE)="",'New Quote Discount'!$C$6,VLOOKUP(C868,product_group_discount,3,FALSE))</f>
        <v>0.4</v>
      </c>
      <c r="N868" s="29">
        <f t="shared" si="342"/>
        <v>72.340726037999985</v>
      </c>
      <c r="O868" s="120" t="e">
        <f t="shared" si="343"/>
        <v>#NAME?</v>
      </c>
      <c r="P868" s="81">
        <v>100.1394325</v>
      </c>
      <c r="Q868" s="167">
        <f>IF(P868="",[3]!EntStkSalesPrice($P$1,A868,'Price List'!$S$5),P868*(IF('Price List'!$S$5="A",1,IF('Price List'!$S$5="B",1.204,1.481))))</f>
        <v>120.56787672999999</v>
      </c>
      <c r="R868" s="167">
        <f t="shared" si="323"/>
        <v>180.85181509500001</v>
      </c>
    </row>
    <row r="869" spans="1:19" x14ac:dyDescent="0.2">
      <c r="A869" s="16" t="s">
        <v>833</v>
      </c>
      <c r="B869" s="17" t="e">
        <f>[3]!EntStkParent($P$1,A869)</f>
        <v>#NAME?</v>
      </c>
      <c r="C869" s="17" t="e">
        <f t="shared" si="250"/>
        <v>#NAME?</v>
      </c>
      <c r="D869" s="17" t="e">
        <f>[3]!EntStkDescr($P$1,A869,1)</f>
        <v>#NAME?</v>
      </c>
      <c r="E869" s="65" t="s">
        <v>79</v>
      </c>
      <c r="F869" s="37" t="s">
        <v>74</v>
      </c>
      <c r="G869" s="20" t="e">
        <f t="shared" si="253"/>
        <v>#NAME?</v>
      </c>
      <c r="H869" s="19" t="e">
        <f>[3]!EntStkUserField5($P$1,A869)</f>
        <v>#NAME?</v>
      </c>
      <c r="I869" s="24"/>
      <c r="J869" s="79" t="e">
        <f>IF('Price List'!$F$2="N/A",N869,IF('Price List'!$S$4="#(515): Invalid Customer",K869,(K869-(K869*O869))))</f>
        <v>#NAME?</v>
      </c>
      <c r="K869" s="79" t="e">
        <f t="shared" si="324"/>
        <v>#NAME?</v>
      </c>
      <c r="L869" s="18" t="e">
        <f t="shared" si="251"/>
        <v>#NAME?</v>
      </c>
      <c r="M869" s="76" t="e">
        <f>IF(VLOOKUP(C869,product_group_discount,3,FALSE)="",'New Quote Discount'!$C$6,VLOOKUP(C869,product_group_discount,3,FALSE))</f>
        <v>#NAME?</v>
      </c>
      <c r="N869" s="18" t="e">
        <f t="shared" si="248"/>
        <v>#NAME?</v>
      </c>
      <c r="O869" s="125" t="e">
        <f t="shared" ref="O869:O883" si="345">VLOOKUP(C869,customerdiscount,5,FALSE)</f>
        <v>#NAME?</v>
      </c>
      <c r="P869" s="116"/>
      <c r="Q869" s="167" t="e">
        <f>IF(P869="",[3]!EntStkSalesPrice($P$1,A869,'Price List'!$S$5),P869*(IF('Price List'!$S$5="A",1,IF('Price List'!$S$5="B",1.204,1.481))))</f>
        <v>#NAME?</v>
      </c>
      <c r="R869" s="167" t="e">
        <f t="shared" si="323"/>
        <v>#NAME?</v>
      </c>
      <c r="S869" s="106"/>
    </row>
    <row r="870" spans="1:19" x14ac:dyDescent="0.2">
      <c r="A870" s="115" t="s">
        <v>256</v>
      </c>
      <c r="B870" s="66" t="e">
        <f>[3]!EntStkParent($P$1,A870)</f>
        <v>#NAME?</v>
      </c>
      <c r="C870" s="66" t="s">
        <v>39</v>
      </c>
      <c r="D870" s="66" t="e">
        <f>[3]!EntStkDescr($P$1,A870,1)</f>
        <v>#NAME?</v>
      </c>
      <c r="E870" s="67" t="s">
        <v>79</v>
      </c>
      <c r="F870" s="68" t="s">
        <v>74</v>
      </c>
      <c r="G870" s="70" t="e">
        <f t="shared" si="253"/>
        <v>#NAME?</v>
      </c>
      <c r="H870" s="69" t="e">
        <f>[3]!EntStkUserField5($P$1,A870)</f>
        <v>#NAME?</v>
      </c>
      <c r="I870" s="24"/>
      <c r="J870" s="85" t="e">
        <f>IF('Price List'!$F$2="N/A",N870,IF('Price List'!$S$4="#(515): Invalid Customer",K870,(K870-(K870*O870))))</f>
        <v>#NAME?</v>
      </c>
      <c r="K870" s="85" t="e">
        <f t="shared" si="324"/>
        <v>#NAME?</v>
      </c>
      <c r="L870" s="75" t="e">
        <f t="shared" si="251"/>
        <v>#NAME?</v>
      </c>
      <c r="M870" s="77">
        <f>IF(VLOOKUP(C870,product_group_discount,3,FALSE)="",'New Quote Discount'!$C$6,VLOOKUP(C870,product_group_discount,3,FALSE))</f>
        <v>0.4</v>
      </c>
      <c r="N870" s="75" t="e">
        <f t="shared" ref="N870:N883" si="346">K870-(K870*M870)</f>
        <v>#NAME?</v>
      </c>
      <c r="O870" s="121" t="e">
        <f t="shared" si="345"/>
        <v>#NAME?</v>
      </c>
      <c r="P870" s="85"/>
      <c r="Q870" s="167" t="e">
        <f>IF(P870="",[3]!EntStkSalesPrice($P$1,A870,'Price List'!$S$5),P870*(IF('Price List'!$S$5="A",1,IF('Price List'!$S$5="B",1.204,1.481))))</f>
        <v>#NAME?</v>
      </c>
      <c r="R870" s="167" t="e">
        <f t="shared" si="323"/>
        <v>#NAME?</v>
      </c>
      <c r="S870" s="106"/>
    </row>
    <row r="871" spans="1:19" x14ac:dyDescent="0.2">
      <c r="A871" s="21" t="s">
        <v>834</v>
      </c>
      <c r="B871" s="22" t="e">
        <f>[3]!EntStkParent($P$1,A871)</f>
        <v>#NAME?</v>
      </c>
      <c r="C871" s="22" t="e">
        <f t="shared" si="250"/>
        <v>#NAME?</v>
      </c>
      <c r="D871" s="22" t="e">
        <f>[3]!EntStkDescr($P$1,A871,1)</f>
        <v>#NAME?</v>
      </c>
      <c r="E871" s="55" t="s">
        <v>79</v>
      </c>
      <c r="F871" s="26" t="s">
        <v>74</v>
      </c>
      <c r="G871" s="25" t="e">
        <f t="shared" si="253"/>
        <v>#NAME?</v>
      </c>
      <c r="H871" s="24" t="e">
        <f>[3]!EntStkUserField5($P$1,A871)</f>
        <v>#NAME?</v>
      </c>
      <c r="I871" s="24"/>
      <c r="J871" s="80" t="e">
        <f>IF('Price List'!$F$2="N/A",N871,IF('Price List'!$S$4="#(515): Invalid Customer",K871,(K871-(K871*O871))))</f>
        <v>#NAME?</v>
      </c>
      <c r="K871" s="80" t="e">
        <f t="shared" si="324"/>
        <v>#NAME?</v>
      </c>
      <c r="L871" s="23" t="e">
        <f t="shared" si="251"/>
        <v>#NAME?</v>
      </c>
      <c r="M871" s="77" t="e">
        <f>IF(VLOOKUP(C871,product_group_discount,3,FALSE)="",'New Quote Discount'!$C$6,VLOOKUP(C871,product_group_discount,3,FALSE))</f>
        <v>#NAME?</v>
      </c>
      <c r="N871" s="23" t="e">
        <f t="shared" si="346"/>
        <v>#NAME?</v>
      </c>
      <c r="O871" s="121" t="e">
        <f t="shared" si="345"/>
        <v>#NAME?</v>
      </c>
      <c r="P871" s="117"/>
      <c r="Q871" s="167" t="e">
        <f>IF(P871="",[3]!EntStkSalesPrice($P$1,A871,'Price List'!$S$5),P871*(IF('Price List'!$S$5="A",1,IF('Price List'!$S$5="B",1.204,1.481))))</f>
        <v>#NAME?</v>
      </c>
      <c r="R871" s="167" t="e">
        <f t="shared" si="323"/>
        <v>#NAME?</v>
      </c>
      <c r="S871" s="106"/>
    </row>
    <row r="872" spans="1:19" x14ac:dyDescent="0.2">
      <c r="A872" s="21" t="s">
        <v>835</v>
      </c>
      <c r="B872" s="22" t="e">
        <f>[3]!EntStkParent($P$1,A872)</f>
        <v>#NAME?</v>
      </c>
      <c r="C872" s="22" t="e">
        <f t="shared" si="250"/>
        <v>#NAME?</v>
      </c>
      <c r="D872" s="22" t="e">
        <f>[3]!EntStkDescr($P$1,A872,1)</f>
        <v>#NAME?</v>
      </c>
      <c r="E872" s="55" t="s">
        <v>79</v>
      </c>
      <c r="F872" s="26" t="s">
        <v>74</v>
      </c>
      <c r="G872" s="25" t="e">
        <f t="shared" si="253"/>
        <v>#NAME?</v>
      </c>
      <c r="H872" s="24" t="e">
        <f>[3]!EntStkUserField5($P$1,A872)</f>
        <v>#NAME?</v>
      </c>
      <c r="I872" s="24"/>
      <c r="J872" s="80" t="e">
        <f>IF('Price List'!$F$2="N/A",N872,IF('Price List'!$S$4="#(515): Invalid Customer",K872,(K872-(K872*O872))))</f>
        <v>#NAME?</v>
      </c>
      <c r="K872" s="80" t="e">
        <f t="shared" si="324"/>
        <v>#NAME?</v>
      </c>
      <c r="L872" s="23" t="e">
        <f t="shared" si="251"/>
        <v>#NAME?</v>
      </c>
      <c r="M872" s="77" t="e">
        <f>IF(VLOOKUP(C872,product_group_discount,3,FALSE)="",'New Quote Discount'!$C$6,VLOOKUP(C872,product_group_discount,3,FALSE))</f>
        <v>#NAME?</v>
      </c>
      <c r="N872" s="23" t="e">
        <f t="shared" si="346"/>
        <v>#NAME?</v>
      </c>
      <c r="O872" s="121" t="e">
        <f t="shared" si="345"/>
        <v>#NAME?</v>
      </c>
      <c r="P872" s="117"/>
      <c r="Q872" s="167" t="e">
        <f>IF(P872="",[3]!EntStkSalesPrice($P$1,A872,'Price List'!$S$5),P872*(IF('Price List'!$S$5="A",1,IF('Price List'!$S$5="B",1.204,1.481))))</f>
        <v>#NAME?</v>
      </c>
      <c r="R872" s="167" t="e">
        <f t="shared" si="323"/>
        <v>#NAME?</v>
      </c>
      <c r="S872" s="106"/>
    </row>
    <row r="873" spans="1:19" x14ac:dyDescent="0.2">
      <c r="A873" s="21" t="s">
        <v>836</v>
      </c>
      <c r="B873" s="22" t="e">
        <f>[3]!EntStkParent($P$1,A873)</f>
        <v>#NAME?</v>
      </c>
      <c r="C873" s="22" t="e">
        <f t="shared" si="250"/>
        <v>#NAME?</v>
      </c>
      <c r="D873" s="22" t="e">
        <f>[3]!EntStkDescr($P$1,A873,1)</f>
        <v>#NAME?</v>
      </c>
      <c r="E873" s="55" t="s">
        <v>79</v>
      </c>
      <c r="F873" s="26" t="s">
        <v>74</v>
      </c>
      <c r="G873" s="25" t="e">
        <f t="shared" si="253"/>
        <v>#NAME?</v>
      </c>
      <c r="H873" s="24" t="e">
        <f>[3]!EntStkUserField5($P$1,A873)</f>
        <v>#NAME?</v>
      </c>
      <c r="I873" s="24"/>
      <c r="J873" s="80" t="e">
        <f>IF('Price List'!$F$2="N/A",N873,IF('Price List'!$S$4="#(515): Invalid Customer",K873,(K873-(K873*O873))))</f>
        <v>#NAME?</v>
      </c>
      <c r="K873" s="80" t="e">
        <f t="shared" si="324"/>
        <v>#NAME?</v>
      </c>
      <c r="L873" s="23" t="e">
        <f t="shared" si="251"/>
        <v>#NAME?</v>
      </c>
      <c r="M873" s="77" t="e">
        <f>IF(VLOOKUP(C873,product_group_discount,3,FALSE)="",'New Quote Discount'!$C$6,VLOOKUP(C873,product_group_discount,3,FALSE))</f>
        <v>#NAME?</v>
      </c>
      <c r="N873" s="23" t="e">
        <f t="shared" si="346"/>
        <v>#NAME?</v>
      </c>
      <c r="O873" s="121" t="e">
        <f t="shared" si="345"/>
        <v>#NAME?</v>
      </c>
      <c r="P873" s="117"/>
      <c r="Q873" s="167" t="e">
        <f>IF(P873="",[3]!EntStkSalesPrice($P$1,A873,'Price List'!$S$5),P873*(IF('Price List'!$S$5="A",1,IF('Price List'!$S$5="B",1.204,1.481))))</f>
        <v>#NAME?</v>
      </c>
      <c r="R873" s="167" t="e">
        <f t="shared" si="323"/>
        <v>#NAME?</v>
      </c>
      <c r="S873" s="106"/>
    </row>
    <row r="874" spans="1:19" x14ac:dyDescent="0.2">
      <c r="A874" s="114" t="s">
        <v>257</v>
      </c>
      <c r="B874" s="22" t="e">
        <f>[3]!EntStkParent($P$1,A874)</f>
        <v>#NAME?</v>
      </c>
      <c r="C874" s="22" t="e">
        <f t="shared" ref="C874" si="347">LEFT(B874,3)</f>
        <v>#NAME?</v>
      </c>
      <c r="D874" s="22" t="e">
        <f>[3]!EntStkDescr($P$1,A874,1)</f>
        <v>#NAME?</v>
      </c>
      <c r="E874" s="55" t="s">
        <v>79</v>
      </c>
      <c r="F874" s="26" t="s">
        <v>74</v>
      </c>
      <c r="G874" s="25" t="e">
        <f t="shared" ref="G874" si="348">CONCATENATE(H874,E874,F874)</f>
        <v>#NAME?</v>
      </c>
      <c r="H874" s="24" t="e">
        <f>[3]!EntStkUserField5($P$1,A874)</f>
        <v>#NAME?</v>
      </c>
      <c r="I874" s="24"/>
      <c r="J874" s="80" t="e">
        <f>IF('Price List'!$F$2="N/A",N874,IF('Price List'!$S$4="#(515): Invalid Customer",K874,(K874-(K874*O874))))</f>
        <v>#NAME?</v>
      </c>
      <c r="K874" s="80" t="e">
        <f t="shared" si="324"/>
        <v>#NAME?</v>
      </c>
      <c r="L874" s="23" t="e">
        <f t="shared" ref="L874" si="349">K874-(K874*M874)</f>
        <v>#NAME?</v>
      </c>
      <c r="M874" s="77" t="e">
        <f>IF(VLOOKUP(C874,product_group_discount,3,FALSE)="",'New Quote Discount'!$C$6,VLOOKUP(C874,product_group_discount,3,FALSE))</f>
        <v>#NAME?</v>
      </c>
      <c r="N874" s="23" t="e">
        <f t="shared" ref="N874" si="350">K874-(K874*M874)</f>
        <v>#NAME?</v>
      </c>
      <c r="O874" s="121" t="e">
        <f t="shared" ref="O874" si="351">VLOOKUP(C874,customerdiscount,5,FALSE)</f>
        <v>#NAME?</v>
      </c>
      <c r="P874" s="117"/>
      <c r="Q874" s="167" t="e">
        <f>IF(P874="",[3]!EntStkSalesPrice($P$1,A874,'Price List'!$S$5),P874*(IF('Price List'!$S$5="A",1,IF('Price List'!$S$5="B",1.204,1.481))))</f>
        <v>#NAME?</v>
      </c>
      <c r="R874" s="167" t="e">
        <f t="shared" si="323"/>
        <v>#NAME?</v>
      </c>
      <c r="S874" s="106"/>
    </row>
    <row r="875" spans="1:19" x14ac:dyDescent="0.2">
      <c r="A875" s="21" t="s">
        <v>837</v>
      </c>
      <c r="B875" s="22" t="e">
        <f>[3]!EntStkParent($P$1,A875)</f>
        <v>#NAME?</v>
      </c>
      <c r="C875" s="22" t="e">
        <f t="shared" si="250"/>
        <v>#NAME?</v>
      </c>
      <c r="D875" s="22" t="e">
        <f>[3]!EntStkDescr($P$1,A875,1)</f>
        <v>#NAME?</v>
      </c>
      <c r="E875" s="55" t="s">
        <v>79</v>
      </c>
      <c r="F875" s="26" t="s">
        <v>74</v>
      </c>
      <c r="G875" s="25" t="e">
        <f t="shared" si="253"/>
        <v>#NAME?</v>
      </c>
      <c r="H875" s="24" t="e">
        <f>[3]!EntStkUserField5($P$1,A875)</f>
        <v>#NAME?</v>
      </c>
      <c r="I875" s="24"/>
      <c r="J875" s="80" t="e">
        <f>IF('Price List'!$F$2="N/A",N875,IF('Price List'!$S$4="#(515): Invalid Customer",K875,(K875-(K875*O875))))</f>
        <v>#NAME?</v>
      </c>
      <c r="K875" s="80" t="e">
        <f t="shared" si="324"/>
        <v>#NAME?</v>
      </c>
      <c r="L875" s="23" t="e">
        <f t="shared" si="251"/>
        <v>#NAME?</v>
      </c>
      <c r="M875" s="77" t="e">
        <f>IF(VLOOKUP(C875,product_group_discount,3,FALSE)="",'New Quote Discount'!$C$6,VLOOKUP(C875,product_group_discount,3,FALSE))</f>
        <v>#NAME?</v>
      </c>
      <c r="N875" s="23" t="e">
        <f t="shared" si="346"/>
        <v>#NAME?</v>
      </c>
      <c r="O875" s="121" t="e">
        <f t="shared" si="345"/>
        <v>#NAME?</v>
      </c>
      <c r="P875" s="117"/>
      <c r="Q875" s="167" t="e">
        <f>IF(P875="",[3]!EntStkSalesPrice($P$1,A875,'Price List'!$S$5),P875*(IF('Price List'!$S$5="A",1,IF('Price List'!$S$5="B",1.204,1.481))))</f>
        <v>#NAME?</v>
      </c>
      <c r="R875" s="167" t="e">
        <f t="shared" si="323"/>
        <v>#NAME?</v>
      </c>
      <c r="S875" s="106"/>
    </row>
    <row r="876" spans="1:19" x14ac:dyDescent="0.2">
      <c r="A876" s="21" t="s">
        <v>838</v>
      </c>
      <c r="B876" s="22" t="e">
        <f>[3]!EntStkParent($P$1,A876)</f>
        <v>#NAME?</v>
      </c>
      <c r="C876" s="22" t="e">
        <f t="shared" si="250"/>
        <v>#NAME?</v>
      </c>
      <c r="D876" s="22" t="e">
        <f>[3]!EntStkDescr($P$1,A876,1)</f>
        <v>#NAME?</v>
      </c>
      <c r="E876" s="55" t="s">
        <v>79</v>
      </c>
      <c r="F876" s="26" t="s">
        <v>74</v>
      </c>
      <c r="G876" s="25" t="e">
        <f t="shared" si="253"/>
        <v>#NAME?</v>
      </c>
      <c r="H876" s="24" t="e">
        <f>[3]!EntStkUserField5($P$1,A876)</f>
        <v>#NAME?</v>
      </c>
      <c r="I876" s="24"/>
      <c r="J876" s="80" t="e">
        <f>IF('Price List'!$F$2="N/A",N876,IF('Price List'!$S$4="#(515): Invalid Customer",K876,(K876-(K876*O876))))</f>
        <v>#NAME?</v>
      </c>
      <c r="K876" s="80" t="e">
        <f t="shared" si="324"/>
        <v>#NAME?</v>
      </c>
      <c r="L876" s="23" t="e">
        <f t="shared" si="251"/>
        <v>#NAME?</v>
      </c>
      <c r="M876" s="77" t="e">
        <f>IF(VLOOKUP(C876,product_group_discount,3,FALSE)="",'New Quote Discount'!$C$6,VLOOKUP(C876,product_group_discount,3,FALSE))</f>
        <v>#NAME?</v>
      </c>
      <c r="N876" s="23" t="e">
        <f t="shared" si="346"/>
        <v>#NAME?</v>
      </c>
      <c r="O876" s="121" t="e">
        <f t="shared" si="345"/>
        <v>#NAME?</v>
      </c>
      <c r="P876" s="117"/>
      <c r="Q876" s="167" t="e">
        <f>IF(P876="",[3]!EntStkSalesPrice($P$1,A876,'Price List'!$S$5),P876*(IF('Price List'!$S$5="A",1,IF('Price List'!$S$5="B",1.204,1.481))))</f>
        <v>#NAME?</v>
      </c>
      <c r="R876" s="167" t="e">
        <f t="shared" si="323"/>
        <v>#NAME?</v>
      </c>
      <c r="S876" s="106"/>
    </row>
    <row r="877" spans="1:19" x14ac:dyDescent="0.2">
      <c r="A877" s="21" t="s">
        <v>839</v>
      </c>
      <c r="B877" s="22" t="e">
        <f>[3]!EntStkParent($P$1,A877)</f>
        <v>#NAME?</v>
      </c>
      <c r="C877" s="22" t="e">
        <f t="shared" si="250"/>
        <v>#NAME?</v>
      </c>
      <c r="D877" s="22" t="e">
        <f>[3]!EntStkDescr($P$1,A877,1)</f>
        <v>#NAME?</v>
      </c>
      <c r="E877" s="55" t="s">
        <v>79</v>
      </c>
      <c r="F877" s="26" t="s">
        <v>74</v>
      </c>
      <c r="G877" s="25" t="e">
        <f t="shared" si="253"/>
        <v>#NAME?</v>
      </c>
      <c r="H877" s="24" t="e">
        <f>[3]!EntStkUserField5($P$1,A877)</f>
        <v>#NAME?</v>
      </c>
      <c r="I877" s="24"/>
      <c r="J877" s="80" t="e">
        <f>IF('Price List'!$F$2="N/A",N877,IF('Price List'!$S$4="#(515): Invalid Customer",K877,(K877-(K877*O877))))</f>
        <v>#NAME?</v>
      </c>
      <c r="K877" s="80" t="e">
        <f t="shared" si="324"/>
        <v>#NAME?</v>
      </c>
      <c r="L877" s="23" t="e">
        <f t="shared" si="251"/>
        <v>#NAME?</v>
      </c>
      <c r="M877" s="77" t="e">
        <f>IF(VLOOKUP(C877,product_group_discount,3,FALSE)="",'New Quote Discount'!$C$6,VLOOKUP(C877,product_group_discount,3,FALSE))</f>
        <v>#NAME?</v>
      </c>
      <c r="N877" s="23" t="e">
        <f t="shared" si="346"/>
        <v>#NAME?</v>
      </c>
      <c r="O877" s="121" t="e">
        <f t="shared" si="345"/>
        <v>#NAME?</v>
      </c>
      <c r="P877" s="117"/>
      <c r="Q877" s="167" t="e">
        <f>IF(P877="",[3]!EntStkSalesPrice($P$1,A877,'Price List'!$S$5),P877*(IF('Price List'!$S$5="A",1,IF('Price List'!$S$5="B",1.204,1.481))))</f>
        <v>#NAME?</v>
      </c>
      <c r="R877" s="167" t="e">
        <f t="shared" si="323"/>
        <v>#NAME?</v>
      </c>
      <c r="S877" s="106"/>
    </row>
    <row r="878" spans="1:19" x14ac:dyDescent="0.2">
      <c r="A878" s="114" t="s">
        <v>2450</v>
      </c>
      <c r="B878" s="22" t="e">
        <f>[3]!EntStkParent($P$1,A878)</f>
        <v>#NAME?</v>
      </c>
      <c r="C878" s="22" t="e">
        <f t="shared" ref="C878" si="352">LEFT(B878,3)</f>
        <v>#NAME?</v>
      </c>
      <c r="D878" s="22" t="e">
        <f>[3]!EntStkDescr($P$1,A878,1)</f>
        <v>#NAME?</v>
      </c>
      <c r="E878" s="55" t="s">
        <v>79</v>
      </c>
      <c r="F878" s="26" t="s">
        <v>74</v>
      </c>
      <c r="G878" s="25" t="e">
        <f t="shared" ref="G878" si="353">CONCATENATE(H878,E878,F878)</f>
        <v>#NAME?</v>
      </c>
      <c r="H878" s="24" t="e">
        <f>[3]!EntStkUserField5($P$1,A878)</f>
        <v>#NAME?</v>
      </c>
      <c r="I878" s="24"/>
      <c r="J878" s="80" t="e">
        <f>IF('Price List'!$F$2="N/A",N878,IF('Price List'!$S$4="#(515): Invalid Customer",K878,(K878-(K878*O878))))</f>
        <v>#NAME?</v>
      </c>
      <c r="K878" s="80" t="e">
        <f t="shared" ref="K878" si="354">Q878</f>
        <v>#NAME?</v>
      </c>
      <c r="L878" s="23" t="e">
        <f t="shared" ref="L878" si="355">K878-(K878*M878)</f>
        <v>#NAME?</v>
      </c>
      <c r="M878" s="77" t="e">
        <f>IF(VLOOKUP(C878,product_group_discount,3,FALSE)="",'New Quote Discount'!$C$6,VLOOKUP(C878,product_group_discount,3,FALSE))</f>
        <v>#NAME?</v>
      </c>
      <c r="N878" s="23" t="e">
        <f t="shared" ref="N878" si="356">K878-(K878*M878)</f>
        <v>#NAME?</v>
      </c>
      <c r="O878" s="121" t="e">
        <f t="shared" ref="O878" si="357">VLOOKUP(C878,customerdiscount,5,FALSE)</f>
        <v>#NAME?</v>
      </c>
      <c r="P878" s="85"/>
      <c r="Q878" s="167" t="e">
        <f>IF(P878="",[3]!EntStkSalesPrice($P$1,A878,'Price List'!$S$5),P878*(IF('Price List'!$S$5="A",1,IF('Price List'!$S$5="B",1.204,1.481))))</f>
        <v>#NAME?</v>
      </c>
      <c r="R878" s="167" t="e">
        <f t="shared" si="323"/>
        <v>#NAME?</v>
      </c>
      <c r="S878" s="106"/>
    </row>
    <row r="879" spans="1:19" x14ac:dyDescent="0.2">
      <c r="A879" s="27"/>
      <c r="B879" s="28" t="e">
        <f>[3]!EntStkParent($P$1,A879)</f>
        <v>#NAME?</v>
      </c>
      <c r="C879" s="28" t="s">
        <v>39</v>
      </c>
      <c r="D879" s="28" t="e">
        <f>[3]!EntStkDescr($P$1,A879,1)</f>
        <v>#NAME?</v>
      </c>
      <c r="E879" s="57" t="s">
        <v>79</v>
      </c>
      <c r="F879" s="39" t="s">
        <v>74</v>
      </c>
      <c r="G879" s="31" t="str">
        <f t="shared" si="253"/>
        <v>20MGP PBO 100</v>
      </c>
      <c r="H879" s="30">
        <v>20</v>
      </c>
      <c r="I879" s="24"/>
      <c r="J879" s="81" t="e">
        <f>IF('Price List'!$F$2="N/A",N879,IF('Price List'!$S$4="#(515): Invalid Customer",K879,(K879-(K879*O879))))</f>
        <v>#NAME?</v>
      </c>
      <c r="K879" s="81">
        <f t="shared" si="324"/>
        <v>74.884646200000006</v>
      </c>
      <c r="L879" s="29">
        <f t="shared" si="251"/>
        <v>44.930787719999998</v>
      </c>
      <c r="M879" s="86">
        <f>IF(VLOOKUP(C879,product_group_discount,3,FALSE)="",'New Quote Discount'!$C$6,VLOOKUP(C879,product_group_discount,3,FALSE))</f>
        <v>0.4</v>
      </c>
      <c r="N879" s="29">
        <f t="shared" si="346"/>
        <v>44.930787719999998</v>
      </c>
      <c r="O879" s="120" t="e">
        <f t="shared" si="345"/>
        <v>#NAME?</v>
      </c>
      <c r="P879" s="81">
        <v>62.196550000000002</v>
      </c>
      <c r="Q879" s="167">
        <f>IF(P879="",[3]!EntStkSalesPrice($P$1,A879,'Price List'!$S$5),P879*(IF('Price List'!$S$5="A",1,IF('Price List'!$S$5="B",1.204,1.481))))</f>
        <v>74.884646200000006</v>
      </c>
      <c r="R879" s="167">
        <f t="shared" si="323"/>
        <v>112.3269693</v>
      </c>
      <c r="S879" s="106"/>
    </row>
    <row r="880" spans="1:19" x14ac:dyDescent="0.2">
      <c r="A880" s="27"/>
      <c r="B880" s="28" t="e">
        <f>[3]!EntStkParent($P$1,A880)</f>
        <v>#NAME?</v>
      </c>
      <c r="C880" s="28" t="s">
        <v>39</v>
      </c>
      <c r="D880" s="28" t="e">
        <f>[3]!EntStkDescr($P$1,A880,1)</f>
        <v>#NAME?</v>
      </c>
      <c r="E880" s="57" t="s">
        <v>79</v>
      </c>
      <c r="F880" s="39" t="s">
        <v>74</v>
      </c>
      <c r="G880" s="31" t="str">
        <f t="shared" si="253"/>
        <v>22MGP PBO 100</v>
      </c>
      <c r="H880" s="30">
        <v>22</v>
      </c>
      <c r="I880" s="24"/>
      <c r="J880" s="81" t="e">
        <f>IF('Price List'!$F$2="N/A",N880,IF('Price List'!$S$4="#(515): Invalid Customer",K880,(K880-(K880*O880))))</f>
        <v>#NAME?</v>
      </c>
      <c r="K880" s="81">
        <f t="shared" si="324"/>
        <v>95.721762499999997</v>
      </c>
      <c r="L880" s="29">
        <f t="shared" si="251"/>
        <v>57.433057499999997</v>
      </c>
      <c r="M880" s="86">
        <f>IF(VLOOKUP(C880,product_group_discount,3,FALSE)="",'New Quote Discount'!$C$6,VLOOKUP(C880,product_group_discount,3,FALSE))</f>
        <v>0.4</v>
      </c>
      <c r="N880" s="29">
        <f t="shared" si="346"/>
        <v>57.433057499999997</v>
      </c>
      <c r="O880" s="120" t="e">
        <f t="shared" si="345"/>
        <v>#NAME?</v>
      </c>
      <c r="P880" s="81">
        <v>79.503124999999997</v>
      </c>
      <c r="Q880" s="167">
        <f>IF(P880="",[3]!EntStkSalesPrice($P$1,A880,'Price List'!$S$5),P880*(IF('Price List'!$S$5="A",1,IF('Price List'!$S$5="B",1.204,1.481))))</f>
        <v>95.721762499999997</v>
      </c>
      <c r="R880" s="167">
        <f t="shared" si="323"/>
        <v>143.58264374999999</v>
      </c>
      <c r="S880" s="106"/>
    </row>
    <row r="881" spans="1:19" x14ac:dyDescent="0.2">
      <c r="A881" s="27"/>
      <c r="B881" s="28" t="e">
        <f>[3]!EntStkParent($P$1,A881)</f>
        <v>#NAME?</v>
      </c>
      <c r="C881" s="28" t="s">
        <v>39</v>
      </c>
      <c r="D881" s="28" t="e">
        <f>[3]!EntStkDescr($P$1,A881,1)</f>
        <v>#NAME?</v>
      </c>
      <c r="E881" s="57" t="s">
        <v>79</v>
      </c>
      <c r="F881" s="39" t="s">
        <v>74</v>
      </c>
      <c r="G881" s="31" t="str">
        <f t="shared" si="253"/>
        <v>23MGP PBO 100</v>
      </c>
      <c r="H881" s="30">
        <v>23</v>
      </c>
      <c r="I881" s="24"/>
      <c r="J881" s="81" t="e">
        <f>IF('Price List'!$F$2="N/A",N881,IF('Price List'!$S$4="#(515): Invalid Customer",K881,(K881-(K881*O881))))</f>
        <v>#NAME?</v>
      </c>
      <c r="K881" s="81">
        <f t="shared" si="324"/>
        <v>120.9117</v>
      </c>
      <c r="L881" s="29">
        <f t="shared" si="251"/>
        <v>72.547020000000003</v>
      </c>
      <c r="M881" s="86">
        <f>IF(VLOOKUP(C881,product_group_discount,3,FALSE)="",'New Quote Discount'!$C$6,VLOOKUP(C881,product_group_discount,3,FALSE))</f>
        <v>0.4</v>
      </c>
      <c r="N881" s="29">
        <f t="shared" si="346"/>
        <v>72.547020000000003</v>
      </c>
      <c r="O881" s="120" t="e">
        <f t="shared" si="345"/>
        <v>#NAME?</v>
      </c>
      <c r="P881" s="81">
        <v>100.425</v>
      </c>
      <c r="Q881" s="167">
        <f>IF(P881="",[3]!EntStkSalesPrice($P$1,A881,'Price List'!$S$5),P881*(IF('Price List'!$S$5="A",1,IF('Price List'!$S$5="B",1.204,1.481))))</f>
        <v>120.9117</v>
      </c>
      <c r="R881" s="167">
        <f t="shared" si="323"/>
        <v>181.36754999999999</v>
      </c>
      <c r="S881" s="106"/>
    </row>
    <row r="882" spans="1:19" x14ac:dyDescent="0.2">
      <c r="A882" s="27"/>
      <c r="B882" s="28" t="e">
        <f>[3]!EntStkParent($P$1,A882)</f>
        <v>#NAME?</v>
      </c>
      <c r="C882" s="28" t="s">
        <v>39</v>
      </c>
      <c r="D882" s="28" t="e">
        <f>[3]!EntStkDescr($P$1,A882,1)</f>
        <v>#NAME?</v>
      </c>
      <c r="E882" s="57" t="s">
        <v>79</v>
      </c>
      <c r="F882" s="39" t="s">
        <v>74</v>
      </c>
      <c r="G882" s="31" t="str">
        <f t="shared" si="253"/>
        <v>24MGP PBO 100</v>
      </c>
      <c r="H882" s="30">
        <v>24</v>
      </c>
      <c r="I882" s="24"/>
      <c r="J882" s="81" t="e">
        <f>IF('Price List'!$F$2="N/A",N882,IF('Price List'!$S$4="#(515): Invalid Customer",K882,(K882-(K882*O882))))</f>
        <v>#NAME?</v>
      </c>
      <c r="K882" s="81">
        <f t="shared" si="324"/>
        <v>134.0104675</v>
      </c>
      <c r="L882" s="29">
        <f t="shared" si="251"/>
        <v>80.406280500000008</v>
      </c>
      <c r="M882" s="86">
        <f>IF(VLOOKUP(C882,product_group_discount,3,FALSE)="",'New Quote Discount'!$C$6,VLOOKUP(C882,product_group_discount,3,FALSE))</f>
        <v>0.4</v>
      </c>
      <c r="N882" s="29">
        <f t="shared" si="346"/>
        <v>80.406280500000008</v>
      </c>
      <c r="O882" s="120" t="e">
        <f t="shared" si="345"/>
        <v>#NAME?</v>
      </c>
      <c r="P882" s="81">
        <v>111.30437500000001</v>
      </c>
      <c r="Q882" s="167">
        <f>IF(P882="",[3]!EntStkSalesPrice($P$1,A882,'Price List'!$S$5),P882*(IF('Price List'!$S$5="A",1,IF('Price List'!$S$5="B",1.204,1.481))))</f>
        <v>134.0104675</v>
      </c>
      <c r="R882" s="167">
        <f t="shared" si="323"/>
        <v>201.01570125000001</v>
      </c>
      <c r="S882" s="106"/>
    </row>
    <row r="883" spans="1:19" x14ac:dyDescent="0.2">
      <c r="A883" s="27"/>
      <c r="B883" s="28" t="e">
        <f>[3]!EntStkParent($P$1,A883)</f>
        <v>#NAME?</v>
      </c>
      <c r="C883" s="28" t="s">
        <v>39</v>
      </c>
      <c r="D883" s="28" t="e">
        <f>[3]!EntStkDescr($P$1,A883,1)</f>
        <v>#NAME?</v>
      </c>
      <c r="E883" s="57" t="s">
        <v>79</v>
      </c>
      <c r="F883" s="39" t="s">
        <v>74</v>
      </c>
      <c r="G883" s="31" t="str">
        <f t="shared" si="253"/>
        <v>26MGP PBO 100</v>
      </c>
      <c r="H883" s="30">
        <v>26</v>
      </c>
      <c r="I883" s="24"/>
      <c r="J883" s="81" t="e">
        <f>IF('Price List'!$F$2="N/A",N883,IF('Price List'!$S$4="#(515): Invalid Customer",K883,(K883-(K883*O883))))</f>
        <v>#NAME?</v>
      </c>
      <c r="K883" s="81">
        <f t="shared" si="324"/>
        <v>151.139625</v>
      </c>
      <c r="L883" s="29">
        <f t="shared" si="251"/>
        <v>90.683774999999997</v>
      </c>
      <c r="M883" s="86">
        <f>IF(VLOOKUP(C883,product_group_discount,3,FALSE)="",'New Quote Discount'!$C$6,VLOOKUP(C883,product_group_discount,3,FALSE))</f>
        <v>0.4</v>
      </c>
      <c r="N883" s="29">
        <f t="shared" si="346"/>
        <v>90.683774999999997</v>
      </c>
      <c r="O883" s="120" t="e">
        <f t="shared" si="345"/>
        <v>#NAME?</v>
      </c>
      <c r="P883" s="81">
        <v>125.53125</v>
      </c>
      <c r="Q883" s="167">
        <f>IF(P883="",[3]!EntStkSalesPrice($P$1,A883,'Price List'!$S$5),P883*(IF('Price List'!$S$5="A",1,IF('Price List'!$S$5="B",1.204,1.481))))</f>
        <v>151.139625</v>
      </c>
      <c r="R883" s="167">
        <f t="shared" si="323"/>
        <v>226.70943749999998</v>
      </c>
      <c r="S883" s="106"/>
    </row>
    <row r="884" spans="1:19" x14ac:dyDescent="0.2">
      <c r="A884" s="27"/>
      <c r="B884" s="28" t="e">
        <f>[3]!EntStkParent($P$1,A884)</f>
        <v>#NAME?</v>
      </c>
      <c r="C884" s="28" t="s">
        <v>39</v>
      </c>
      <c r="D884" s="28" t="e">
        <f>[3]!EntStkDescr($P$1,A884,1)</f>
        <v>#NAME?</v>
      </c>
      <c r="E884" s="57" t="s">
        <v>79</v>
      </c>
      <c r="F884" s="39" t="s">
        <v>74</v>
      </c>
      <c r="G884" s="31" t="str">
        <f t="shared" ref="G884:G885" si="358">CONCATENATE(H884,E884,F884)</f>
        <v>28MGP PBO 100</v>
      </c>
      <c r="H884" s="30">
        <v>28</v>
      </c>
      <c r="I884" s="24"/>
      <c r="J884" s="81" t="e">
        <f>IF('Price List'!$F$2="N/A",N884,IF('Price List'!$S$4="#(515): Invalid Customer",K884,(K884-(K884*O884))))</f>
        <v>#NAME?</v>
      </c>
      <c r="K884" s="81">
        <f t="shared" si="324"/>
        <v>171.29157500000005</v>
      </c>
      <c r="L884" s="29">
        <f t="shared" ref="L884:L885" si="359">K884-(K884*M884)</f>
        <v>102.77494500000003</v>
      </c>
      <c r="M884" s="86">
        <f>IF(VLOOKUP(C884,product_group_discount,3,FALSE)="",'New Quote Discount'!$C$6,VLOOKUP(C884,product_group_discount,3,FALSE))</f>
        <v>0.4</v>
      </c>
      <c r="N884" s="29">
        <f t="shared" ref="N884:N885" si="360">K884-(K884*M884)</f>
        <v>102.77494500000003</v>
      </c>
      <c r="O884" s="120" t="e">
        <f t="shared" ref="O884:O885" si="361">VLOOKUP(C884,customerdiscount,5,FALSE)</f>
        <v>#NAME?</v>
      </c>
      <c r="P884" s="81">
        <v>142.26875000000004</v>
      </c>
      <c r="Q884" s="167">
        <f>IF(P884="",[3]!EntStkSalesPrice($P$1,A884,'Price List'!$S$5),P884*(IF('Price List'!$S$5="A",1,IF('Price List'!$S$5="B",1.204,1.481))))</f>
        <v>171.29157500000005</v>
      </c>
      <c r="R884" s="167">
        <f t="shared" si="323"/>
        <v>256.93736250000006</v>
      </c>
      <c r="S884" s="106"/>
    </row>
    <row r="885" spans="1:19" ht="13.6" thickBot="1" x14ac:dyDescent="0.25">
      <c r="A885" s="40"/>
      <c r="B885" s="41" t="e">
        <f>[3]!EntStkParent($P$1,A885)</f>
        <v>#NAME?</v>
      </c>
      <c r="C885" s="41" t="s">
        <v>39</v>
      </c>
      <c r="D885" s="41" t="e">
        <f>[3]!EntStkDescr($P$1,A885,1)</f>
        <v>#NAME?</v>
      </c>
      <c r="E885" s="61" t="s">
        <v>79</v>
      </c>
      <c r="F885" s="42" t="s">
        <v>74</v>
      </c>
      <c r="G885" s="44" t="str">
        <f t="shared" si="358"/>
        <v>30MGP PBO 100</v>
      </c>
      <c r="H885" s="43">
        <v>30</v>
      </c>
      <c r="I885" s="24"/>
      <c r="J885" s="83" t="e">
        <f>IF('Price List'!$F$2="N/A",N885,IF('Price List'!$S$4="#(515): Invalid Customer",K885,(K885-(K885*O885))))</f>
        <v>#NAME?</v>
      </c>
      <c r="K885" s="83">
        <f t="shared" si="324"/>
        <v>174.3143675</v>
      </c>
      <c r="L885" s="64">
        <f t="shared" si="359"/>
        <v>104.5886205</v>
      </c>
      <c r="M885" s="87">
        <f>IF(VLOOKUP(C885,product_group_discount,3,FALSE)="",'New Quote Discount'!$C$6,VLOOKUP(C885,product_group_discount,3,FALSE))</f>
        <v>0.4</v>
      </c>
      <c r="N885" s="64">
        <f t="shared" si="360"/>
        <v>104.5886205</v>
      </c>
      <c r="O885" s="122" t="e">
        <f t="shared" si="361"/>
        <v>#NAME?</v>
      </c>
      <c r="P885" s="83">
        <v>144.77937500000002</v>
      </c>
      <c r="Q885" s="167">
        <f>IF(P885="",[3]!EntStkSalesPrice($P$1,A885,'Price List'!$S$5),P885*(IF('Price List'!$S$5="A",1,IF('Price List'!$S$5="B",1.204,1.481))))</f>
        <v>174.3143675</v>
      </c>
      <c r="R885" s="167">
        <f t="shared" si="323"/>
        <v>261.47155125</v>
      </c>
      <c r="S885" s="106"/>
    </row>
    <row r="886" spans="1:19" x14ac:dyDescent="0.2">
      <c r="A886" s="21" t="s">
        <v>840</v>
      </c>
      <c r="B886" s="22" t="e">
        <f>[3]!EntStkParent($P$1,A886)</f>
        <v>#NAME?</v>
      </c>
      <c r="C886" s="22" t="e">
        <f>LEFT(B886,3)</f>
        <v>#NAME?</v>
      </c>
      <c r="D886" s="22" t="e">
        <f>[3]!EntStkDescr($P$1,A886,1)</f>
        <v>#NAME?</v>
      </c>
      <c r="E886" s="55" t="s">
        <v>79</v>
      </c>
      <c r="F886" s="26" t="s">
        <v>73</v>
      </c>
      <c r="G886" s="25" t="str">
        <f>CONCATENATE(H886,E886,F886)</f>
        <v>6MGP VECTRAN 50</v>
      </c>
      <c r="H886" s="24">
        <v>6</v>
      </c>
      <c r="I886" s="24"/>
      <c r="J886" s="80" t="e">
        <f>IF('Price List'!$F$2="N/A",N886,IF('Price List'!$S$4="#(515): Invalid Customer",K886,(K886-(K886*O886))))</f>
        <v>#NAME?</v>
      </c>
      <c r="K886" s="80" t="e">
        <f t="shared" si="324"/>
        <v>#NAME?</v>
      </c>
      <c r="L886" s="23" t="e">
        <f>K886-(K886*M886)</f>
        <v>#NAME?</v>
      </c>
      <c r="M886" s="77" t="e">
        <f>IF(VLOOKUP(C886,product_group_discount,3,FALSE)="",'New Quote Discount'!$C$6,VLOOKUP(C886,product_group_discount,3,FALSE))</f>
        <v>#NAME?</v>
      </c>
      <c r="N886" s="23" t="e">
        <f>K886-(K886*M886)</f>
        <v>#NAME?</v>
      </c>
      <c r="O886" s="121" t="e">
        <f>VLOOKUP(C886,customerdiscount,5,FALSE)</f>
        <v>#NAME?</v>
      </c>
      <c r="P886" s="117"/>
      <c r="Q886" s="167" t="e">
        <f>IF(P886="",[3]!EntStkSalesPrice($P$1,A886,'Price List'!$S$5),P886*(IF('Price List'!$S$5="A",1,IF('Price List'!$S$5="B",1.262,1.553))))</f>
        <v>#NAME?</v>
      </c>
      <c r="R886" s="167" t="e">
        <f t="shared" si="323"/>
        <v>#NAME?</v>
      </c>
    </row>
    <row r="887" spans="1:19" x14ac:dyDescent="0.2">
      <c r="A887" s="114" t="s">
        <v>264</v>
      </c>
      <c r="B887" s="22" t="e">
        <f>[3]!EntStkParent($P$1,A887)</f>
        <v>#NAME?</v>
      </c>
      <c r="C887" s="22" t="e">
        <f t="shared" ref="C887:C888" si="362">LEFT(B887,3)</f>
        <v>#NAME?</v>
      </c>
      <c r="D887" s="22" t="e">
        <f>[3]!EntStkDescr($P$1,A887,1)</f>
        <v>#NAME?</v>
      </c>
      <c r="E887" s="55" t="s">
        <v>79</v>
      </c>
      <c r="F887" s="26" t="s">
        <v>73</v>
      </c>
      <c r="G887" s="25" t="str">
        <f t="shared" ref="G887:G888" si="363">CONCATENATE(H887,E887,F887)</f>
        <v>7MGP VECTRAN 50</v>
      </c>
      <c r="H887" s="24">
        <v>7</v>
      </c>
      <c r="I887" s="24"/>
      <c r="J887" s="81" t="e">
        <f>IF('Price List'!$F$2="N/A",N887,IF('Price List'!$S$4="#(515): Invalid Customer",K887,(K887-(K887*O887))))</f>
        <v>#NAME?</v>
      </c>
      <c r="K887" s="81">
        <f t="shared" si="324"/>
        <v>1.9995811373000001</v>
      </c>
      <c r="L887" s="29" t="e">
        <f t="shared" ref="L887" si="364">K887-(K887*M887)</f>
        <v>#NAME?</v>
      </c>
      <c r="M887" s="86" t="e">
        <f>IF(VLOOKUP(C887,product_group_discount,3,FALSE)="",'New Quote Discount'!$C$6,VLOOKUP(C887,product_group_discount,3,FALSE))</f>
        <v>#NAME?</v>
      </c>
      <c r="N887" s="29" t="e">
        <f t="shared" ref="N887" si="365">K887-(K887*M887)</f>
        <v>#NAME?</v>
      </c>
      <c r="O887" s="120" t="e">
        <f t="shared" ref="O887" si="366">VLOOKUP(C887,customerdiscount,5,FALSE)</f>
        <v>#NAME?</v>
      </c>
      <c r="P887" s="81">
        <v>1.58445415</v>
      </c>
      <c r="Q887" s="167">
        <f>IF(P887="",[3]!EntStkSalesPrice($P$1,A887,'Price List'!$S$5),P887*(IF('Price List'!$S$5="A",1,IF('Price List'!$S$5="B",1.262,1.553))))</f>
        <v>1.9995811373000001</v>
      </c>
      <c r="R887" s="167">
        <f t="shared" si="323"/>
        <v>2.9993717059500002</v>
      </c>
    </row>
    <row r="888" spans="1:19" x14ac:dyDescent="0.2">
      <c r="A888" s="21" t="s">
        <v>841</v>
      </c>
      <c r="B888" s="22" t="e">
        <f>[3]!EntStkParent($P$1,A888)</f>
        <v>#NAME?</v>
      </c>
      <c r="C888" s="22" t="e">
        <f t="shared" si="362"/>
        <v>#NAME?</v>
      </c>
      <c r="D888" s="22" t="e">
        <f>[3]!EntStkDescr($P$1,A888,1)</f>
        <v>#NAME?</v>
      </c>
      <c r="E888" s="55" t="s">
        <v>79</v>
      </c>
      <c r="F888" s="26" t="s">
        <v>73</v>
      </c>
      <c r="G888" s="25" t="str">
        <f t="shared" si="363"/>
        <v>8MGP VECTRAN 50</v>
      </c>
      <c r="H888" s="24">
        <v>8</v>
      </c>
      <c r="I888" s="24"/>
      <c r="J888" s="80" t="e">
        <f>IF('Price List'!$F$2="N/A",N888,IF('Price List'!$S$4="#(515): Invalid Customer",K888,(K888-(K888*O888))))</f>
        <v>#NAME?</v>
      </c>
      <c r="K888" s="80" t="e">
        <f t="shared" si="324"/>
        <v>#NAME?</v>
      </c>
      <c r="L888" s="23" t="e">
        <f t="shared" ref="L888" si="367">K888-(K888*M888)</f>
        <v>#NAME?</v>
      </c>
      <c r="M888" s="77" t="e">
        <f>IF(VLOOKUP(C888,product_group_discount,3,FALSE)="",'New Quote Discount'!$C$6,VLOOKUP(C888,product_group_discount,3,FALSE))</f>
        <v>#NAME?</v>
      </c>
      <c r="N888" s="23" t="e">
        <f t="shared" ref="N888" si="368">K888-(K888*M888)</f>
        <v>#NAME?</v>
      </c>
      <c r="O888" s="121" t="e">
        <f t="shared" ref="O888:O944" si="369">VLOOKUP(C888,customerdiscount,5,FALSE)</f>
        <v>#NAME?</v>
      </c>
      <c r="P888" s="117"/>
      <c r="Q888" s="167" t="e">
        <f>IF(P888="",[3]!EntStkSalesPrice($P$1,A888,'Price List'!$S$5),P888*(IF('Price List'!$S$5="A",1,IF('Price List'!$S$5="B",1.262,1.553))))</f>
        <v>#NAME?</v>
      </c>
      <c r="R888" s="167" t="e">
        <f t="shared" si="323"/>
        <v>#NAME?</v>
      </c>
    </row>
    <row r="889" spans="1:19" x14ac:dyDescent="0.2">
      <c r="A889" s="21" t="s">
        <v>842</v>
      </c>
      <c r="B889" s="22" t="e">
        <f>[3]!EntStkParent($P$1,A889)</f>
        <v>#NAME?</v>
      </c>
      <c r="C889" s="22" t="e">
        <f t="shared" ref="C889:C904" si="370">LEFT(B889,3)</f>
        <v>#NAME?</v>
      </c>
      <c r="D889" s="22" t="e">
        <f>[3]!EntStkDescr($P$1,A889,1)</f>
        <v>#NAME?</v>
      </c>
      <c r="E889" s="55" t="s">
        <v>79</v>
      </c>
      <c r="F889" s="26" t="s">
        <v>73</v>
      </c>
      <c r="G889" s="25" t="str">
        <f t="shared" ref="G889:G911" si="371">CONCATENATE(H889,E889,F889)</f>
        <v>8MGP VECTRAN 50</v>
      </c>
      <c r="H889" s="24">
        <v>8</v>
      </c>
      <c r="I889" s="24"/>
      <c r="J889" s="80" t="e">
        <f>IF('Price List'!$F$2="N/A",N889,IF('Price List'!$S$4="#(515): Invalid Customer",K889,(K889-(K889*O889))))</f>
        <v>#NAME?</v>
      </c>
      <c r="K889" s="80" t="e">
        <f t="shared" si="324"/>
        <v>#NAME?</v>
      </c>
      <c r="L889" s="23" t="e">
        <f t="shared" ref="L889:L911" si="372">K889-(K889*M889)</f>
        <v>#NAME?</v>
      </c>
      <c r="M889" s="77" t="e">
        <f>IF(VLOOKUP(C889,product_group_discount,3,FALSE)="",'New Quote Discount'!$C$6,VLOOKUP(C889,product_group_discount,3,FALSE))</f>
        <v>#NAME?</v>
      </c>
      <c r="N889" s="23" t="e">
        <f t="shared" ref="N889:N911" si="373">K889-(K889*M889)</f>
        <v>#NAME?</v>
      </c>
      <c r="O889" s="121" t="e">
        <f t="shared" si="369"/>
        <v>#NAME?</v>
      </c>
      <c r="P889" s="117"/>
      <c r="Q889" s="167" t="e">
        <f>IF(P889="",[3]!EntStkSalesPrice($P$1,A889,'Price List'!$S$5),P889*(IF('Price List'!$S$5="A",1,IF('Price List'!$S$5="B",1.262,1.553))))</f>
        <v>#NAME?</v>
      </c>
      <c r="R889" s="167" t="e">
        <f t="shared" si="323"/>
        <v>#NAME?</v>
      </c>
    </row>
    <row r="890" spans="1:19" x14ac:dyDescent="0.2">
      <c r="A890" s="21" t="s">
        <v>843</v>
      </c>
      <c r="B890" s="22" t="e">
        <f>[3]!EntStkParent($P$1,A890)</f>
        <v>#NAME?</v>
      </c>
      <c r="C890" s="22" t="e">
        <f t="shared" si="370"/>
        <v>#NAME?</v>
      </c>
      <c r="D890" s="22" t="e">
        <f>[3]!EntStkDescr($P$1,A890,1)</f>
        <v>#NAME?</v>
      </c>
      <c r="E890" s="55" t="s">
        <v>79</v>
      </c>
      <c r="F890" s="26" t="s">
        <v>73</v>
      </c>
      <c r="G890" s="25" t="str">
        <f t="shared" si="371"/>
        <v>8MGP VECTRAN 50</v>
      </c>
      <c r="H890" s="24">
        <v>8</v>
      </c>
      <c r="I890" s="24"/>
      <c r="J890" s="80" t="e">
        <f>IF('Price List'!$F$2="N/A",N890,IF('Price List'!$S$4="#(515): Invalid Customer",K890,(K890-(K890*O890))))</f>
        <v>#NAME?</v>
      </c>
      <c r="K890" s="80" t="e">
        <f t="shared" si="324"/>
        <v>#NAME?</v>
      </c>
      <c r="L890" s="23" t="e">
        <f t="shared" si="372"/>
        <v>#NAME?</v>
      </c>
      <c r="M890" s="77" t="e">
        <f>IF(VLOOKUP(C890,product_group_discount,3,FALSE)="",'New Quote Discount'!$C$6,VLOOKUP(C890,product_group_discount,3,FALSE))</f>
        <v>#NAME?</v>
      </c>
      <c r="N890" s="23" t="e">
        <f t="shared" si="373"/>
        <v>#NAME?</v>
      </c>
      <c r="O890" s="121" t="e">
        <f t="shared" si="369"/>
        <v>#NAME?</v>
      </c>
      <c r="P890" s="117"/>
      <c r="Q890" s="167" t="e">
        <f>IF(P890="",[3]!EntStkSalesPrice($P$1,A890,'Price List'!$S$5),P890*(IF('Price List'!$S$5="A",1,IF('Price List'!$S$5="B",1.262,1.553))))</f>
        <v>#NAME?</v>
      </c>
      <c r="R890" s="167" t="e">
        <f t="shared" si="323"/>
        <v>#NAME?</v>
      </c>
    </row>
    <row r="891" spans="1:19" x14ac:dyDescent="0.2">
      <c r="A891" s="114" t="s">
        <v>265</v>
      </c>
      <c r="B891" s="22" t="e">
        <f>[3]!EntStkParent($P$1,A891)</f>
        <v>#NAME?</v>
      </c>
      <c r="C891" s="22" t="e">
        <f t="shared" si="370"/>
        <v>#NAME?</v>
      </c>
      <c r="D891" s="22" t="e">
        <f>[3]!EntStkDescr($P$1,A891,1)</f>
        <v>#NAME?</v>
      </c>
      <c r="E891" s="55" t="s">
        <v>79</v>
      </c>
      <c r="F891" s="26" t="s">
        <v>73</v>
      </c>
      <c r="G891" s="25" t="str">
        <f t="shared" si="371"/>
        <v>9MGP VECTRAN 50</v>
      </c>
      <c r="H891" s="24">
        <v>9</v>
      </c>
      <c r="I891" s="24"/>
      <c r="J891" s="80" t="e">
        <f>IF('Price List'!$F$2="N/A",N891,IF('Price List'!$S$4="#(515): Invalid Customer",K891,(K891-(K891*O891))))</f>
        <v>#NAME?</v>
      </c>
      <c r="K891" s="80" t="e">
        <f t="shared" si="324"/>
        <v>#NAME?</v>
      </c>
      <c r="L891" s="23" t="e">
        <f t="shared" si="372"/>
        <v>#NAME?</v>
      </c>
      <c r="M891" s="77" t="e">
        <f>IF(VLOOKUP(C891,product_group_discount,3,FALSE)="",'New Quote Discount'!$C$6,VLOOKUP(C891,product_group_discount,3,FALSE))</f>
        <v>#NAME?</v>
      </c>
      <c r="N891" s="23" t="e">
        <f t="shared" si="373"/>
        <v>#NAME?</v>
      </c>
      <c r="O891" s="121" t="e">
        <f t="shared" si="369"/>
        <v>#NAME?</v>
      </c>
      <c r="P891" s="117"/>
      <c r="Q891" s="167" t="e">
        <f>IF(P891="",[3]!EntStkSalesPrice($P$1,A891,'Price List'!$S$5),P891*(IF('Price List'!$S$5="A",1,IF('Price List'!$S$5="B",1.262,1.553))))</f>
        <v>#NAME?</v>
      </c>
      <c r="R891" s="167" t="e">
        <f t="shared" si="323"/>
        <v>#NAME?</v>
      </c>
    </row>
    <row r="892" spans="1:19" x14ac:dyDescent="0.2">
      <c r="A892" s="21" t="s">
        <v>844</v>
      </c>
      <c r="B892" s="22" t="e">
        <f>[3]!EntStkParent($P$1,A892)</f>
        <v>#NAME?</v>
      </c>
      <c r="C892" s="22" t="e">
        <f t="shared" si="370"/>
        <v>#NAME?</v>
      </c>
      <c r="D892" s="22" t="e">
        <f>[3]!EntStkDescr($P$1,A892,1)</f>
        <v>#NAME?</v>
      </c>
      <c r="E892" s="55" t="s">
        <v>79</v>
      </c>
      <c r="F892" s="26" t="s">
        <v>73</v>
      </c>
      <c r="G892" s="25" t="str">
        <f t="shared" si="371"/>
        <v>10MGP VECTRAN 50</v>
      </c>
      <c r="H892" s="24">
        <v>10</v>
      </c>
      <c r="I892" s="24"/>
      <c r="J892" s="80" t="e">
        <f>IF('Price List'!$F$2="N/A",N892,IF('Price List'!$S$4="#(515): Invalid Customer",K892,(K892-(K892*O892))))</f>
        <v>#NAME?</v>
      </c>
      <c r="K892" s="80" t="e">
        <f t="shared" si="324"/>
        <v>#NAME?</v>
      </c>
      <c r="L892" s="23" t="e">
        <f t="shared" si="372"/>
        <v>#NAME?</v>
      </c>
      <c r="M892" s="77" t="e">
        <f>IF(VLOOKUP(C892,product_group_discount,3,FALSE)="",'New Quote Discount'!$C$6,VLOOKUP(C892,product_group_discount,3,FALSE))</f>
        <v>#NAME?</v>
      </c>
      <c r="N892" s="23" t="e">
        <f t="shared" si="373"/>
        <v>#NAME?</v>
      </c>
      <c r="O892" s="121" t="e">
        <f t="shared" si="369"/>
        <v>#NAME?</v>
      </c>
      <c r="P892" s="117"/>
      <c r="Q892" s="167" t="e">
        <f>IF(P892="",[3]!EntStkSalesPrice($P$1,A892,'Price List'!$S$5),P892*(IF('Price List'!$S$5="A",1,IF('Price List'!$S$5="B",1.262,1.553))))</f>
        <v>#NAME?</v>
      </c>
      <c r="R892" s="167" t="e">
        <f t="shared" si="323"/>
        <v>#NAME?</v>
      </c>
    </row>
    <row r="893" spans="1:19" x14ac:dyDescent="0.2">
      <c r="A893" s="21" t="s">
        <v>845</v>
      </c>
      <c r="B893" s="22" t="e">
        <f>[3]!EntStkParent($P$1,A893)</f>
        <v>#NAME?</v>
      </c>
      <c r="C893" s="22" t="e">
        <f t="shared" si="370"/>
        <v>#NAME?</v>
      </c>
      <c r="D893" s="22" t="e">
        <f>[3]!EntStkDescr($P$1,A893,1)</f>
        <v>#NAME?</v>
      </c>
      <c r="E893" s="55" t="s">
        <v>79</v>
      </c>
      <c r="F893" s="26" t="s">
        <v>73</v>
      </c>
      <c r="G893" s="25" t="str">
        <f t="shared" si="371"/>
        <v>10MGP VECTRAN 50</v>
      </c>
      <c r="H893" s="24">
        <v>10</v>
      </c>
      <c r="I893" s="24"/>
      <c r="J893" s="80" t="e">
        <f>IF('Price List'!$F$2="N/A",N893,IF('Price List'!$S$4="#(515): Invalid Customer",K893,(K893-(K893*O893))))</f>
        <v>#NAME?</v>
      </c>
      <c r="K893" s="80" t="e">
        <f t="shared" si="324"/>
        <v>#NAME?</v>
      </c>
      <c r="L893" s="23" t="e">
        <f t="shared" si="372"/>
        <v>#NAME?</v>
      </c>
      <c r="M893" s="77" t="e">
        <f>IF(VLOOKUP(C893,product_group_discount,3,FALSE)="",'New Quote Discount'!$C$6,VLOOKUP(C893,product_group_discount,3,FALSE))</f>
        <v>#NAME?</v>
      </c>
      <c r="N893" s="23" t="e">
        <f t="shared" si="373"/>
        <v>#NAME?</v>
      </c>
      <c r="O893" s="121" t="e">
        <f t="shared" si="369"/>
        <v>#NAME?</v>
      </c>
      <c r="P893" s="117"/>
      <c r="Q893" s="167" t="e">
        <f>IF(P893="",[3]!EntStkSalesPrice($P$1,A893,'Price List'!$S$5),P893*(IF('Price List'!$S$5="A",1,IF('Price List'!$S$5="B",1.262,1.553))))</f>
        <v>#NAME?</v>
      </c>
      <c r="R893" s="167" t="e">
        <f t="shared" si="323"/>
        <v>#NAME?</v>
      </c>
    </row>
    <row r="894" spans="1:19" x14ac:dyDescent="0.2">
      <c r="A894" s="21" t="s">
        <v>846</v>
      </c>
      <c r="B894" s="22" t="e">
        <f>[3]!EntStkParent($P$1,A894)</f>
        <v>#NAME?</v>
      </c>
      <c r="C894" s="22" t="e">
        <f t="shared" si="370"/>
        <v>#NAME?</v>
      </c>
      <c r="D894" s="22" t="e">
        <f>[3]!EntStkDescr($P$1,A894,1)</f>
        <v>#NAME?</v>
      </c>
      <c r="E894" s="55" t="s">
        <v>79</v>
      </c>
      <c r="F894" s="26" t="s">
        <v>73</v>
      </c>
      <c r="G894" s="25" t="str">
        <f t="shared" si="371"/>
        <v>10MGP VECTRAN 50</v>
      </c>
      <c r="H894" s="24">
        <v>10</v>
      </c>
      <c r="I894" s="24"/>
      <c r="J894" s="80" t="e">
        <f>IF('Price List'!$F$2="N/A",N894,IF('Price List'!$S$4="#(515): Invalid Customer",K894,(K894-(K894*O894))))</f>
        <v>#NAME?</v>
      </c>
      <c r="K894" s="80" t="e">
        <f t="shared" si="324"/>
        <v>#NAME?</v>
      </c>
      <c r="L894" s="23" t="e">
        <f t="shared" si="372"/>
        <v>#NAME?</v>
      </c>
      <c r="M894" s="77" t="e">
        <f>IF(VLOOKUP(C894,product_group_discount,3,FALSE)="",'New Quote Discount'!$C$6,VLOOKUP(C894,product_group_discount,3,FALSE))</f>
        <v>#NAME?</v>
      </c>
      <c r="N894" s="23" t="e">
        <f t="shared" si="373"/>
        <v>#NAME?</v>
      </c>
      <c r="O894" s="121" t="e">
        <f t="shared" si="369"/>
        <v>#NAME?</v>
      </c>
      <c r="P894" s="117"/>
      <c r="Q894" s="167" t="e">
        <f>IF(P894="",[3]!EntStkSalesPrice($P$1,A894,'Price List'!$S$5),P894*(IF('Price List'!$S$5="A",1,IF('Price List'!$S$5="B",1.262,1.553))))</f>
        <v>#NAME?</v>
      </c>
      <c r="R894" s="167" t="e">
        <f t="shared" si="323"/>
        <v>#NAME?</v>
      </c>
    </row>
    <row r="895" spans="1:19" x14ac:dyDescent="0.2">
      <c r="A895" s="21" t="s">
        <v>847</v>
      </c>
      <c r="B895" s="22" t="e">
        <f>[3]!EntStkParent($P$1,A895)</f>
        <v>#NAME?</v>
      </c>
      <c r="C895" s="22" t="e">
        <f t="shared" si="370"/>
        <v>#NAME?</v>
      </c>
      <c r="D895" s="22" t="e">
        <f>[3]!EntStkDescr($P$1,A895,1)</f>
        <v>#NAME?</v>
      </c>
      <c r="E895" s="55" t="s">
        <v>79</v>
      </c>
      <c r="F895" s="26" t="s">
        <v>73</v>
      </c>
      <c r="G895" s="25" t="str">
        <f t="shared" si="371"/>
        <v>10MGP VECTRAN 50</v>
      </c>
      <c r="H895" s="24">
        <v>10</v>
      </c>
      <c r="I895" s="24"/>
      <c r="J895" s="80" t="e">
        <f>IF('Price List'!$F$2="N/A",N895,IF('Price List'!$S$4="#(515): Invalid Customer",K895,(K895-(K895*O895))))</f>
        <v>#NAME?</v>
      </c>
      <c r="K895" s="80" t="e">
        <f t="shared" si="324"/>
        <v>#NAME?</v>
      </c>
      <c r="L895" s="23" t="e">
        <f t="shared" si="372"/>
        <v>#NAME?</v>
      </c>
      <c r="M895" s="77" t="e">
        <f>IF(VLOOKUP(C895,product_group_discount,3,FALSE)="",'New Quote Discount'!$C$6,VLOOKUP(C895,product_group_discount,3,FALSE))</f>
        <v>#NAME?</v>
      </c>
      <c r="N895" s="23" t="e">
        <f t="shared" si="373"/>
        <v>#NAME?</v>
      </c>
      <c r="O895" s="121" t="e">
        <f t="shared" si="369"/>
        <v>#NAME?</v>
      </c>
      <c r="P895" s="117"/>
      <c r="Q895" s="167" t="e">
        <f>IF(P895="",[3]!EntStkSalesPrice($P$1,A895,'Price List'!$S$5),P895*(IF('Price List'!$S$5="A",1,IF('Price List'!$S$5="B",1.262,1.553))))</f>
        <v>#NAME?</v>
      </c>
      <c r="R895" s="167" t="e">
        <f t="shared" si="323"/>
        <v>#NAME?</v>
      </c>
    </row>
    <row r="896" spans="1:19" x14ac:dyDescent="0.2">
      <c r="A896" s="21" t="s">
        <v>848</v>
      </c>
      <c r="B896" s="22" t="e">
        <f>[3]!EntStkParent($P$1,A896)</f>
        <v>#NAME?</v>
      </c>
      <c r="C896" s="22" t="e">
        <f t="shared" si="370"/>
        <v>#NAME?</v>
      </c>
      <c r="D896" s="22" t="e">
        <f>[3]!EntStkDescr($P$1,A896,1)</f>
        <v>#NAME?</v>
      </c>
      <c r="E896" s="55" t="s">
        <v>79</v>
      </c>
      <c r="F896" s="26" t="s">
        <v>73</v>
      </c>
      <c r="G896" s="25" t="str">
        <f t="shared" si="371"/>
        <v>12MGP VECTRAN 50</v>
      </c>
      <c r="H896" s="24">
        <v>12</v>
      </c>
      <c r="I896" s="24"/>
      <c r="J896" s="80" t="e">
        <f>IF('Price List'!$F$2="N/A",N896,IF('Price List'!$S$4="#(515): Invalid Customer",K896,(K896-(K896*O896))))</f>
        <v>#NAME?</v>
      </c>
      <c r="K896" s="80" t="e">
        <f t="shared" si="324"/>
        <v>#NAME?</v>
      </c>
      <c r="L896" s="23" t="e">
        <f t="shared" si="372"/>
        <v>#NAME?</v>
      </c>
      <c r="M896" s="77" t="e">
        <f>IF(VLOOKUP(C896,product_group_discount,3,FALSE)="",'New Quote Discount'!$C$6,VLOOKUP(C896,product_group_discount,3,FALSE))</f>
        <v>#NAME?</v>
      </c>
      <c r="N896" s="23" t="e">
        <f t="shared" si="373"/>
        <v>#NAME?</v>
      </c>
      <c r="O896" s="121" t="e">
        <f t="shared" si="369"/>
        <v>#NAME?</v>
      </c>
      <c r="P896" s="117"/>
      <c r="Q896" s="167" t="e">
        <f>IF(P896="",[3]!EntStkSalesPrice($P$1,A896,'Price List'!$S$5),P896*(IF('Price List'!$S$5="A",1,IF('Price List'!$S$5="B",1.262,1.553))))</f>
        <v>#NAME?</v>
      </c>
      <c r="R896" s="167" t="e">
        <f t="shared" si="323"/>
        <v>#NAME?</v>
      </c>
    </row>
    <row r="897" spans="1:18" x14ac:dyDescent="0.2">
      <c r="A897" s="21" t="s">
        <v>849</v>
      </c>
      <c r="B897" s="22" t="e">
        <f>[3]!EntStkParent($P$1,A897)</f>
        <v>#NAME?</v>
      </c>
      <c r="C897" s="22" t="e">
        <f t="shared" si="370"/>
        <v>#NAME?</v>
      </c>
      <c r="D897" s="22" t="e">
        <f>[3]!EntStkDescr($P$1,A897,1)</f>
        <v>#NAME?</v>
      </c>
      <c r="E897" s="55" t="s">
        <v>79</v>
      </c>
      <c r="F897" s="26" t="s">
        <v>73</v>
      </c>
      <c r="G897" s="25" t="str">
        <f t="shared" si="371"/>
        <v>12MGP VECTRAN 50</v>
      </c>
      <c r="H897" s="24">
        <v>12</v>
      </c>
      <c r="I897" s="24"/>
      <c r="J897" s="80" t="e">
        <f>IF('Price List'!$F$2="N/A",N897,IF('Price List'!$S$4="#(515): Invalid Customer",K897,(K897-(K897*O897))))</f>
        <v>#NAME?</v>
      </c>
      <c r="K897" s="80" t="e">
        <f t="shared" si="324"/>
        <v>#NAME?</v>
      </c>
      <c r="L897" s="23" t="e">
        <f t="shared" si="372"/>
        <v>#NAME?</v>
      </c>
      <c r="M897" s="77" t="e">
        <f>IF(VLOOKUP(C897,product_group_discount,3,FALSE)="",'New Quote Discount'!$C$6,VLOOKUP(C897,product_group_discount,3,FALSE))</f>
        <v>#NAME?</v>
      </c>
      <c r="N897" s="23" t="e">
        <f t="shared" si="373"/>
        <v>#NAME?</v>
      </c>
      <c r="O897" s="121" t="e">
        <f t="shared" si="369"/>
        <v>#NAME?</v>
      </c>
      <c r="P897" s="117"/>
      <c r="Q897" s="167" t="e">
        <f>IF(P897="",[3]!EntStkSalesPrice($P$1,A897,'Price List'!$S$5),P897*(IF('Price List'!$S$5="A",1,IF('Price List'!$S$5="B",1.262,1.553))))</f>
        <v>#NAME?</v>
      </c>
      <c r="R897" s="167" t="e">
        <f t="shared" si="323"/>
        <v>#NAME?</v>
      </c>
    </row>
    <row r="898" spans="1:18" x14ac:dyDescent="0.2">
      <c r="A898" s="21" t="s">
        <v>850</v>
      </c>
      <c r="B898" s="22" t="e">
        <f>[3]!EntStkParent($P$1,A898)</f>
        <v>#NAME?</v>
      </c>
      <c r="C898" s="22" t="e">
        <f t="shared" si="370"/>
        <v>#NAME?</v>
      </c>
      <c r="D898" s="22" t="e">
        <f>[3]!EntStkDescr($P$1,A898,1)</f>
        <v>#NAME?</v>
      </c>
      <c r="E898" s="55" t="s">
        <v>79</v>
      </c>
      <c r="F898" s="26" t="s">
        <v>73</v>
      </c>
      <c r="G898" s="25" t="str">
        <f t="shared" si="371"/>
        <v>12MGP VECTRAN 50</v>
      </c>
      <c r="H898" s="24">
        <v>12</v>
      </c>
      <c r="I898" s="24"/>
      <c r="J898" s="80" t="e">
        <f>IF('Price List'!$F$2="N/A",N898,IF('Price List'!$S$4="#(515): Invalid Customer",K898,(K898-(K898*O898))))</f>
        <v>#NAME?</v>
      </c>
      <c r="K898" s="80" t="e">
        <f t="shared" si="324"/>
        <v>#NAME?</v>
      </c>
      <c r="L898" s="23" t="e">
        <f t="shared" si="372"/>
        <v>#NAME?</v>
      </c>
      <c r="M898" s="77" t="e">
        <f>IF(VLOOKUP(C898,product_group_discount,3,FALSE)="",'New Quote Discount'!$C$6,VLOOKUP(C898,product_group_discount,3,FALSE))</f>
        <v>#NAME?</v>
      </c>
      <c r="N898" s="23" t="e">
        <f t="shared" si="373"/>
        <v>#NAME?</v>
      </c>
      <c r="O898" s="121" t="e">
        <f t="shared" si="369"/>
        <v>#NAME?</v>
      </c>
      <c r="P898" s="117"/>
      <c r="Q898" s="167" t="e">
        <f>IF(P898="",[3]!EntStkSalesPrice($P$1,A898,'Price List'!$S$5),P898*(IF('Price List'!$S$5="A",1,IF('Price List'!$S$5="B",1.262,1.553))))</f>
        <v>#NAME?</v>
      </c>
      <c r="R898" s="167" t="e">
        <f t="shared" si="323"/>
        <v>#NAME?</v>
      </c>
    </row>
    <row r="899" spans="1:18" x14ac:dyDescent="0.2">
      <c r="A899" s="21" t="s">
        <v>851</v>
      </c>
      <c r="B899" s="22" t="e">
        <f>[3]!EntStkParent($P$1,A899)</f>
        <v>#NAME?</v>
      </c>
      <c r="C899" s="22" t="e">
        <f t="shared" si="370"/>
        <v>#NAME?</v>
      </c>
      <c r="D899" s="22" t="e">
        <f>[3]!EntStkDescr($P$1,A899,1)</f>
        <v>#NAME?</v>
      </c>
      <c r="E899" s="55" t="s">
        <v>79</v>
      </c>
      <c r="F899" s="26" t="s">
        <v>73</v>
      </c>
      <c r="G899" s="25" t="str">
        <f t="shared" si="371"/>
        <v>12MGP VECTRAN 50</v>
      </c>
      <c r="H899" s="24">
        <v>12</v>
      </c>
      <c r="I899" s="24"/>
      <c r="J899" s="80" t="e">
        <f>IF('Price List'!$F$2="N/A",N899,IF('Price List'!$S$4="#(515): Invalid Customer",K899,(K899-(K899*O899))))</f>
        <v>#NAME?</v>
      </c>
      <c r="K899" s="80" t="e">
        <f t="shared" si="324"/>
        <v>#NAME?</v>
      </c>
      <c r="L899" s="23" t="e">
        <f t="shared" si="372"/>
        <v>#NAME?</v>
      </c>
      <c r="M899" s="77" t="e">
        <f>IF(VLOOKUP(C899,product_group_discount,3,FALSE)="",'New Quote Discount'!$C$6,VLOOKUP(C899,product_group_discount,3,FALSE))</f>
        <v>#NAME?</v>
      </c>
      <c r="N899" s="23" t="e">
        <f t="shared" si="373"/>
        <v>#NAME?</v>
      </c>
      <c r="O899" s="121" t="e">
        <f t="shared" si="369"/>
        <v>#NAME?</v>
      </c>
      <c r="P899" s="117"/>
      <c r="Q899" s="167" t="e">
        <f>IF(P899="",[3]!EntStkSalesPrice($P$1,A899,'Price List'!$S$5),P899*(IF('Price List'!$S$5="A",1,IF('Price List'!$S$5="B",1.262,1.553))))</f>
        <v>#NAME?</v>
      </c>
      <c r="R899" s="167" t="e">
        <f t="shared" si="323"/>
        <v>#NAME?</v>
      </c>
    </row>
    <row r="900" spans="1:18" x14ac:dyDescent="0.2">
      <c r="A900" s="21" t="s">
        <v>852</v>
      </c>
      <c r="B900" s="22" t="e">
        <f>[3]!EntStkParent($P$1,A900)</f>
        <v>#NAME?</v>
      </c>
      <c r="C900" s="22" t="e">
        <f t="shared" si="370"/>
        <v>#NAME?</v>
      </c>
      <c r="D900" s="22" t="e">
        <f>[3]!EntStkDescr($P$1,A900,1)</f>
        <v>#NAME?</v>
      </c>
      <c r="E900" s="55" t="s">
        <v>79</v>
      </c>
      <c r="F900" s="26" t="s">
        <v>73</v>
      </c>
      <c r="G900" s="25" t="str">
        <f t="shared" si="371"/>
        <v>12MGP VECTRAN 50</v>
      </c>
      <c r="H900" s="24">
        <v>12</v>
      </c>
      <c r="I900" s="24"/>
      <c r="J900" s="80" t="e">
        <f>IF('Price List'!$F$2="N/A",N900,IF('Price List'!$S$4="#(515): Invalid Customer",K900,(K900-(K900*O900))))</f>
        <v>#NAME?</v>
      </c>
      <c r="K900" s="80" t="e">
        <f t="shared" si="324"/>
        <v>#NAME?</v>
      </c>
      <c r="L900" s="23" t="e">
        <f t="shared" si="372"/>
        <v>#NAME?</v>
      </c>
      <c r="M900" s="77" t="e">
        <f>IF(VLOOKUP(C900,product_group_discount,3,FALSE)="",'New Quote Discount'!$C$6,VLOOKUP(C900,product_group_discount,3,FALSE))</f>
        <v>#NAME?</v>
      </c>
      <c r="N900" s="23" t="e">
        <f t="shared" si="373"/>
        <v>#NAME?</v>
      </c>
      <c r="O900" s="121" t="e">
        <f t="shared" si="369"/>
        <v>#NAME?</v>
      </c>
      <c r="P900" s="117"/>
      <c r="Q900" s="167" t="e">
        <f>IF(P900="",[3]!EntStkSalesPrice($P$1,A900,'Price List'!$S$5),P900*(IF('Price List'!$S$5="A",1,IF('Price List'!$S$5="B",1.262,1.553))))</f>
        <v>#NAME?</v>
      </c>
      <c r="R900" s="167" t="e">
        <f t="shared" si="323"/>
        <v>#NAME?</v>
      </c>
    </row>
    <row r="901" spans="1:18" x14ac:dyDescent="0.2">
      <c r="A901" s="21" t="s">
        <v>853</v>
      </c>
      <c r="B901" s="22" t="e">
        <f>[3]!EntStkParent($P$1,A901)</f>
        <v>#NAME?</v>
      </c>
      <c r="C901" s="22" t="e">
        <f t="shared" si="370"/>
        <v>#NAME?</v>
      </c>
      <c r="D901" s="22" t="e">
        <f>[3]!EntStkDescr($P$1,A901,1)</f>
        <v>#NAME?</v>
      </c>
      <c r="E901" s="55" t="s">
        <v>79</v>
      </c>
      <c r="F901" s="26" t="s">
        <v>73</v>
      </c>
      <c r="G901" s="25" t="str">
        <f t="shared" si="371"/>
        <v>12MGP VECTRAN 50</v>
      </c>
      <c r="H901" s="24">
        <v>12</v>
      </c>
      <c r="I901" s="24"/>
      <c r="J901" s="80" t="e">
        <f>IF('Price List'!$F$2="N/A",N901,IF('Price List'!$S$4="#(515): Invalid Customer",K901,(K901-(K901*O901))))</f>
        <v>#NAME?</v>
      </c>
      <c r="K901" s="80" t="e">
        <f t="shared" si="324"/>
        <v>#NAME?</v>
      </c>
      <c r="L901" s="23" t="e">
        <f t="shared" si="372"/>
        <v>#NAME?</v>
      </c>
      <c r="M901" s="77" t="e">
        <f>IF(VLOOKUP(C901,product_group_discount,3,FALSE)="",'New Quote Discount'!$C$6,VLOOKUP(C901,product_group_discount,3,FALSE))</f>
        <v>#NAME?</v>
      </c>
      <c r="N901" s="23" t="e">
        <f t="shared" si="373"/>
        <v>#NAME?</v>
      </c>
      <c r="O901" s="121" t="e">
        <f t="shared" si="369"/>
        <v>#NAME?</v>
      </c>
      <c r="P901" s="117"/>
      <c r="Q901" s="167" t="e">
        <f>IF(P901="",[3]!EntStkSalesPrice($P$1,A901,'Price List'!$S$5),P901*(IF('Price List'!$S$5="A",1,IF('Price List'!$S$5="B",1.262,1.553))))</f>
        <v>#NAME?</v>
      </c>
      <c r="R901" s="167" t="e">
        <f t="shared" si="323"/>
        <v>#NAME?</v>
      </c>
    </row>
    <row r="902" spans="1:18" x14ac:dyDescent="0.2">
      <c r="A902" s="21" t="s">
        <v>854</v>
      </c>
      <c r="B902" s="22" t="e">
        <f>[3]!EntStkParent($P$1,A902)</f>
        <v>#NAME?</v>
      </c>
      <c r="C902" s="22" t="e">
        <f t="shared" si="370"/>
        <v>#NAME?</v>
      </c>
      <c r="D902" s="22" t="e">
        <f>[3]!EntStkDescr($P$1,A902,1)</f>
        <v>#NAME?</v>
      </c>
      <c r="E902" s="55" t="s">
        <v>79</v>
      </c>
      <c r="F902" s="26" t="s">
        <v>73</v>
      </c>
      <c r="G902" s="25" t="str">
        <f t="shared" si="371"/>
        <v>14MGP VECTRAN 50</v>
      </c>
      <c r="H902" s="24">
        <v>14</v>
      </c>
      <c r="I902" s="24"/>
      <c r="J902" s="80" t="e">
        <f>IF('Price List'!$F$2="N/A",N902,IF('Price List'!$S$4="#(515): Invalid Customer",K902,(K902-(K902*O902))))</f>
        <v>#NAME?</v>
      </c>
      <c r="K902" s="80" t="e">
        <f t="shared" si="324"/>
        <v>#NAME?</v>
      </c>
      <c r="L902" s="23" t="e">
        <f t="shared" si="372"/>
        <v>#NAME?</v>
      </c>
      <c r="M902" s="77" t="e">
        <f>IF(VLOOKUP(C902,product_group_discount,3,FALSE)="",'New Quote Discount'!$C$6,VLOOKUP(C902,product_group_discount,3,FALSE))</f>
        <v>#NAME?</v>
      </c>
      <c r="N902" s="23" t="e">
        <f t="shared" si="373"/>
        <v>#NAME?</v>
      </c>
      <c r="O902" s="121" t="e">
        <f t="shared" si="369"/>
        <v>#NAME?</v>
      </c>
      <c r="P902" s="117"/>
      <c r="Q902" s="167" t="e">
        <f>IF(P902="",[3]!EntStkSalesPrice($P$1,A902,'Price List'!$S$5),P902*(IF('Price List'!$S$5="A",1,IF('Price List'!$S$5="B",1.262,1.553))))</f>
        <v>#NAME?</v>
      </c>
      <c r="R902" s="167" t="e">
        <f t="shared" si="323"/>
        <v>#NAME?</v>
      </c>
    </row>
    <row r="903" spans="1:18" x14ac:dyDescent="0.2">
      <c r="A903" s="21" t="s">
        <v>855</v>
      </c>
      <c r="B903" s="22" t="e">
        <f>[3]!EntStkParent($P$1,A903)</f>
        <v>#NAME?</v>
      </c>
      <c r="C903" s="22" t="e">
        <f t="shared" si="370"/>
        <v>#NAME?</v>
      </c>
      <c r="D903" s="22" t="e">
        <f>[3]!EntStkDescr($P$1,A903,1)</f>
        <v>#NAME?</v>
      </c>
      <c r="E903" s="55" t="s">
        <v>79</v>
      </c>
      <c r="F903" s="26" t="s">
        <v>73</v>
      </c>
      <c r="G903" s="25" t="str">
        <f t="shared" si="371"/>
        <v>16MGP VECTRAN 50</v>
      </c>
      <c r="H903" s="24">
        <v>16</v>
      </c>
      <c r="I903" s="24"/>
      <c r="J903" s="80" t="e">
        <f>IF('Price List'!$F$2="N/A",N903,IF('Price List'!$S$4="#(515): Invalid Customer",K903,(K903-(K903*O903))))</f>
        <v>#NAME?</v>
      </c>
      <c r="K903" s="80" t="e">
        <f t="shared" si="324"/>
        <v>#NAME?</v>
      </c>
      <c r="L903" s="23" t="e">
        <f t="shared" si="372"/>
        <v>#NAME?</v>
      </c>
      <c r="M903" s="77" t="e">
        <f>IF(VLOOKUP(C903,product_group_discount,3,FALSE)="",'New Quote Discount'!$C$6,VLOOKUP(C903,product_group_discount,3,FALSE))</f>
        <v>#NAME?</v>
      </c>
      <c r="N903" s="23" t="e">
        <f t="shared" si="373"/>
        <v>#NAME?</v>
      </c>
      <c r="O903" s="121" t="e">
        <f t="shared" si="369"/>
        <v>#NAME?</v>
      </c>
      <c r="P903" s="117"/>
      <c r="Q903" s="167" t="e">
        <f>IF(P903="",[3]!EntStkSalesPrice($P$1,A903,'Price List'!$S$5),P903*(IF('Price List'!$S$5="A",1,IF('Price List'!$S$5="B",1.262,1.553))))</f>
        <v>#NAME?</v>
      </c>
      <c r="R903" s="167" t="e">
        <f t="shared" si="323"/>
        <v>#NAME?</v>
      </c>
    </row>
    <row r="904" spans="1:18" x14ac:dyDescent="0.2">
      <c r="A904" s="21" t="s">
        <v>856</v>
      </c>
      <c r="B904" s="22" t="e">
        <f>[3]!EntStkParent($P$1,A904)</f>
        <v>#NAME?</v>
      </c>
      <c r="C904" s="22" t="e">
        <f t="shared" si="370"/>
        <v>#NAME?</v>
      </c>
      <c r="D904" s="22" t="e">
        <f>[3]!EntStkDescr($P$1,A904,1)</f>
        <v>#NAME?</v>
      </c>
      <c r="E904" s="55" t="s">
        <v>79</v>
      </c>
      <c r="F904" s="26" t="s">
        <v>73</v>
      </c>
      <c r="G904" s="25" t="str">
        <f t="shared" si="371"/>
        <v>16MGP VECTRAN 50</v>
      </c>
      <c r="H904" s="56">
        <v>16</v>
      </c>
      <c r="I904" s="24"/>
      <c r="J904" s="80" t="e">
        <f>IF('Price List'!$F$2="N/A",N904,IF('Price List'!$S$4="#(515): Invalid Customer",K904,(K904-(K904*O904))))</f>
        <v>#NAME?</v>
      </c>
      <c r="K904" s="80" t="e">
        <f t="shared" si="324"/>
        <v>#NAME?</v>
      </c>
      <c r="L904" s="23" t="e">
        <f t="shared" si="372"/>
        <v>#NAME?</v>
      </c>
      <c r="M904" s="77" t="e">
        <f>IF(VLOOKUP(C904,product_group_discount,3,FALSE)="",'New Quote Discount'!$C$6,VLOOKUP(C904,product_group_discount,3,FALSE))</f>
        <v>#NAME?</v>
      </c>
      <c r="N904" s="23" t="e">
        <f t="shared" si="373"/>
        <v>#NAME?</v>
      </c>
      <c r="O904" s="121" t="e">
        <f t="shared" si="369"/>
        <v>#NAME?</v>
      </c>
      <c r="P904" s="117"/>
      <c r="Q904" s="167" t="e">
        <f>IF(P904="",[3]!EntStkSalesPrice($P$1,A904,'Price List'!$S$5),P904*(IF('Price List'!$S$5="A",1,IF('Price List'!$S$5="B",1.262,1.553))))</f>
        <v>#NAME?</v>
      </c>
      <c r="R904" s="167" t="e">
        <f t="shared" si="323"/>
        <v>#NAME?</v>
      </c>
    </row>
    <row r="905" spans="1:18" x14ac:dyDescent="0.2">
      <c r="A905" s="27"/>
      <c r="B905" s="28" t="e">
        <f>[3]!EntStkParent($P$1,A905)</f>
        <v>#NAME?</v>
      </c>
      <c r="C905" s="28" t="s">
        <v>39</v>
      </c>
      <c r="D905" s="28" t="e">
        <f>[3]!EntStkDescr($P$1,A905,1)</f>
        <v>#NAME?</v>
      </c>
      <c r="E905" s="57" t="s">
        <v>79</v>
      </c>
      <c r="F905" s="39" t="s">
        <v>73</v>
      </c>
      <c r="G905" s="31" t="str">
        <f t="shared" si="371"/>
        <v>18MGP VECTRAN 50</v>
      </c>
      <c r="H905" s="59">
        <v>18</v>
      </c>
      <c r="I905" s="24"/>
      <c r="J905" s="81" t="e">
        <f>IF('Price List'!$F$2="N/A",N905,IF('Price List'!$S$4="#(515): Invalid Customer",K905,(K905-(K905*O905))))</f>
        <v>#NAME?</v>
      </c>
      <c r="K905" s="81">
        <f t="shared" si="324"/>
        <v>10.4265055606192</v>
      </c>
      <c r="L905" s="29">
        <f t="shared" si="372"/>
        <v>6.25590333637152</v>
      </c>
      <c r="M905" s="86">
        <f>IF(VLOOKUP(C905,product_group_discount,3,FALSE)="",'New Quote Discount'!$C$6,VLOOKUP(C905,product_group_discount,3,FALSE))</f>
        <v>0.4</v>
      </c>
      <c r="N905" s="29">
        <f t="shared" si="373"/>
        <v>6.25590333637152</v>
      </c>
      <c r="O905" s="120" t="e">
        <f t="shared" si="369"/>
        <v>#NAME?</v>
      </c>
      <c r="P905" s="81">
        <v>8.2618903015999994</v>
      </c>
      <c r="Q905" s="167">
        <f>IF(P905="",[3]!EntStkSalesPrice($P$1,A905,'Price List'!$S$5),P905*(IF('Price List'!$S$5="A",1,IF('Price List'!$S$5="B",1.262,1.553))))</f>
        <v>10.4265055606192</v>
      </c>
      <c r="R905" s="167">
        <f t="shared" si="323"/>
        <v>15.6397583409288</v>
      </c>
    </row>
    <row r="906" spans="1:18" x14ac:dyDescent="0.2">
      <c r="A906" s="27"/>
      <c r="B906" s="28" t="e">
        <f>[3]!EntStkParent($P$1,A906)</f>
        <v>#NAME?</v>
      </c>
      <c r="C906" s="28" t="s">
        <v>39</v>
      </c>
      <c r="D906" s="28" t="e">
        <f>[3]!EntStkDescr($P$1,A906,1)</f>
        <v>#NAME?</v>
      </c>
      <c r="E906" s="57" t="s">
        <v>79</v>
      </c>
      <c r="F906" s="39" t="s">
        <v>73</v>
      </c>
      <c r="G906" s="31" t="str">
        <f t="shared" si="371"/>
        <v>20MGP VECTRAN 50</v>
      </c>
      <c r="H906" s="59">
        <v>20</v>
      </c>
      <c r="I906" s="24"/>
      <c r="J906" s="81" t="e">
        <f>IF('Price List'!$F$2="N/A",N906,IF('Price List'!$S$4="#(515): Invalid Customer",K906,(K906-(K906*O906))))</f>
        <v>#NAME?</v>
      </c>
      <c r="K906" s="81">
        <f t="shared" si="324"/>
        <v>12.2732911186</v>
      </c>
      <c r="L906" s="29">
        <f t="shared" si="372"/>
        <v>7.3639746711599994</v>
      </c>
      <c r="M906" s="86">
        <f>IF(VLOOKUP(C906,product_group_discount,3,FALSE)="",'New Quote Discount'!$C$6,VLOOKUP(C906,product_group_discount,3,FALSE))</f>
        <v>0.4</v>
      </c>
      <c r="N906" s="29">
        <f t="shared" si="373"/>
        <v>7.3639746711599994</v>
      </c>
      <c r="O906" s="120" t="e">
        <f t="shared" si="369"/>
        <v>#NAME?</v>
      </c>
      <c r="P906" s="81">
        <v>9.7252703</v>
      </c>
      <c r="Q906" s="167">
        <f>IF(P906="",[3]!EntStkSalesPrice($P$1,A906,'Price List'!$S$5),P906*(IF('Price List'!$S$5="A",1,IF('Price List'!$S$5="B",1.262,1.553))))</f>
        <v>12.2732911186</v>
      </c>
      <c r="R906" s="167">
        <f t="shared" si="323"/>
        <v>18.409936677899999</v>
      </c>
    </row>
    <row r="907" spans="1:18" x14ac:dyDescent="0.2">
      <c r="A907" s="27"/>
      <c r="B907" s="28" t="e">
        <f>[3]!EntStkParent($P$1,A907)</f>
        <v>#NAME?</v>
      </c>
      <c r="C907" s="28" t="s">
        <v>39</v>
      </c>
      <c r="D907" s="28" t="e">
        <f>[3]!EntStkDescr($P$1,A907,1)</f>
        <v>#NAME?</v>
      </c>
      <c r="E907" s="57" t="s">
        <v>79</v>
      </c>
      <c r="F907" s="39" t="s">
        <v>73</v>
      </c>
      <c r="G907" s="31" t="str">
        <f t="shared" si="371"/>
        <v>22MGP VECTRAN 50</v>
      </c>
      <c r="H907" s="59">
        <v>22</v>
      </c>
      <c r="I907" s="24"/>
      <c r="J907" s="81" t="e">
        <f>IF('Price List'!$F$2="N/A",N907,IF('Price List'!$S$4="#(515): Invalid Customer",K907,(K907-(K907*O907))))</f>
        <v>#NAME?</v>
      </c>
      <c r="K907" s="81">
        <f t="shared" si="324"/>
        <v>15.95527845418</v>
      </c>
      <c r="L907" s="29">
        <f t="shared" si="372"/>
        <v>9.5731670725079994</v>
      </c>
      <c r="M907" s="86">
        <f>IF(VLOOKUP(C907,product_group_discount,3,FALSE)="",'New Quote Discount'!$C$6,VLOOKUP(C907,product_group_discount,3,FALSE))</f>
        <v>0.4</v>
      </c>
      <c r="N907" s="29">
        <f t="shared" si="373"/>
        <v>9.5731670725079994</v>
      </c>
      <c r="O907" s="120" t="e">
        <f t="shared" si="369"/>
        <v>#NAME?</v>
      </c>
      <c r="P907" s="81">
        <v>12.642851390000001</v>
      </c>
      <c r="Q907" s="167">
        <f>IF(P907="",[3]!EntStkSalesPrice($P$1,A907,'Price List'!$S$5),P907*(IF('Price List'!$S$5="A",1,IF('Price List'!$S$5="B",1.262,1.553))))</f>
        <v>15.95527845418</v>
      </c>
      <c r="R907" s="167">
        <f t="shared" si="323"/>
        <v>23.932917681269998</v>
      </c>
    </row>
    <row r="908" spans="1:18" x14ac:dyDescent="0.2">
      <c r="A908" s="27"/>
      <c r="B908" s="28" t="e">
        <f>[3]!EntStkParent($P$1,A908)</f>
        <v>#NAME?</v>
      </c>
      <c r="C908" s="28" t="s">
        <v>39</v>
      </c>
      <c r="D908" s="28" t="e">
        <f>[3]!EntStkDescr($P$1,A908,1)</f>
        <v>#NAME?</v>
      </c>
      <c r="E908" s="57" t="s">
        <v>79</v>
      </c>
      <c r="F908" s="39" t="s">
        <v>73</v>
      </c>
      <c r="G908" s="31" t="str">
        <f t="shared" si="371"/>
        <v>24MGP VECTRAN 50</v>
      </c>
      <c r="H908" s="59">
        <v>24</v>
      </c>
      <c r="I908" s="24"/>
      <c r="J908" s="81" t="e">
        <f>IF('Price List'!$F$2="N/A",N908,IF('Price List'!$S$4="#(515): Invalid Customer",K908,(K908-(K908*O908))))</f>
        <v>#NAME?</v>
      </c>
      <c r="K908" s="81">
        <f t="shared" si="324"/>
        <v>22.000356987606402</v>
      </c>
      <c r="L908" s="29">
        <f t="shared" si="372"/>
        <v>13.200214192563841</v>
      </c>
      <c r="M908" s="86">
        <f>IF(VLOOKUP(C908,product_group_discount,3,FALSE)="",'New Quote Discount'!$C$6,VLOOKUP(C908,product_group_discount,3,FALSE))</f>
        <v>0.4</v>
      </c>
      <c r="N908" s="29">
        <f t="shared" si="373"/>
        <v>13.200214192563841</v>
      </c>
      <c r="O908" s="120" t="e">
        <f t="shared" si="369"/>
        <v>#NAME?</v>
      </c>
      <c r="P908" s="81">
        <v>17.432929467200001</v>
      </c>
      <c r="Q908" s="167">
        <f>IF(P908="",[3]!EntStkSalesPrice($P$1,A908,'Price List'!$S$5),P908*(IF('Price List'!$S$5="A",1,IF('Price List'!$S$5="B",1.262,1.553))))</f>
        <v>22.000356987606402</v>
      </c>
      <c r="R908" s="167">
        <f t="shared" si="323"/>
        <v>33.000535481409599</v>
      </c>
    </row>
    <row r="909" spans="1:18" x14ac:dyDescent="0.2">
      <c r="A909" s="27"/>
      <c r="B909" s="28" t="e">
        <f>[3]!EntStkParent($P$1,A909)</f>
        <v>#NAME?</v>
      </c>
      <c r="C909" s="28" t="s">
        <v>39</v>
      </c>
      <c r="D909" s="28" t="e">
        <f>[3]!EntStkDescr($P$1,A909,1)</f>
        <v>#NAME?</v>
      </c>
      <c r="E909" s="57" t="s">
        <v>79</v>
      </c>
      <c r="F909" s="39" t="s">
        <v>73</v>
      </c>
      <c r="G909" s="31" t="str">
        <f t="shared" si="371"/>
        <v>26MGP VECTRAN 50</v>
      </c>
      <c r="H909" s="59">
        <v>26</v>
      </c>
      <c r="I909" s="24"/>
      <c r="J909" s="81" t="e">
        <f>IF('Price List'!$F$2="N/A",N909,IF('Price List'!$S$4="#(515): Invalid Customer",K909,(K909-(K909*O909))))</f>
        <v>#NAME?</v>
      </c>
      <c r="K909" s="81">
        <f t="shared" si="324"/>
        <v>25.886991109928005</v>
      </c>
      <c r="L909" s="29">
        <f t="shared" si="372"/>
        <v>15.532194665956801</v>
      </c>
      <c r="M909" s="86">
        <f>IF(VLOOKUP(C909,product_group_discount,3,FALSE)="",'New Quote Discount'!$C$6,VLOOKUP(C909,product_group_discount,3,FALSE))</f>
        <v>0.4</v>
      </c>
      <c r="N909" s="29">
        <f t="shared" si="373"/>
        <v>15.532194665956801</v>
      </c>
      <c r="O909" s="120" t="e">
        <f t="shared" si="369"/>
        <v>#NAME?</v>
      </c>
      <c r="P909" s="81">
        <v>20.512671244000003</v>
      </c>
      <c r="Q909" s="167">
        <f>IF(P909="",[3]!EntStkSalesPrice($P$1,A909,'Price List'!$S$5),P909*(IF('Price List'!$S$5="A",1,IF('Price List'!$S$5="B",1.262,1.553))))</f>
        <v>25.886991109928005</v>
      </c>
      <c r="R909" s="167">
        <f t="shared" si="323"/>
        <v>38.830486664892007</v>
      </c>
    </row>
    <row r="910" spans="1:18" x14ac:dyDescent="0.2">
      <c r="A910" s="27"/>
      <c r="B910" s="28" t="e">
        <f>[3]!EntStkParent($P$1,A910)</f>
        <v>#NAME?</v>
      </c>
      <c r="C910" s="28" t="s">
        <v>39</v>
      </c>
      <c r="D910" s="28" t="e">
        <f>[3]!EntStkDescr($P$1,A910,1)</f>
        <v>#NAME?</v>
      </c>
      <c r="E910" s="57" t="s">
        <v>79</v>
      </c>
      <c r="F910" s="39" t="s">
        <v>73</v>
      </c>
      <c r="G910" s="31" t="str">
        <f t="shared" si="371"/>
        <v>28MGP VECTRAN 50</v>
      </c>
      <c r="H910" s="30">
        <v>28</v>
      </c>
      <c r="I910" s="24"/>
      <c r="J910" s="81" t="e">
        <f>IF('Price List'!$F$2="N/A",N910,IF('Price List'!$S$4="#(515): Invalid Customer",K910,(K910-(K910*O910))))</f>
        <v>#NAME?</v>
      </c>
      <c r="K910" s="81">
        <f t="shared" si="324"/>
        <v>27.180513252540003</v>
      </c>
      <c r="L910" s="29">
        <f t="shared" si="372"/>
        <v>16.308307951524</v>
      </c>
      <c r="M910" s="86">
        <f>IF(VLOOKUP(C910,product_group_discount,3,FALSE)="",'New Quote Discount'!$C$6,VLOOKUP(C910,product_group_discount,3,FALSE))</f>
        <v>0.4</v>
      </c>
      <c r="N910" s="29">
        <f t="shared" si="373"/>
        <v>16.308307951524</v>
      </c>
      <c r="O910" s="120" t="e">
        <f t="shared" si="369"/>
        <v>#NAME?</v>
      </c>
      <c r="P910" s="81">
        <v>21.537649170000002</v>
      </c>
      <c r="Q910" s="167">
        <f>IF(P910="",[3]!EntStkSalesPrice($P$1,A910,'Price List'!$S$5),P910*(IF('Price List'!$S$5="A",1,IF('Price List'!$S$5="B",1.262,1.553))))</f>
        <v>27.180513252540003</v>
      </c>
      <c r="R910" s="167">
        <f t="shared" si="323"/>
        <v>40.77076987881</v>
      </c>
    </row>
    <row r="911" spans="1:18" ht="13.6" thickBot="1" x14ac:dyDescent="0.25">
      <c r="A911" s="40"/>
      <c r="B911" s="28" t="e">
        <f>[3]!EntStkParent($P$1,A911)</f>
        <v>#NAME?</v>
      </c>
      <c r="C911" s="28" t="s">
        <v>39</v>
      </c>
      <c r="D911" s="28" t="e">
        <f>[3]!EntStkDescr($P$1,A911,1)</f>
        <v>#NAME?</v>
      </c>
      <c r="E911" s="57" t="s">
        <v>79</v>
      </c>
      <c r="F911" s="39" t="s">
        <v>73</v>
      </c>
      <c r="G911" s="31" t="str">
        <f t="shared" si="371"/>
        <v>30MGP VECTRAN 50</v>
      </c>
      <c r="H911" s="30">
        <v>30</v>
      </c>
      <c r="I911" s="24"/>
      <c r="J911" s="81" t="e">
        <f>IF('Price List'!$F$2="N/A",N911,IF('Price List'!$S$4="#(515): Invalid Customer",K911,(K911-(K911*O911))))</f>
        <v>#NAME?</v>
      </c>
      <c r="K911" s="81">
        <f t="shared" si="324"/>
        <v>31.096934238700005</v>
      </c>
      <c r="L911" s="29">
        <f t="shared" si="372"/>
        <v>18.658160543220003</v>
      </c>
      <c r="M911" s="86">
        <f>IF(VLOOKUP(C911,product_group_discount,3,FALSE)="",'New Quote Discount'!$C$6,VLOOKUP(C911,product_group_discount,3,FALSE))</f>
        <v>0.4</v>
      </c>
      <c r="N911" s="29">
        <f t="shared" si="373"/>
        <v>18.658160543220003</v>
      </c>
      <c r="O911" s="120" t="e">
        <f t="shared" si="369"/>
        <v>#NAME?</v>
      </c>
      <c r="P911" s="81">
        <v>24.640993850000005</v>
      </c>
      <c r="Q911" s="167">
        <f>IF(P911="",[3]!EntStkSalesPrice($P$1,A911,'Price List'!$S$5),P911*(IF('Price List'!$S$5="A",1,IF('Price List'!$S$5="B",1.262,1.553))))</f>
        <v>31.096934238700005</v>
      </c>
      <c r="R911" s="167">
        <f t="shared" si="323"/>
        <v>46.645401358050009</v>
      </c>
    </row>
    <row r="912" spans="1:18" x14ac:dyDescent="0.2">
      <c r="A912" s="45"/>
      <c r="B912" s="46"/>
      <c r="C912" s="46"/>
      <c r="D912" s="46"/>
      <c r="E912" s="50"/>
      <c r="F912" s="47"/>
      <c r="G912" s="49"/>
      <c r="H912" s="48"/>
      <c r="I912" s="24"/>
      <c r="J912" s="84"/>
      <c r="K912" s="84"/>
      <c r="L912" s="63"/>
      <c r="M912" s="88"/>
      <c r="N912" s="63"/>
      <c r="O912" s="124"/>
      <c r="P912" s="84"/>
      <c r="Q912" s="167" t="e">
        <f>IF(P912="",[3]!EntStkSalesPrice($P$1,A912,'Price List'!$S$5),P912*(IF('Price List'!$S$5="A",1,IF('Price List'!$S$5="B",1.204,1.481))))</f>
        <v>#NAME?</v>
      </c>
      <c r="R912" s="167">
        <f t="shared" si="323"/>
        <v>0</v>
      </c>
    </row>
    <row r="913" spans="1:19" x14ac:dyDescent="0.2">
      <c r="A913" s="27"/>
      <c r="B913" s="28" t="e">
        <f>[3]!EntStkParent($P$1,A913)</f>
        <v>#NAME?</v>
      </c>
      <c r="C913" s="28" t="s">
        <v>39</v>
      </c>
      <c r="D913" s="28" t="e">
        <f>[3]!EntStkDescr($P$1,A913,1)</f>
        <v>#NAME?</v>
      </c>
      <c r="E913" s="57" t="s">
        <v>79</v>
      </c>
      <c r="F913" s="39" t="s">
        <v>266</v>
      </c>
      <c r="G913" s="31" t="str">
        <f t="shared" ref="G913:G916" si="374">CONCATENATE(H913,E913,F913)</f>
        <v>8MGP M-GRIP 50</v>
      </c>
      <c r="H913" s="30">
        <v>8</v>
      </c>
      <c r="I913" s="24"/>
      <c r="J913" s="81" t="e">
        <f>IF('Price List'!$F$2="N/A",N913,IF('Price List'!$S$4="#(515): Invalid Customer",K913,(K913-(K913*O913))))</f>
        <v>#NAME?</v>
      </c>
      <c r="K913" s="81">
        <f>IF('Price List'!$V$2="GBP",P913,IF('Price List'!$V$2="EUR",P913*Accounts!$F$18,IF('Price List'!$V$2="SEK",'Product List'!P913*Accounts!$F$20,IF('Price List'!$V$2="USD",'Product List'!P913*Accounts!$F$19,"-"))))</f>
        <v>15.295500000000002</v>
      </c>
      <c r="L913" s="29">
        <f t="shared" ref="L913:L916" si="375">K913-(K913*M913)</f>
        <v>9.1773000000000007</v>
      </c>
      <c r="M913" s="86">
        <f>IF(VLOOKUP(C913,product_group_discount,3,FALSE)="",'New Quote Discount'!$C$6,VLOOKUP(C913,product_group_discount,3,FALSE))</f>
        <v>0.4</v>
      </c>
      <c r="N913" s="29">
        <f t="shared" ref="N913:N916" si="376">K913-(K913*M913)</f>
        <v>9.1773000000000007</v>
      </c>
      <c r="O913" s="120" t="e">
        <f t="shared" si="369"/>
        <v>#NAME?</v>
      </c>
      <c r="P913" s="136">
        <v>12.236400000000001</v>
      </c>
      <c r="Q913" s="167">
        <f>IF(P913="",[3]!EntStkSalesPrice($P$1,A913,'Price List'!$S$5),P913*(IF('Price List'!$S$5="A",1,IF('Price List'!$S$5="B",1.204,1.481))))</f>
        <v>14.7326256</v>
      </c>
      <c r="R913" s="167">
        <f t="shared" ref="R913:R976" si="377">K913*1.5</f>
        <v>22.943250000000003</v>
      </c>
      <c r="S913" s="106"/>
    </row>
    <row r="914" spans="1:19" x14ac:dyDescent="0.2">
      <c r="A914" s="27"/>
      <c r="B914" s="28" t="e">
        <f>[3]!EntStkParent($P$1,A914)</f>
        <v>#NAME?</v>
      </c>
      <c r="C914" s="28" t="s">
        <v>39</v>
      </c>
      <c r="D914" s="28" t="e">
        <f>[3]!EntStkDescr($P$1,A914,1)</f>
        <v>#NAME?</v>
      </c>
      <c r="E914" s="57" t="s">
        <v>79</v>
      </c>
      <c r="F914" s="39" t="s">
        <v>266</v>
      </c>
      <c r="G914" s="31" t="str">
        <f t="shared" si="374"/>
        <v>10MGP M-GRIP 50</v>
      </c>
      <c r="H914" s="30">
        <v>10</v>
      </c>
      <c r="I914" s="24"/>
      <c r="J914" s="81" t="e">
        <f>IF('Price List'!$F$2="N/A",N914,IF('Price List'!$S$4="#(515): Invalid Customer",K914,(K914-(K914*O914))))</f>
        <v>#NAME?</v>
      </c>
      <c r="K914" s="81">
        <f>IF('Price List'!$V$2="GBP",P914,IF('Price List'!$V$2="EUR",P914*Accounts!$F$18,IF('Price List'!$V$2="SEK",'Product List'!P914*Accounts!$F$20,IF('Price List'!$V$2="USD",'Product List'!P914*Accounts!$F$19,"-"))))</f>
        <v>19.119375000000002</v>
      </c>
      <c r="L914" s="29">
        <f t="shared" si="375"/>
        <v>11.471625</v>
      </c>
      <c r="M914" s="86">
        <f>IF(VLOOKUP(C914,product_group_discount,3,FALSE)="",'New Quote Discount'!$C$6,VLOOKUP(C914,product_group_discount,3,FALSE))</f>
        <v>0.4</v>
      </c>
      <c r="N914" s="29">
        <f t="shared" si="376"/>
        <v>11.471625</v>
      </c>
      <c r="O914" s="120" t="e">
        <f t="shared" si="369"/>
        <v>#NAME?</v>
      </c>
      <c r="P914" s="136">
        <v>15.295500000000002</v>
      </c>
      <c r="Q914" s="167">
        <f>IF(P914="",[3]!EntStkSalesPrice($P$1,A914,'Price List'!$S$5),P914*(IF('Price List'!$S$5="A",1,IF('Price List'!$S$5="B",1.204,1.481))))</f>
        <v>18.415782000000004</v>
      </c>
      <c r="R914" s="167">
        <f t="shared" si="377"/>
        <v>28.679062500000001</v>
      </c>
      <c r="S914" s="106"/>
    </row>
    <row r="915" spans="1:19" x14ac:dyDescent="0.2">
      <c r="A915" s="27"/>
      <c r="B915" s="28" t="e">
        <f>[3]!EntStkParent($P$1,A915)</f>
        <v>#NAME?</v>
      </c>
      <c r="C915" s="28" t="s">
        <v>39</v>
      </c>
      <c r="D915" s="28" t="e">
        <f>[3]!EntStkDescr($P$1,A915,1)</f>
        <v>#NAME?</v>
      </c>
      <c r="E915" s="57" t="s">
        <v>79</v>
      </c>
      <c r="F915" s="39" t="s">
        <v>266</v>
      </c>
      <c r="G915" s="31" t="str">
        <f t="shared" si="374"/>
        <v>12MGP M-GRIP 50</v>
      </c>
      <c r="H915" s="30">
        <v>12</v>
      </c>
      <c r="I915" s="24"/>
      <c r="J915" s="81" t="e">
        <f>IF('Price List'!$F$2="N/A",N915,IF('Price List'!$S$4="#(515): Invalid Customer",K915,(K915-(K915*O915))))</f>
        <v>#NAME?</v>
      </c>
      <c r="K915" s="81">
        <f>IF('Price List'!$V$2="GBP",P915,IF('Price List'!$V$2="EUR",P915*Accounts!$F$18,IF('Price List'!$V$2="SEK",'Product List'!P915*Accounts!$F$20,IF('Price List'!$V$2="USD",'Product List'!P915*Accounts!$F$19,"-"))))</f>
        <v>30.604905000000006</v>
      </c>
      <c r="L915" s="29">
        <f t="shared" si="375"/>
        <v>18.362943000000001</v>
      </c>
      <c r="M915" s="86">
        <f>IF(VLOOKUP(C915,product_group_discount,3,FALSE)="",'New Quote Discount'!$C$6,VLOOKUP(C915,product_group_discount,3,FALSE))</f>
        <v>0.4</v>
      </c>
      <c r="N915" s="29">
        <f t="shared" si="376"/>
        <v>18.362943000000001</v>
      </c>
      <c r="O915" s="120" t="e">
        <f t="shared" si="369"/>
        <v>#NAME?</v>
      </c>
      <c r="P915" s="136">
        <v>24.483924000000005</v>
      </c>
      <c r="Q915" s="167">
        <f>IF(P915="",[3]!EntStkSalesPrice($P$1,A915,'Price List'!$S$5),P915*(IF('Price List'!$S$5="A",1,IF('Price List'!$S$5="B",1.204,1.481))))</f>
        <v>29.478644496000005</v>
      </c>
      <c r="R915" s="167">
        <f t="shared" si="377"/>
        <v>45.90735750000001</v>
      </c>
      <c r="S915" s="106"/>
    </row>
    <row r="916" spans="1:19" x14ac:dyDescent="0.2">
      <c r="A916" s="27"/>
      <c r="B916" s="28" t="e">
        <f>[3]!EntStkParent($P$1,A916)</f>
        <v>#NAME?</v>
      </c>
      <c r="C916" s="28" t="s">
        <v>39</v>
      </c>
      <c r="D916" s="28" t="e">
        <f>[3]!EntStkDescr($P$1,A916,1)</f>
        <v>#NAME?</v>
      </c>
      <c r="E916" s="57" t="s">
        <v>79</v>
      </c>
      <c r="F916" s="39" t="s">
        <v>266</v>
      </c>
      <c r="G916" s="31" t="str">
        <f t="shared" si="374"/>
        <v>14MGP M-GRIP 50</v>
      </c>
      <c r="H916" s="30">
        <v>14</v>
      </c>
      <c r="I916" s="24"/>
      <c r="J916" s="81" t="e">
        <f>IF('Price List'!$F$2="N/A",N916,IF('Price List'!$S$4="#(515): Invalid Customer",K916,(K916-(K916*O916))))</f>
        <v>#NAME?</v>
      </c>
      <c r="K916" s="81">
        <f>IF('Price List'!$V$2="GBP",P916,IF('Price List'!$V$2="EUR",P916*Accounts!$F$18,IF('Price List'!$V$2="SEK",'Product List'!P916*Accounts!$F$20,IF('Price List'!$V$2="USD",'Product List'!P916*Accounts!$F$19,"-"))))</f>
        <v>38.252655000000004</v>
      </c>
      <c r="L916" s="29">
        <f t="shared" si="375"/>
        <v>22.951593000000003</v>
      </c>
      <c r="M916" s="86">
        <f>IF(VLOOKUP(C916,product_group_discount,3,FALSE)="",'New Quote Discount'!$C$6,VLOOKUP(C916,product_group_discount,3,FALSE))</f>
        <v>0.4</v>
      </c>
      <c r="N916" s="29">
        <f t="shared" si="376"/>
        <v>22.951593000000003</v>
      </c>
      <c r="O916" s="120" t="e">
        <f t="shared" si="369"/>
        <v>#NAME?</v>
      </c>
      <c r="P916" s="136">
        <v>30.602124000000003</v>
      </c>
      <c r="Q916" s="167">
        <f>IF(P916="",[3]!EntStkSalesPrice($P$1,A916,'Price List'!$S$5),P916*(IF('Price List'!$S$5="A",1,IF('Price List'!$S$5="B",1.204,1.481))))</f>
        <v>36.844957296000004</v>
      </c>
      <c r="R916" s="167">
        <f t="shared" si="377"/>
        <v>57.378982500000006</v>
      </c>
      <c r="S916" s="106"/>
    </row>
    <row r="917" spans="1:19" x14ac:dyDescent="0.2">
      <c r="A917" s="27"/>
      <c r="B917" s="28" t="e">
        <f>[3]!EntStkParent($P$1,A917)</f>
        <v>#NAME?</v>
      </c>
      <c r="C917" s="28" t="s">
        <v>39</v>
      </c>
      <c r="D917" s="28" t="e">
        <f>[3]!EntStkDescr($P$1,A917,1)</f>
        <v>#NAME?</v>
      </c>
      <c r="E917" s="57" t="s">
        <v>79</v>
      </c>
      <c r="F917" s="39" t="s">
        <v>266</v>
      </c>
      <c r="G917" s="31" t="str">
        <f t="shared" ref="G917:G921" si="378">CONCATENATE(H917,E917,F917)</f>
        <v>16MGP M-GRIP 50</v>
      </c>
      <c r="H917" s="30">
        <v>16</v>
      </c>
      <c r="I917" s="24"/>
      <c r="J917" s="81" t="e">
        <f>IF('Price List'!$F$2="N/A",N917,IF('Price List'!$S$4="#(515): Invalid Customer",K917,(K917-(K917*O917))))</f>
        <v>#NAME?</v>
      </c>
      <c r="K917" s="81">
        <f>IF('Price List'!$V$2="GBP",P917,IF('Price List'!$V$2="EUR",P917*Accounts!$F$18,IF('Price List'!$V$2="SEK",'Product List'!P917*Accounts!$F$20,IF('Price List'!$V$2="USD",'Product List'!P917*Accounts!$F$19,"-"))))</f>
        <v>49.724280000000007</v>
      </c>
      <c r="L917" s="29">
        <f t="shared" ref="L917:L921" si="379">K917-(K917*M917)</f>
        <v>29.834568000000004</v>
      </c>
      <c r="M917" s="86">
        <f>IF(VLOOKUP(C917,product_group_discount,3,FALSE)="",'New Quote Discount'!$C$6,VLOOKUP(C917,product_group_discount,3,FALSE))</f>
        <v>0.4</v>
      </c>
      <c r="N917" s="29">
        <f t="shared" ref="N917:N921" si="380">K917-(K917*M917)</f>
        <v>29.834568000000004</v>
      </c>
      <c r="O917" s="120" t="e">
        <f t="shared" ref="O917:O921" si="381">VLOOKUP(C917,customerdiscount,5,FALSE)</f>
        <v>#NAME?</v>
      </c>
      <c r="P917" s="136">
        <v>39.779424000000006</v>
      </c>
      <c r="Q917" s="167">
        <f>IF(P917="",[3]!EntStkSalesPrice($P$1,A917,'Price List'!$S$5),P917*(IF('Price List'!$S$5="A",1,IF('Price List'!$S$5="B",1.204,1.481))))</f>
        <v>47.894426496000008</v>
      </c>
      <c r="R917" s="167">
        <f t="shared" si="377"/>
        <v>74.586420000000004</v>
      </c>
      <c r="S917" s="106"/>
    </row>
    <row r="918" spans="1:19" x14ac:dyDescent="0.2">
      <c r="A918" s="27"/>
      <c r="B918" s="28" t="e">
        <f>[3]!EntStkParent($P$1,A918)</f>
        <v>#NAME?</v>
      </c>
      <c r="C918" s="28" t="s">
        <v>39</v>
      </c>
      <c r="D918" s="28" t="e">
        <f>[3]!EntStkDescr($P$1,A918,1)</f>
        <v>#NAME?</v>
      </c>
      <c r="E918" s="57" t="s">
        <v>79</v>
      </c>
      <c r="F918" s="39" t="s">
        <v>266</v>
      </c>
      <c r="G918" s="31" t="str">
        <f t="shared" si="378"/>
        <v>18MGP M-GRIP 50</v>
      </c>
      <c r="H918" s="30">
        <v>18</v>
      </c>
      <c r="I918" s="24"/>
      <c r="J918" s="81" t="e">
        <f>IF('Price List'!$F$2="N/A",N918,IF('Price List'!$S$4="#(515): Invalid Customer",K918,(K918-(K918*O918))))</f>
        <v>#NAME?</v>
      </c>
      <c r="K918" s="81">
        <f>IF('Price List'!$V$2="GBP",P918,IF('Price List'!$V$2="EUR",P918*Accounts!$F$18,IF('Price List'!$V$2="SEK",'Product List'!P918*Accounts!$F$20,IF('Price List'!$V$2="USD",'Product List'!P918*Accounts!$F$19,"-"))))</f>
        <v>65.019779999999997</v>
      </c>
      <c r="L918" s="29">
        <f t="shared" si="379"/>
        <v>39.011867999999993</v>
      </c>
      <c r="M918" s="86">
        <f>IF(VLOOKUP(C918,product_group_discount,3,FALSE)="",'New Quote Discount'!$C$6,VLOOKUP(C918,product_group_discount,3,FALSE))</f>
        <v>0.4</v>
      </c>
      <c r="N918" s="29">
        <f t="shared" si="380"/>
        <v>39.011867999999993</v>
      </c>
      <c r="O918" s="120" t="e">
        <f t="shared" si="381"/>
        <v>#NAME?</v>
      </c>
      <c r="P918" s="136">
        <v>52.015824000000002</v>
      </c>
      <c r="Q918" s="167">
        <f>IF(P918="",[3]!EntStkSalesPrice($P$1,A918,'Price List'!$S$5),P918*(IF('Price List'!$S$5="A",1,IF('Price List'!$S$5="B",1.204,1.481))))</f>
        <v>62.627052096</v>
      </c>
      <c r="R918" s="167">
        <f t="shared" si="377"/>
        <v>97.529669999999996</v>
      </c>
      <c r="S918" s="106"/>
    </row>
    <row r="919" spans="1:19" x14ac:dyDescent="0.2">
      <c r="A919" s="27"/>
      <c r="B919" s="28" t="e">
        <f>[3]!EntStkParent($P$1,A919)</f>
        <v>#NAME?</v>
      </c>
      <c r="C919" s="28" t="s">
        <v>39</v>
      </c>
      <c r="D919" s="28" t="e">
        <f>[3]!EntStkDescr($P$1,A919,1)</f>
        <v>#NAME?</v>
      </c>
      <c r="E919" s="57" t="s">
        <v>79</v>
      </c>
      <c r="F919" s="39" t="s">
        <v>266</v>
      </c>
      <c r="G919" s="31" t="str">
        <f t="shared" si="378"/>
        <v>20MGP M-GRIP 50</v>
      </c>
      <c r="H919" s="30">
        <v>20</v>
      </c>
      <c r="I919" s="24"/>
      <c r="J919" s="81" t="e">
        <f>IF('Price List'!$F$2="N/A",N919,IF('Price List'!$S$4="#(515): Invalid Customer",K919,(K919-(K919*O919))))</f>
        <v>#NAME?</v>
      </c>
      <c r="K919" s="81">
        <f>IF('Price List'!$V$2="GBP",P919,IF('Price List'!$V$2="EUR",P919*Accounts!$F$18,IF('Price List'!$V$2="SEK",'Product List'!P919*Accounts!$F$20,IF('Price List'!$V$2="USD",'Product List'!P919*Accounts!$F$19,"-"))))</f>
        <v>76.505310000000009</v>
      </c>
      <c r="L919" s="29">
        <f t="shared" si="379"/>
        <v>45.903186000000005</v>
      </c>
      <c r="M919" s="86">
        <f>IF(VLOOKUP(C919,product_group_discount,3,FALSE)="",'New Quote Discount'!$C$6,VLOOKUP(C919,product_group_discount,3,FALSE))</f>
        <v>0.4</v>
      </c>
      <c r="N919" s="29">
        <f t="shared" si="380"/>
        <v>45.903186000000005</v>
      </c>
      <c r="O919" s="120" t="e">
        <f t="shared" si="381"/>
        <v>#NAME?</v>
      </c>
      <c r="P919" s="136">
        <v>61.204248000000007</v>
      </c>
      <c r="Q919" s="167">
        <f>IF(P919="",[3]!EntStkSalesPrice($P$1,A919,'Price List'!$S$5),P919*(IF('Price List'!$S$5="A",1,IF('Price List'!$S$5="B",1.204,1.481))))</f>
        <v>73.689914592000008</v>
      </c>
      <c r="R919" s="167">
        <f t="shared" si="377"/>
        <v>114.75796500000001</v>
      </c>
      <c r="S919" s="106"/>
    </row>
    <row r="920" spans="1:19" x14ac:dyDescent="0.2">
      <c r="A920" s="27"/>
      <c r="B920" s="28" t="e">
        <f>[3]!EntStkParent($P$1,A920)</f>
        <v>#NAME?</v>
      </c>
      <c r="C920" s="28" t="s">
        <v>39</v>
      </c>
      <c r="D920" s="28" t="e">
        <f>[3]!EntStkDescr($P$1,A920,1)</f>
        <v>#NAME?</v>
      </c>
      <c r="E920" s="57" t="s">
        <v>79</v>
      </c>
      <c r="F920" s="39" t="s">
        <v>266</v>
      </c>
      <c r="G920" s="31" t="str">
        <f t="shared" si="378"/>
        <v>24MGP M-GRIP 50</v>
      </c>
      <c r="H920" s="30">
        <v>24</v>
      </c>
      <c r="I920" s="24"/>
      <c r="J920" s="81" t="e">
        <f>IF('Price List'!$F$2="N/A",N920,IF('Price List'!$S$4="#(515): Invalid Customer",K920,(K920-(K920*O920))))</f>
        <v>#NAME?</v>
      </c>
      <c r="K920" s="81">
        <f>IF('Price List'!$V$2="GBP",P920,IF('Price List'!$V$2="EUR",P920*Accounts!$F$18,IF('Price List'!$V$2="SEK",'Product List'!P920*Accounts!$F$20,IF('Price List'!$V$2="USD",'Product List'!P920*Accounts!$F$19,"-"))))</f>
        <v>99.448560000000015</v>
      </c>
      <c r="L920" s="29">
        <f t="shared" si="379"/>
        <v>59.669136000000009</v>
      </c>
      <c r="M920" s="86">
        <f>IF(VLOOKUP(C920,product_group_discount,3,FALSE)="",'New Quote Discount'!$C$6,VLOOKUP(C920,product_group_discount,3,FALSE))</f>
        <v>0.4</v>
      </c>
      <c r="N920" s="29">
        <f t="shared" si="380"/>
        <v>59.669136000000009</v>
      </c>
      <c r="O920" s="120" t="e">
        <f t="shared" si="381"/>
        <v>#NAME?</v>
      </c>
      <c r="P920" s="136">
        <v>79.558848000000012</v>
      </c>
      <c r="Q920" s="167">
        <f>IF(P920="",[3]!EntStkSalesPrice($P$1,A920,'Price List'!$S$5),P920*(IF('Price List'!$S$5="A",1,IF('Price List'!$S$5="B",1.204,1.481))))</f>
        <v>95.788852992000017</v>
      </c>
      <c r="R920" s="167">
        <f t="shared" si="377"/>
        <v>149.17284000000001</v>
      </c>
      <c r="S920" s="106"/>
    </row>
    <row r="921" spans="1:19" ht="13.6" thickBot="1" x14ac:dyDescent="0.25">
      <c r="A921" s="40"/>
      <c r="B921" s="41" t="e">
        <f>[3]!EntStkParent($P$1,A921)</f>
        <v>#NAME?</v>
      </c>
      <c r="C921" s="41" t="s">
        <v>39</v>
      </c>
      <c r="D921" s="41" t="e">
        <f>[3]!EntStkDescr($P$1,A921,1)</f>
        <v>#NAME?</v>
      </c>
      <c r="E921" s="61" t="s">
        <v>79</v>
      </c>
      <c r="F921" s="42" t="s">
        <v>266</v>
      </c>
      <c r="G921" s="44" t="str">
        <f t="shared" si="378"/>
        <v>28MGP M-GRIP 50</v>
      </c>
      <c r="H921" s="43">
        <v>28</v>
      </c>
      <c r="I921" s="24"/>
      <c r="J921" s="83" t="e">
        <f>IF('Price List'!$F$2="N/A",N921,IF('Price List'!$S$4="#(515): Invalid Customer",K921,(K921-(K921*O921))))</f>
        <v>#NAME?</v>
      </c>
      <c r="K921" s="83">
        <f>IF('Price List'!$V$2="GBP",P921,IF('Price List'!$V$2="EUR",P921*Accounts!$F$18,IF('Price List'!$V$2="SEK",'Product List'!P921*Accounts!$F$20,IF('Price List'!$V$2="USD",'Product List'!P921*Accounts!$F$19,"-"))))</f>
        <v>137.15892000000002</v>
      </c>
      <c r="L921" s="64">
        <f t="shared" si="379"/>
        <v>82.295352000000008</v>
      </c>
      <c r="M921" s="87">
        <f>IF(VLOOKUP(C921,product_group_discount,3,FALSE)="",'New Quote Discount'!$C$6,VLOOKUP(C921,product_group_discount,3,FALSE))</f>
        <v>0.4</v>
      </c>
      <c r="N921" s="64">
        <f t="shared" si="380"/>
        <v>82.295352000000008</v>
      </c>
      <c r="O921" s="122" t="e">
        <f t="shared" si="381"/>
        <v>#NAME?</v>
      </c>
      <c r="P921" s="137">
        <v>109.72713600000002</v>
      </c>
      <c r="Q921" s="167">
        <f>IF(P921="",[3]!EntStkSalesPrice($P$1,A921,'Price List'!$S$5),P921*(IF('Price List'!$S$5="A",1,IF('Price List'!$S$5="B",1.204,1.481))))</f>
        <v>132.11147174400003</v>
      </c>
      <c r="R921" s="167">
        <f t="shared" si="377"/>
        <v>205.73838000000003</v>
      </c>
      <c r="S921" s="106"/>
    </row>
    <row r="922" spans="1:19" x14ac:dyDescent="0.2">
      <c r="A922" s="21" t="s">
        <v>857</v>
      </c>
      <c r="B922" s="22" t="e">
        <f>[3]!EntStkParent($P$1,A922)</f>
        <v>#NAME?</v>
      </c>
      <c r="C922" s="22" t="e">
        <f t="shared" ref="C922:C936" si="382">LEFT(B922,3)</f>
        <v>#NAME?</v>
      </c>
      <c r="D922" s="22" t="e">
        <f>[3]!EntStkDescr($P$1,A922,1)</f>
        <v>#NAME?</v>
      </c>
      <c r="E922" s="55" t="s">
        <v>79</v>
      </c>
      <c r="F922" s="26" t="s">
        <v>76</v>
      </c>
      <c r="G922" s="25" t="str">
        <f t="shared" ref="G922:G944" si="383">CONCATENATE(H922,E922,F922)</f>
        <v>6MGP PBO 50</v>
      </c>
      <c r="H922" s="24">
        <v>6</v>
      </c>
      <c r="I922" s="24"/>
      <c r="J922" s="80" t="e">
        <f>IF('Price List'!$F$2="N/A",N922,IF('Price List'!$S$4="#(515): Invalid Customer",K922,(K922-(K922*O922))))</f>
        <v>#NAME?</v>
      </c>
      <c r="K922" s="80" t="e">
        <f>Q922+(Q922*Accounts!$N$12)</f>
        <v>#NAME?</v>
      </c>
      <c r="L922" s="23" t="e">
        <f t="shared" ref="L922:L944" si="384">K922-(K922*M922)</f>
        <v>#NAME?</v>
      </c>
      <c r="M922" s="77" t="e">
        <f>IF(VLOOKUP(C922,product_group_discount,3,FALSE)="",'New Quote Discount'!$C$6,VLOOKUP(C922,product_group_discount,3,FALSE))</f>
        <v>#NAME?</v>
      </c>
      <c r="N922" s="23" t="e">
        <f t="shared" ref="N922:N944" si="385">K922-(K922*M922)</f>
        <v>#NAME?</v>
      </c>
      <c r="O922" s="121" t="e">
        <f t="shared" si="369"/>
        <v>#NAME?</v>
      </c>
      <c r="P922" s="117"/>
      <c r="Q922" s="167" t="e">
        <f>IF(P922="",[3]!EntStkSalesPrice($P$1,A922,'Price List'!$S$5),P922*(IF('Price List'!$S$5="A",1,IF('Price List'!$S$5="B",1.204,1.481))))</f>
        <v>#NAME?</v>
      </c>
      <c r="R922" s="167" t="e">
        <f t="shared" si="377"/>
        <v>#NAME?</v>
      </c>
    </row>
    <row r="923" spans="1:19" x14ac:dyDescent="0.2">
      <c r="A923" s="27"/>
      <c r="B923" s="28" t="e">
        <f>[3]!EntStkParent($P$1,A923)</f>
        <v>#NAME?</v>
      </c>
      <c r="C923" s="28" t="s">
        <v>39</v>
      </c>
      <c r="D923" s="28" t="e">
        <f>[3]!EntStkDescr($P$1,A923,1)</f>
        <v>#NAME?</v>
      </c>
      <c r="E923" s="57" t="s">
        <v>79</v>
      </c>
      <c r="F923" s="39" t="s">
        <v>76</v>
      </c>
      <c r="G923" s="31" t="str">
        <f t="shared" ref="G923" si="386">CONCATENATE(H923,E923,F923)</f>
        <v>7MGP PBO 50</v>
      </c>
      <c r="H923" s="30">
        <v>7</v>
      </c>
      <c r="I923" s="30"/>
      <c r="J923" s="81" t="e">
        <f>IF('Price List'!$F$2="N/A",N923,IF('Price List'!$S$4="#(515): Invalid Customer",K923,(K923-(K923*O923))))</f>
        <v>#NAME?</v>
      </c>
      <c r="K923" s="81">
        <f>Q923+(Q923*Accounts!$N$12)</f>
        <v>6.4362228000000004</v>
      </c>
      <c r="L923" s="29">
        <f t="shared" ref="L923" si="387">K923-(K923*M923)</f>
        <v>3.8617336799999999</v>
      </c>
      <c r="M923" s="86">
        <f>IF(VLOOKUP(C923,product_group_discount,3,FALSE)="",'New Quote Discount'!$C$6,VLOOKUP(C923,product_group_discount,3,FALSE))</f>
        <v>0.4</v>
      </c>
      <c r="N923" s="29">
        <f t="shared" ref="N923" si="388">K923-(K923*M923)</f>
        <v>3.8617336799999999</v>
      </c>
      <c r="O923" s="120" t="e">
        <f t="shared" ref="O923" si="389">VLOOKUP(C923,customerdiscount,5,FALSE)</f>
        <v>#NAME?</v>
      </c>
      <c r="P923" s="81">
        <v>5.3457000000000008</v>
      </c>
      <c r="Q923" s="167">
        <f>IF(P923="",[3]!EntStkSalesPrice($P$1,A923,'Price List'!$S$5),P923*(IF('Price List'!$S$5="A",1,IF('Price List'!$S$5="B",1.204,1.481))))</f>
        <v>6.4362228000000004</v>
      </c>
      <c r="R923" s="167">
        <f t="shared" si="377"/>
        <v>9.654334200000001</v>
      </c>
    </row>
    <row r="924" spans="1:19" x14ac:dyDescent="0.2">
      <c r="A924" s="21" t="s">
        <v>858</v>
      </c>
      <c r="B924" s="22" t="e">
        <f>[3]!EntStkParent($P$1,A924)</f>
        <v>#NAME?</v>
      </c>
      <c r="C924" s="22" t="e">
        <f t="shared" si="382"/>
        <v>#NAME?</v>
      </c>
      <c r="D924" s="22" t="e">
        <f>[3]!EntStkDescr($P$1,A924,1)</f>
        <v>#NAME?</v>
      </c>
      <c r="E924" s="55" t="s">
        <v>79</v>
      </c>
      <c r="F924" s="26" t="s">
        <v>76</v>
      </c>
      <c r="G924" s="25" t="str">
        <f t="shared" si="383"/>
        <v>8MGP PBO 50</v>
      </c>
      <c r="H924" s="24">
        <v>8</v>
      </c>
      <c r="I924" s="24"/>
      <c r="J924" s="80" t="e">
        <f>IF('Price List'!$F$2="N/A",N924,IF('Price List'!$S$4="#(515): Invalid Customer",K924,(K924-(K924*O924))))</f>
        <v>#NAME?</v>
      </c>
      <c r="K924" s="80" t="e">
        <f>Q924+(Q924*Accounts!$N$12)</f>
        <v>#NAME?</v>
      </c>
      <c r="L924" s="23" t="e">
        <f t="shared" si="384"/>
        <v>#NAME?</v>
      </c>
      <c r="M924" s="77" t="e">
        <f>IF(VLOOKUP(C924,product_group_discount,3,FALSE)="",'New Quote Discount'!$C$6,VLOOKUP(C924,product_group_discount,3,FALSE))</f>
        <v>#NAME?</v>
      </c>
      <c r="N924" s="23" t="e">
        <f t="shared" si="385"/>
        <v>#NAME?</v>
      </c>
      <c r="O924" s="121" t="e">
        <f t="shared" si="369"/>
        <v>#NAME?</v>
      </c>
      <c r="P924" s="117"/>
      <c r="Q924" s="167" t="e">
        <f>IF(P924="",[3]!EntStkSalesPrice($P$1,A924,'Price List'!$S$5),P924*(IF('Price List'!$S$5="A",1,IF('Price List'!$S$5="B",1.204,1.481))))</f>
        <v>#NAME?</v>
      </c>
      <c r="R924" s="167" t="e">
        <f t="shared" si="377"/>
        <v>#NAME?</v>
      </c>
    </row>
    <row r="925" spans="1:19" x14ac:dyDescent="0.2">
      <c r="A925" s="21" t="s">
        <v>859</v>
      </c>
      <c r="B925" s="22" t="e">
        <f>[3]!EntStkParent($P$1,A925)</f>
        <v>#NAME?</v>
      </c>
      <c r="C925" s="22" t="e">
        <f t="shared" si="382"/>
        <v>#NAME?</v>
      </c>
      <c r="D925" s="22" t="e">
        <f>[3]!EntStkDescr($P$1,A925,1)</f>
        <v>#NAME?</v>
      </c>
      <c r="E925" s="55" t="s">
        <v>79</v>
      </c>
      <c r="F925" s="26" t="s">
        <v>76</v>
      </c>
      <c r="G925" s="25" t="str">
        <f t="shared" si="383"/>
        <v>8MGP PBO 50</v>
      </c>
      <c r="H925" s="24">
        <v>8</v>
      </c>
      <c r="I925" s="24"/>
      <c r="J925" s="80" t="e">
        <f>IF('Price List'!$F$2="N/A",N925,IF('Price List'!$S$4="#(515): Invalid Customer",K925,(K925-(K925*O925))))</f>
        <v>#NAME?</v>
      </c>
      <c r="K925" s="80" t="e">
        <f>Q925+(Q925*Accounts!$N$12)</f>
        <v>#NAME?</v>
      </c>
      <c r="L925" s="23" t="e">
        <f t="shared" si="384"/>
        <v>#NAME?</v>
      </c>
      <c r="M925" s="77" t="e">
        <f>IF(VLOOKUP(C925,product_group_discount,3,FALSE)="",'New Quote Discount'!$C$6,VLOOKUP(C925,product_group_discount,3,FALSE))</f>
        <v>#NAME?</v>
      </c>
      <c r="N925" s="23" t="e">
        <f t="shared" si="385"/>
        <v>#NAME?</v>
      </c>
      <c r="O925" s="121" t="e">
        <f t="shared" si="369"/>
        <v>#NAME?</v>
      </c>
      <c r="P925" s="117"/>
      <c r="Q925" s="167" t="e">
        <f>IF(P925="",[3]!EntStkSalesPrice($P$1,A925,'Price List'!$S$5),P925*(IF('Price List'!$S$5="A",1,IF('Price List'!$S$5="B",1.204,1.481))))</f>
        <v>#NAME?</v>
      </c>
      <c r="R925" s="167" t="e">
        <f t="shared" si="377"/>
        <v>#NAME?</v>
      </c>
    </row>
    <row r="926" spans="1:19" x14ac:dyDescent="0.2">
      <c r="A926" s="114" t="s">
        <v>2454</v>
      </c>
      <c r="B926" s="22" t="e">
        <f>[3]!EntStkParent($P$1,A926)</f>
        <v>#NAME?</v>
      </c>
      <c r="C926" s="22" t="e">
        <f t="shared" ref="C926" si="390">LEFT(B926,3)</f>
        <v>#NAME?</v>
      </c>
      <c r="D926" s="22" t="e">
        <f>[3]!EntStkDescr($P$1,A926,1)</f>
        <v>#NAME?</v>
      </c>
      <c r="E926" s="55" t="s">
        <v>79</v>
      </c>
      <c r="F926" s="26" t="s">
        <v>76</v>
      </c>
      <c r="G926" s="25" t="str">
        <f t="shared" ref="G926" si="391">CONCATENATE(H926,E926,F926)</f>
        <v>9MGP PBO 50</v>
      </c>
      <c r="H926" s="24">
        <v>9</v>
      </c>
      <c r="I926" s="24"/>
      <c r="J926" s="80" t="e">
        <f>IF('Price List'!$F$2="N/A",N926,IF('Price List'!$S$4="#(515): Invalid Customer",K926,(K926-(K926*O926))))</f>
        <v>#NAME?</v>
      </c>
      <c r="K926" s="80" t="e">
        <f>Q926+(Q926*Accounts!$N$12)</f>
        <v>#NAME?</v>
      </c>
      <c r="L926" s="23" t="e">
        <f t="shared" ref="L926" si="392">K926-(K926*M926)</f>
        <v>#NAME?</v>
      </c>
      <c r="M926" s="77" t="e">
        <f>IF(VLOOKUP(C926,product_group_discount,3,FALSE)="",'New Quote Discount'!$C$6,VLOOKUP(C926,product_group_discount,3,FALSE))</f>
        <v>#NAME?</v>
      </c>
      <c r="N926" s="23" t="e">
        <f t="shared" ref="N926" si="393">K926-(K926*M926)</f>
        <v>#NAME?</v>
      </c>
      <c r="O926" s="121" t="e">
        <f t="shared" ref="O926" si="394">VLOOKUP(C926,customerdiscount,5,FALSE)</f>
        <v>#NAME?</v>
      </c>
      <c r="P926" s="117"/>
      <c r="Q926" s="167" t="e">
        <f>IF(P926="",[3]!EntStkSalesPrice($P$1,A926,'Price List'!$S$5),P926*(IF('Price List'!$S$5="A",1,IF('Price List'!$S$5="B",1.204,1.481))))</f>
        <v>#NAME?</v>
      </c>
      <c r="R926" s="167" t="e">
        <f t="shared" si="377"/>
        <v>#NAME?</v>
      </c>
    </row>
    <row r="927" spans="1:19" x14ac:dyDescent="0.2">
      <c r="A927" s="21" t="s">
        <v>860</v>
      </c>
      <c r="B927" s="22" t="e">
        <f>[3]!EntStkParent($P$1,A927)</f>
        <v>#NAME?</v>
      </c>
      <c r="C927" s="22" t="e">
        <f t="shared" si="382"/>
        <v>#NAME?</v>
      </c>
      <c r="D927" s="22" t="e">
        <f>[3]!EntStkDescr($P$1,A927,1)</f>
        <v>#NAME?</v>
      </c>
      <c r="E927" s="55" t="s">
        <v>79</v>
      </c>
      <c r="F927" s="26" t="s">
        <v>76</v>
      </c>
      <c r="G927" s="25" t="str">
        <f t="shared" si="383"/>
        <v>10MGP PBO 50</v>
      </c>
      <c r="H927" s="24">
        <v>10</v>
      </c>
      <c r="I927" s="24"/>
      <c r="J927" s="80" t="e">
        <f>IF('Price List'!$F$2="N/A",N927,IF('Price List'!$S$4="#(515): Invalid Customer",K927,(K927-(K927*O927))))</f>
        <v>#NAME?</v>
      </c>
      <c r="K927" s="80" t="e">
        <f>Q927+(Q927*Accounts!$N$12)</f>
        <v>#NAME?</v>
      </c>
      <c r="L927" s="23" t="e">
        <f t="shared" si="384"/>
        <v>#NAME?</v>
      </c>
      <c r="M927" s="77" t="e">
        <f>IF(VLOOKUP(C927,product_group_discount,3,FALSE)="",'New Quote Discount'!$C$6,VLOOKUP(C927,product_group_discount,3,FALSE))</f>
        <v>#NAME?</v>
      </c>
      <c r="N927" s="23" t="e">
        <f t="shared" si="385"/>
        <v>#NAME?</v>
      </c>
      <c r="O927" s="121" t="e">
        <f t="shared" si="369"/>
        <v>#NAME?</v>
      </c>
      <c r="P927" s="117"/>
      <c r="Q927" s="167" t="e">
        <f>IF(P927="",[3]!EntStkSalesPrice($P$1,A927,'Price List'!$S$5),P927*(IF('Price List'!$S$5="A",1,IF('Price List'!$S$5="B",1.204,1.481))))</f>
        <v>#NAME?</v>
      </c>
      <c r="R927" s="167" t="e">
        <f t="shared" si="377"/>
        <v>#NAME?</v>
      </c>
    </row>
    <row r="928" spans="1:19" x14ac:dyDescent="0.2">
      <c r="A928" s="21" t="s">
        <v>861</v>
      </c>
      <c r="B928" s="22" t="e">
        <f>[3]!EntStkParent($P$1,A928)</f>
        <v>#NAME?</v>
      </c>
      <c r="C928" s="22" t="e">
        <f t="shared" si="382"/>
        <v>#NAME?</v>
      </c>
      <c r="D928" s="22" t="e">
        <f>[3]!EntStkDescr($P$1,A928,1)</f>
        <v>#NAME?</v>
      </c>
      <c r="E928" s="55" t="s">
        <v>79</v>
      </c>
      <c r="F928" s="26" t="s">
        <v>76</v>
      </c>
      <c r="G928" s="25" t="str">
        <f t="shared" si="383"/>
        <v>10MGP PBO 50</v>
      </c>
      <c r="H928" s="24">
        <v>10</v>
      </c>
      <c r="I928" s="24"/>
      <c r="J928" s="80" t="e">
        <f>IF('Price List'!$F$2="N/A",N928,IF('Price List'!$S$4="#(515): Invalid Customer",K928,(K928-(K928*O928))))</f>
        <v>#NAME?</v>
      </c>
      <c r="K928" s="80" t="e">
        <f>Q928+(Q928*Accounts!$N$12)</f>
        <v>#NAME?</v>
      </c>
      <c r="L928" s="23" t="e">
        <f t="shared" si="384"/>
        <v>#NAME?</v>
      </c>
      <c r="M928" s="77" t="e">
        <f>IF(VLOOKUP(C928,product_group_discount,3,FALSE)="",'New Quote Discount'!$C$6,VLOOKUP(C928,product_group_discount,3,FALSE))</f>
        <v>#NAME?</v>
      </c>
      <c r="N928" s="23" t="e">
        <f t="shared" si="385"/>
        <v>#NAME?</v>
      </c>
      <c r="O928" s="121" t="e">
        <f t="shared" si="369"/>
        <v>#NAME?</v>
      </c>
      <c r="P928" s="117"/>
      <c r="Q928" s="167" t="e">
        <f>IF(P928="",[3]!EntStkSalesPrice($P$1,A928,'Price List'!$S$5),P928*(IF('Price List'!$S$5="A",1,IF('Price List'!$S$5="B",1.204,1.481))))</f>
        <v>#NAME?</v>
      </c>
      <c r="R928" s="167" t="e">
        <f t="shared" si="377"/>
        <v>#NAME?</v>
      </c>
    </row>
    <row r="929" spans="1:18" x14ac:dyDescent="0.2">
      <c r="A929" s="21" t="s">
        <v>862</v>
      </c>
      <c r="B929" s="22" t="e">
        <f>[3]!EntStkParent($P$1,A929)</f>
        <v>#NAME?</v>
      </c>
      <c r="C929" s="22" t="e">
        <f t="shared" si="382"/>
        <v>#NAME?</v>
      </c>
      <c r="D929" s="22" t="e">
        <f>[3]!EntStkDescr($P$1,A929,1)</f>
        <v>#NAME?</v>
      </c>
      <c r="E929" s="55" t="s">
        <v>79</v>
      </c>
      <c r="F929" s="26" t="s">
        <v>76</v>
      </c>
      <c r="G929" s="25" t="str">
        <f t="shared" si="383"/>
        <v>10MGP PBO 50</v>
      </c>
      <c r="H929" s="24">
        <v>10</v>
      </c>
      <c r="I929" s="24"/>
      <c r="J929" s="80" t="e">
        <f>IF('Price List'!$F$2="N/A",N929,IF('Price List'!$S$4="#(515): Invalid Customer",K929,(K929-(K929*O929))))</f>
        <v>#NAME?</v>
      </c>
      <c r="K929" s="80" t="e">
        <f>Q929+(Q929*Accounts!$N$12)</f>
        <v>#NAME?</v>
      </c>
      <c r="L929" s="23" t="e">
        <f t="shared" si="384"/>
        <v>#NAME?</v>
      </c>
      <c r="M929" s="77" t="e">
        <f>IF(VLOOKUP(C929,product_group_discount,3,FALSE)="",'New Quote Discount'!$C$6,VLOOKUP(C929,product_group_discount,3,FALSE))</f>
        <v>#NAME?</v>
      </c>
      <c r="N929" s="23" t="e">
        <f t="shared" si="385"/>
        <v>#NAME?</v>
      </c>
      <c r="O929" s="121" t="e">
        <f t="shared" si="369"/>
        <v>#NAME?</v>
      </c>
      <c r="P929" s="117"/>
      <c r="Q929" s="167" t="e">
        <f>IF(P929="",[3]!EntStkSalesPrice($P$1,A929,'Price List'!$S$5),P929*(IF('Price List'!$S$5="A",1,IF('Price List'!$S$5="B",1.204,1.481))))</f>
        <v>#NAME?</v>
      </c>
      <c r="R929" s="167" t="e">
        <f t="shared" si="377"/>
        <v>#NAME?</v>
      </c>
    </row>
    <row r="930" spans="1:18" x14ac:dyDescent="0.2">
      <c r="A930" s="21" t="s">
        <v>863</v>
      </c>
      <c r="B930" s="22" t="e">
        <f>[3]!EntStkParent($P$1,A930)</f>
        <v>#NAME?</v>
      </c>
      <c r="C930" s="22" t="e">
        <f t="shared" si="382"/>
        <v>#NAME?</v>
      </c>
      <c r="D930" s="22" t="e">
        <f>[3]!EntStkDescr($P$1,A930,1)</f>
        <v>#NAME?</v>
      </c>
      <c r="E930" s="55" t="s">
        <v>79</v>
      </c>
      <c r="F930" s="26" t="s">
        <v>76</v>
      </c>
      <c r="G930" s="25" t="str">
        <f t="shared" si="383"/>
        <v>10MGP PBO 50</v>
      </c>
      <c r="H930" s="24">
        <v>10</v>
      </c>
      <c r="I930" s="24"/>
      <c r="J930" s="80" t="e">
        <f>IF('Price List'!$F$2="N/A",N930,IF('Price List'!$S$4="#(515): Invalid Customer",K930,(K930-(K930*O930))))</f>
        <v>#NAME?</v>
      </c>
      <c r="K930" s="80" t="e">
        <f>Q930+(Q930*Accounts!$N$12)</f>
        <v>#NAME?</v>
      </c>
      <c r="L930" s="23" t="e">
        <f t="shared" si="384"/>
        <v>#NAME?</v>
      </c>
      <c r="M930" s="77" t="e">
        <f>IF(VLOOKUP(C930,product_group_discount,3,FALSE)="",'New Quote Discount'!$C$6,VLOOKUP(C930,product_group_discount,3,FALSE))</f>
        <v>#NAME?</v>
      </c>
      <c r="N930" s="23" t="e">
        <f t="shared" si="385"/>
        <v>#NAME?</v>
      </c>
      <c r="O930" s="121" t="e">
        <f t="shared" si="369"/>
        <v>#NAME?</v>
      </c>
      <c r="P930" s="117"/>
      <c r="Q930" s="167" t="e">
        <f>IF(P930="",[3]!EntStkSalesPrice($P$1,A930,'Price List'!$S$5),P930*(IF('Price List'!$S$5="A",1,IF('Price List'!$S$5="B",1.204,1.481))))</f>
        <v>#NAME?</v>
      </c>
      <c r="R930" s="167" t="e">
        <f t="shared" si="377"/>
        <v>#NAME?</v>
      </c>
    </row>
    <row r="931" spans="1:18" x14ac:dyDescent="0.2">
      <c r="A931" s="21" t="s">
        <v>864</v>
      </c>
      <c r="B931" s="22" t="e">
        <f>[3]!EntStkParent($P$1,A931)</f>
        <v>#NAME?</v>
      </c>
      <c r="C931" s="22" t="e">
        <f t="shared" si="382"/>
        <v>#NAME?</v>
      </c>
      <c r="D931" s="22" t="e">
        <f>[3]!EntStkDescr($P$1,A931,1)</f>
        <v>#NAME?</v>
      </c>
      <c r="E931" s="55" t="s">
        <v>79</v>
      </c>
      <c r="F931" s="26" t="s">
        <v>76</v>
      </c>
      <c r="G931" s="25" t="str">
        <f t="shared" si="383"/>
        <v>10MGP PBO 50</v>
      </c>
      <c r="H931" s="24">
        <v>10</v>
      </c>
      <c r="I931" s="24"/>
      <c r="J931" s="80" t="e">
        <f>IF('Price List'!$F$2="N/A",N931,IF('Price List'!$S$4="#(515): Invalid Customer",K931,(K931-(K931*O931))))</f>
        <v>#NAME?</v>
      </c>
      <c r="K931" s="80" t="e">
        <f>Q931+(Q931*Accounts!$N$12)</f>
        <v>#NAME?</v>
      </c>
      <c r="L931" s="23" t="e">
        <f t="shared" si="384"/>
        <v>#NAME?</v>
      </c>
      <c r="M931" s="77" t="e">
        <f>IF(VLOOKUP(C931,product_group_discount,3,FALSE)="",'New Quote Discount'!$C$6,VLOOKUP(C931,product_group_discount,3,FALSE))</f>
        <v>#NAME?</v>
      </c>
      <c r="N931" s="23" t="e">
        <f t="shared" si="385"/>
        <v>#NAME?</v>
      </c>
      <c r="O931" s="121" t="e">
        <f t="shared" si="369"/>
        <v>#NAME?</v>
      </c>
      <c r="P931" s="117"/>
      <c r="Q931" s="167" t="e">
        <f>IF(P931="",[3]!EntStkSalesPrice($P$1,A931,'Price List'!$S$5),P931*(IF('Price List'!$S$5="A",1,IF('Price List'!$S$5="B",1.204,1.481))))</f>
        <v>#NAME?</v>
      </c>
      <c r="R931" s="167" t="e">
        <f t="shared" si="377"/>
        <v>#NAME?</v>
      </c>
    </row>
    <row r="932" spans="1:18" x14ac:dyDescent="0.2">
      <c r="A932" s="114" t="s">
        <v>2455</v>
      </c>
      <c r="B932" s="22" t="e">
        <f>[3]!EntStkParent($P$1,A932)</f>
        <v>#NAME?</v>
      </c>
      <c r="C932" s="22" t="e">
        <f t="shared" ref="C932" si="395">LEFT(B932,3)</f>
        <v>#NAME?</v>
      </c>
      <c r="D932" s="22" t="e">
        <f>[3]!EntStkDescr($P$1,A932,1)</f>
        <v>#NAME?</v>
      </c>
      <c r="E932" s="55" t="s">
        <v>79</v>
      </c>
      <c r="F932" s="26" t="s">
        <v>76</v>
      </c>
      <c r="G932" s="25" t="str">
        <f t="shared" ref="G932" si="396">CONCATENATE(H932,E932,F932)</f>
        <v>11MGP PBO 50</v>
      </c>
      <c r="H932" s="24">
        <v>11</v>
      </c>
      <c r="I932" s="24"/>
      <c r="J932" s="80" t="e">
        <f>IF('Price List'!$F$2="N/A",N932,IF('Price List'!$S$4="#(515): Invalid Customer",K932,(K932-(K932*O932))))</f>
        <v>#NAME?</v>
      </c>
      <c r="K932" s="80" t="e">
        <f>Q932+(Q932*Accounts!$N$12)</f>
        <v>#NAME?</v>
      </c>
      <c r="L932" s="23" t="e">
        <f t="shared" ref="L932" si="397">K932-(K932*M932)</f>
        <v>#NAME?</v>
      </c>
      <c r="M932" s="77" t="e">
        <f>IF(VLOOKUP(C932,product_group_discount,3,FALSE)="",'New Quote Discount'!$C$6,VLOOKUP(C932,product_group_discount,3,FALSE))</f>
        <v>#NAME?</v>
      </c>
      <c r="N932" s="23" t="e">
        <f t="shared" ref="N932" si="398">K932-(K932*M932)</f>
        <v>#NAME?</v>
      </c>
      <c r="O932" s="121" t="e">
        <f t="shared" ref="O932" si="399">VLOOKUP(C932,customerdiscount,5,FALSE)</f>
        <v>#NAME?</v>
      </c>
      <c r="P932" s="117"/>
      <c r="Q932" s="167" t="e">
        <f>IF(P932="",[3]!EntStkSalesPrice($P$1,A932,'Price List'!$S$5),P932*(IF('Price List'!$S$5="A",1,IF('Price List'!$S$5="B",1.204,1.481))))</f>
        <v>#NAME?</v>
      </c>
      <c r="R932" s="167" t="e">
        <f t="shared" si="377"/>
        <v>#NAME?</v>
      </c>
    </row>
    <row r="933" spans="1:18" x14ac:dyDescent="0.2">
      <c r="A933" s="21" t="s">
        <v>865</v>
      </c>
      <c r="B933" s="22" t="e">
        <f>[3]!EntStkParent($P$1,A933)</f>
        <v>#NAME?</v>
      </c>
      <c r="C933" s="22" t="e">
        <f t="shared" si="382"/>
        <v>#NAME?</v>
      </c>
      <c r="D933" s="22" t="e">
        <f>[3]!EntStkDescr($P$1,A933,1)</f>
        <v>#NAME?</v>
      </c>
      <c r="E933" s="55" t="s">
        <v>79</v>
      </c>
      <c r="F933" s="26" t="s">
        <v>76</v>
      </c>
      <c r="G933" s="25" t="str">
        <f t="shared" si="383"/>
        <v>12MGP PBO 50</v>
      </c>
      <c r="H933" s="24">
        <v>12</v>
      </c>
      <c r="I933" s="24"/>
      <c r="J933" s="80" t="e">
        <f>IF('Price List'!$F$2="N/A",N933,IF('Price List'!$S$4="#(515): Invalid Customer",K933,(K933-(K933*O933))))</f>
        <v>#NAME?</v>
      </c>
      <c r="K933" s="80" t="e">
        <f>Q933+(Q933*Accounts!$N$12)</f>
        <v>#NAME?</v>
      </c>
      <c r="L933" s="23" t="e">
        <f t="shared" si="384"/>
        <v>#NAME?</v>
      </c>
      <c r="M933" s="77" t="e">
        <f>IF(VLOOKUP(C933,product_group_discount,3,FALSE)="",'New Quote Discount'!$C$6,VLOOKUP(C933,product_group_discount,3,FALSE))</f>
        <v>#NAME?</v>
      </c>
      <c r="N933" s="23" t="e">
        <f t="shared" si="385"/>
        <v>#NAME?</v>
      </c>
      <c r="O933" s="121" t="e">
        <f t="shared" si="369"/>
        <v>#NAME?</v>
      </c>
      <c r="P933" s="117"/>
      <c r="Q933" s="167" t="e">
        <f>IF(P933="",[3]!EntStkSalesPrice($P$1,A933,'Price List'!$S$5),P933*(IF('Price List'!$S$5="A",1,IF('Price List'!$S$5="B",1.204,1.481))))</f>
        <v>#NAME?</v>
      </c>
      <c r="R933" s="167" t="e">
        <f t="shared" si="377"/>
        <v>#NAME?</v>
      </c>
    </row>
    <row r="934" spans="1:18" x14ac:dyDescent="0.2">
      <c r="A934" s="21" t="s">
        <v>866</v>
      </c>
      <c r="B934" s="22" t="e">
        <f>[3]!EntStkParent($P$1,A934)</f>
        <v>#NAME?</v>
      </c>
      <c r="C934" s="22" t="e">
        <f t="shared" si="382"/>
        <v>#NAME?</v>
      </c>
      <c r="D934" s="22" t="e">
        <f>[3]!EntStkDescr($P$1,A934,1)</f>
        <v>#NAME?</v>
      </c>
      <c r="E934" s="55" t="s">
        <v>79</v>
      </c>
      <c r="F934" s="26" t="s">
        <v>76</v>
      </c>
      <c r="G934" s="25" t="str">
        <f t="shared" si="383"/>
        <v>12MGP PBO 50</v>
      </c>
      <c r="H934" s="24">
        <v>12</v>
      </c>
      <c r="I934" s="24"/>
      <c r="J934" s="80" t="e">
        <f>IF('Price List'!$F$2="N/A",N934,IF('Price List'!$S$4="#(515): Invalid Customer",K934,(K934-(K934*O934))))</f>
        <v>#NAME?</v>
      </c>
      <c r="K934" s="80" t="e">
        <f>Q934+(Q934*Accounts!$N$12)</f>
        <v>#NAME?</v>
      </c>
      <c r="L934" s="23" t="e">
        <f t="shared" si="384"/>
        <v>#NAME?</v>
      </c>
      <c r="M934" s="77" t="e">
        <f>IF(VLOOKUP(C934,product_group_discount,3,FALSE)="",'New Quote Discount'!$C$6,VLOOKUP(C934,product_group_discount,3,FALSE))</f>
        <v>#NAME?</v>
      </c>
      <c r="N934" s="23" t="e">
        <f t="shared" si="385"/>
        <v>#NAME?</v>
      </c>
      <c r="O934" s="121" t="e">
        <f t="shared" si="369"/>
        <v>#NAME?</v>
      </c>
      <c r="P934" s="117"/>
      <c r="Q934" s="167" t="e">
        <f>IF(P934="",[3]!EntStkSalesPrice($P$1,A934,'Price List'!$S$5),P934*(IF('Price List'!$S$5="A",1,IF('Price List'!$S$5="B",1.204,1.481))))</f>
        <v>#NAME?</v>
      </c>
      <c r="R934" s="167" t="e">
        <f t="shared" si="377"/>
        <v>#NAME?</v>
      </c>
    </row>
    <row r="935" spans="1:18" x14ac:dyDescent="0.2">
      <c r="A935" s="21" t="s">
        <v>867</v>
      </c>
      <c r="B935" s="22" t="e">
        <f>[3]!EntStkParent($P$1,A935)</f>
        <v>#NAME?</v>
      </c>
      <c r="C935" s="22" t="e">
        <f t="shared" si="382"/>
        <v>#NAME?</v>
      </c>
      <c r="D935" s="22" t="e">
        <f>[3]!EntStkDescr($P$1,A935,1)</f>
        <v>#NAME?</v>
      </c>
      <c r="E935" s="55" t="s">
        <v>79</v>
      </c>
      <c r="F935" s="26" t="s">
        <v>76</v>
      </c>
      <c r="G935" s="25" t="str">
        <f t="shared" si="383"/>
        <v>14MGP PBO 50</v>
      </c>
      <c r="H935" s="24">
        <v>14</v>
      </c>
      <c r="I935" s="24"/>
      <c r="J935" s="80" t="e">
        <f>IF('Price List'!$F$2="N/A",N935,IF('Price List'!$S$4="#(515): Invalid Customer",K935,(K935-(K935*O935))))</f>
        <v>#NAME?</v>
      </c>
      <c r="K935" s="80" t="e">
        <f>Q935+(Q935*Accounts!$N$12)</f>
        <v>#NAME?</v>
      </c>
      <c r="L935" s="23" t="e">
        <f t="shared" si="384"/>
        <v>#NAME?</v>
      </c>
      <c r="M935" s="77" t="e">
        <f>IF(VLOOKUP(C935,product_group_discount,3,FALSE)="",'New Quote Discount'!$C$6,VLOOKUP(C935,product_group_discount,3,FALSE))</f>
        <v>#NAME?</v>
      </c>
      <c r="N935" s="23" t="e">
        <f t="shared" si="385"/>
        <v>#NAME?</v>
      </c>
      <c r="O935" s="121" t="e">
        <f t="shared" si="369"/>
        <v>#NAME?</v>
      </c>
      <c r="P935" s="117"/>
      <c r="Q935" s="167" t="e">
        <f>IF(P935="",[3]!EntStkSalesPrice($P$1,A935,'Price List'!$S$5),P935*(IF('Price List'!$S$5="A",1,IF('Price List'!$S$5="B",1.204,1.481))))</f>
        <v>#NAME?</v>
      </c>
      <c r="R935" s="167" t="e">
        <f t="shared" si="377"/>
        <v>#NAME?</v>
      </c>
    </row>
    <row r="936" spans="1:18" x14ac:dyDescent="0.2">
      <c r="A936" s="21" t="s">
        <v>868</v>
      </c>
      <c r="B936" s="22" t="e">
        <f>[3]!EntStkParent($P$1,A936)</f>
        <v>#NAME?</v>
      </c>
      <c r="C936" s="22" t="e">
        <f t="shared" si="382"/>
        <v>#NAME?</v>
      </c>
      <c r="D936" s="22" t="e">
        <f>[3]!EntStkDescr($P$1,A936,1)</f>
        <v>#NAME?</v>
      </c>
      <c r="E936" s="55" t="s">
        <v>79</v>
      </c>
      <c r="F936" s="26" t="s">
        <v>76</v>
      </c>
      <c r="G936" s="25" t="str">
        <f t="shared" si="383"/>
        <v>14MGP PBO 50</v>
      </c>
      <c r="H936" s="24">
        <v>14</v>
      </c>
      <c r="I936" s="24"/>
      <c r="J936" s="80" t="e">
        <f>IF('Price List'!$F$2="N/A",N936,IF('Price List'!$S$4="#(515): Invalid Customer",K936,(K936-(K936*O936))))</f>
        <v>#NAME?</v>
      </c>
      <c r="K936" s="80" t="e">
        <f>Q936+(Q936*Accounts!$N$12)</f>
        <v>#NAME?</v>
      </c>
      <c r="L936" s="23" t="e">
        <f t="shared" si="384"/>
        <v>#NAME?</v>
      </c>
      <c r="M936" s="77" t="e">
        <f>IF(VLOOKUP(C936,product_group_discount,3,FALSE)="",'New Quote Discount'!$C$6,VLOOKUP(C936,product_group_discount,3,FALSE))</f>
        <v>#NAME?</v>
      </c>
      <c r="N936" s="23" t="e">
        <f t="shared" si="385"/>
        <v>#NAME?</v>
      </c>
      <c r="O936" s="121" t="e">
        <f t="shared" si="369"/>
        <v>#NAME?</v>
      </c>
      <c r="P936" s="117"/>
      <c r="Q936" s="167" t="e">
        <f>IF(P936="",[3]!EntStkSalesPrice($P$1,A936,'Price List'!$S$5),P936*(IF('Price List'!$S$5="A",1,IF('Price List'!$S$5="B",1.204,1.481))))</f>
        <v>#NAME?</v>
      </c>
      <c r="R936" s="167" t="e">
        <f t="shared" si="377"/>
        <v>#NAME?</v>
      </c>
    </row>
    <row r="937" spans="1:18" x14ac:dyDescent="0.2">
      <c r="A937" s="115" t="s">
        <v>2452</v>
      </c>
      <c r="B937" s="66" t="e">
        <f>[3]!EntStkParent($P$1,A937)</f>
        <v>#NAME?</v>
      </c>
      <c r="C937" s="66" t="s">
        <v>39</v>
      </c>
      <c r="D937" s="66" t="e">
        <f>[3]!EntStkDescr($P$1,A937,1)</f>
        <v>#NAME?</v>
      </c>
      <c r="E937" s="67" t="s">
        <v>79</v>
      </c>
      <c r="F937" s="68" t="s">
        <v>76</v>
      </c>
      <c r="G937" s="70" t="str">
        <f t="shared" si="383"/>
        <v>16MGP PBO 50</v>
      </c>
      <c r="H937" s="69">
        <v>16</v>
      </c>
      <c r="I937" s="69"/>
      <c r="J937" s="80" t="e">
        <f>IF('Price List'!$F$2="N/A",N937,IF('Price List'!$S$4="#(515): Invalid Customer",K937,(K937-(K937*O937))))</f>
        <v>#NAME?</v>
      </c>
      <c r="K937" s="80" t="e">
        <f>Q937+(Q937*Accounts!$N$12)</f>
        <v>#NAME?</v>
      </c>
      <c r="L937" s="75" t="e">
        <f t="shared" si="384"/>
        <v>#NAME?</v>
      </c>
      <c r="M937" s="77">
        <f>IF(VLOOKUP(C937,product_group_discount,3,FALSE)="",'New Quote Discount'!$C$6,VLOOKUP(C937,product_group_discount,3,FALSE))</f>
        <v>0.4</v>
      </c>
      <c r="N937" s="75" t="e">
        <f t="shared" si="385"/>
        <v>#NAME?</v>
      </c>
      <c r="O937" s="121" t="e">
        <f t="shared" si="369"/>
        <v>#NAME?</v>
      </c>
      <c r="P937" s="85"/>
      <c r="Q937" s="167" t="e">
        <f>IF(P937="",[3]!EntStkSalesPrice($P$1,A937,'Price List'!$S$5),P937*(IF('Price List'!$S$5="A",1,IF('Price List'!$S$5="B",1.204,1.481))))</f>
        <v>#NAME?</v>
      </c>
      <c r="R937" s="167" t="e">
        <f t="shared" si="377"/>
        <v>#NAME?</v>
      </c>
    </row>
    <row r="938" spans="1:18" x14ac:dyDescent="0.2">
      <c r="A938" s="27"/>
      <c r="B938" s="28" t="e">
        <f>[3]!EntStkParent($P$1,A938)</f>
        <v>#NAME?</v>
      </c>
      <c r="C938" s="28" t="s">
        <v>39</v>
      </c>
      <c r="D938" s="28" t="e">
        <f>[3]!EntStkDescr($P$1,A938,1)</f>
        <v>#NAME?</v>
      </c>
      <c r="E938" s="57" t="s">
        <v>79</v>
      </c>
      <c r="F938" s="39" t="s">
        <v>76</v>
      </c>
      <c r="G938" s="31" t="str">
        <f t="shared" si="383"/>
        <v>18MGP PBO 50</v>
      </c>
      <c r="H938" s="30">
        <v>18</v>
      </c>
      <c r="I938" s="24"/>
      <c r="J938" s="81" t="e">
        <f>IF('Price List'!$F$2="N/A",N938,IF('Price List'!$S$4="#(515): Invalid Customer",K938,(K938-(K938*O938))))</f>
        <v>#NAME?</v>
      </c>
      <c r="K938" s="81">
        <f>IF('Price List'!$V$2="GBP",P938,IF('Price List'!$V$2="EUR",P938*Accounts!$F$18,IF('Price List'!$V$2="SEK",'Product List'!P938*Accounts!$F$20,IF('Price List'!$V$2="USD",'Product List'!P938*Accounts!$F$19,"-"))))</f>
        <v>34.796947834999997</v>
      </c>
      <c r="L938" s="29">
        <f t="shared" si="384"/>
        <v>20.878168701</v>
      </c>
      <c r="M938" s="86">
        <f>IF(VLOOKUP(C938,product_group_discount,3,FALSE)="",'New Quote Discount'!$C$6,VLOOKUP(C938,product_group_discount,3,FALSE))</f>
        <v>0.4</v>
      </c>
      <c r="N938" s="29">
        <f t="shared" si="385"/>
        <v>20.878168701</v>
      </c>
      <c r="O938" s="120" t="e">
        <f t="shared" si="369"/>
        <v>#NAME?</v>
      </c>
      <c r="P938" s="81">
        <v>27.837558267999995</v>
      </c>
      <c r="Q938" s="167">
        <f>IF(P938="",[3]!EntStkSalesPrice($P$1,A938,'Price List'!$S$5),P938*(IF('Price List'!$S$5="A",1,IF('Price List'!$S$5="B",1.204,1.481))))</f>
        <v>33.516420154671991</v>
      </c>
      <c r="R938" s="167">
        <f t="shared" si="377"/>
        <v>52.195421752499996</v>
      </c>
    </row>
    <row r="939" spans="1:18" x14ac:dyDescent="0.2">
      <c r="A939" s="115" t="s">
        <v>268</v>
      </c>
      <c r="B939" s="66" t="e">
        <f>[3]!EntStkParent($P$1,A939)</f>
        <v>#NAME?</v>
      </c>
      <c r="C939" s="66" t="s">
        <v>39</v>
      </c>
      <c r="D939" s="66" t="e">
        <f>[3]!EntStkDescr($P$1,A939,1)</f>
        <v>#NAME?</v>
      </c>
      <c r="E939" s="67" t="s">
        <v>79</v>
      </c>
      <c r="F939" s="68" t="s">
        <v>76</v>
      </c>
      <c r="G939" s="70" t="str">
        <f t="shared" si="383"/>
        <v>20MGP PBO 50</v>
      </c>
      <c r="H939" s="69">
        <v>20</v>
      </c>
      <c r="I939" s="24"/>
      <c r="J939" s="80" t="e">
        <f>IF('Price List'!$F$2="N/A",N939,IF('Price List'!$S$4="#(515): Invalid Customer",K939,(K939-(K939*O939))))</f>
        <v>#NAME?</v>
      </c>
      <c r="K939" s="80" t="e">
        <f>Q939+(Q939*Accounts!$N$12)</f>
        <v>#NAME?</v>
      </c>
      <c r="L939" s="23" t="e">
        <f t="shared" si="384"/>
        <v>#NAME?</v>
      </c>
      <c r="M939" s="77">
        <f>IF(VLOOKUP(C939,product_group_discount,3,FALSE)="",'New Quote Discount'!$C$6,VLOOKUP(C939,product_group_discount,3,FALSE))</f>
        <v>0.4</v>
      </c>
      <c r="N939" s="23" t="e">
        <f t="shared" si="385"/>
        <v>#NAME?</v>
      </c>
      <c r="O939" s="121" t="e">
        <f t="shared" si="369"/>
        <v>#NAME?</v>
      </c>
      <c r="P939" s="117"/>
      <c r="Q939" s="167" t="e">
        <f>IF(P939="",[3]!EntStkSalesPrice($P$1,A939,'Price List'!$S$5),P939*(IF('Price List'!$S$5="A",1,IF('Price List'!$S$5="B",1.204,1.481))))</f>
        <v>#NAME?</v>
      </c>
      <c r="R939" s="167" t="e">
        <f t="shared" si="377"/>
        <v>#NAME?</v>
      </c>
    </row>
    <row r="940" spans="1:18" x14ac:dyDescent="0.2">
      <c r="A940" s="115" t="s">
        <v>2453</v>
      </c>
      <c r="B940" s="66" t="e">
        <f>[3]!EntStkParent($P$1,A940)</f>
        <v>#NAME?</v>
      </c>
      <c r="C940" s="66" t="s">
        <v>39</v>
      </c>
      <c r="D940" s="66" t="e">
        <f>[3]!EntStkDescr($P$1,A940,1)</f>
        <v>#NAME?</v>
      </c>
      <c r="E940" s="67" t="s">
        <v>79</v>
      </c>
      <c r="F940" s="68" t="s">
        <v>76</v>
      </c>
      <c r="G940" s="70" t="str">
        <f t="shared" si="383"/>
        <v>22MGP PBO 50</v>
      </c>
      <c r="H940" s="69">
        <v>22</v>
      </c>
      <c r="I940" s="69"/>
      <c r="J940" s="85" t="e">
        <f>IF('Price List'!$F$2="N/A",N940,IF('Price List'!$S$4="#(515): Invalid Customer",K940,(K940-(K940*O940))))</f>
        <v>#NAME?</v>
      </c>
      <c r="K940" s="80" t="e">
        <f>Q940+(Q940*Accounts!$N$12)</f>
        <v>#NAME?</v>
      </c>
      <c r="L940" s="75" t="e">
        <f t="shared" si="384"/>
        <v>#NAME?</v>
      </c>
      <c r="M940" s="77">
        <f>IF(VLOOKUP(C940,product_group_discount,3,FALSE)="",'New Quote Discount'!$C$6,VLOOKUP(C940,product_group_discount,3,FALSE))</f>
        <v>0.4</v>
      </c>
      <c r="N940" s="75" t="e">
        <f t="shared" si="385"/>
        <v>#NAME?</v>
      </c>
      <c r="O940" s="121" t="e">
        <f t="shared" si="369"/>
        <v>#NAME?</v>
      </c>
      <c r="P940" s="85"/>
      <c r="Q940" s="167" t="e">
        <f>IF(P940="",[3]!EntStkSalesPrice($P$1,A940,'Price List'!$S$5),P940*(IF('Price List'!$S$5="A",1,IF('Price List'!$S$5="B",1.204,1.481))))</f>
        <v>#NAME?</v>
      </c>
      <c r="R940" s="167" t="e">
        <f t="shared" si="377"/>
        <v>#NAME?</v>
      </c>
    </row>
    <row r="941" spans="1:18" s="4" customFormat="1" x14ac:dyDescent="0.2">
      <c r="A941" s="115" t="s">
        <v>267</v>
      </c>
      <c r="B941" s="66" t="e">
        <f>[3]!EntStkParent($P$1,A941)</f>
        <v>#NAME?</v>
      </c>
      <c r="C941" s="66" t="s">
        <v>39</v>
      </c>
      <c r="D941" s="66" t="e">
        <f>[3]!EntStkDescr($P$1,A941,1)</f>
        <v>#NAME?</v>
      </c>
      <c r="E941" s="67" t="s">
        <v>79</v>
      </c>
      <c r="F941" s="68" t="s">
        <v>76</v>
      </c>
      <c r="G941" s="70" t="str">
        <f t="shared" si="383"/>
        <v>23MGP PBO 50</v>
      </c>
      <c r="H941" s="69">
        <v>23</v>
      </c>
      <c r="I941" s="24"/>
      <c r="J941" s="80" t="e">
        <f>IF('Price List'!$F$2="N/A",N941,IF('Price List'!$S$4="#(515): Invalid Customer",K941,(K941-(K941*O941))))</f>
        <v>#NAME?</v>
      </c>
      <c r="K941" s="80" t="e">
        <f>Q941+(Q941*Accounts!$N$12)</f>
        <v>#NAME?</v>
      </c>
      <c r="L941" s="23" t="e">
        <f t="shared" si="384"/>
        <v>#NAME?</v>
      </c>
      <c r="M941" s="77">
        <f>IF(VLOOKUP(C941,product_group_discount,3,FALSE)="",'New Quote Discount'!$C$6,VLOOKUP(C941,product_group_discount,3,FALSE))</f>
        <v>0.4</v>
      </c>
      <c r="N941" s="23" t="e">
        <f t="shared" si="385"/>
        <v>#NAME?</v>
      </c>
      <c r="O941" s="121" t="e">
        <f t="shared" si="369"/>
        <v>#NAME?</v>
      </c>
      <c r="P941" s="117"/>
      <c r="Q941" s="167" t="e">
        <f>IF(P941="",[3]!EntStkSalesPrice($P$1,A941,'Price List'!$S$5),P941*(IF('Price List'!$S$5="A",1,IF('Price List'!$S$5="B",1.204,1.481))))</f>
        <v>#NAME?</v>
      </c>
      <c r="R941" s="167" t="e">
        <f t="shared" si="377"/>
        <v>#NAME?</v>
      </c>
    </row>
    <row r="942" spans="1:18" x14ac:dyDescent="0.2">
      <c r="A942" s="135"/>
      <c r="B942" s="28" t="e">
        <f>[3]!EntStkParent($P$1,A942)</f>
        <v>#NAME?</v>
      </c>
      <c r="C942" s="28" t="s">
        <v>39</v>
      </c>
      <c r="D942" s="28" t="e">
        <f>[3]!EntStkDescr($P$1,A942,1)</f>
        <v>#NAME?</v>
      </c>
      <c r="E942" s="57" t="s">
        <v>79</v>
      </c>
      <c r="F942" s="39" t="s">
        <v>76</v>
      </c>
      <c r="G942" s="31" t="str">
        <f t="shared" si="383"/>
        <v>24MGP PBO 50</v>
      </c>
      <c r="H942" s="30">
        <v>24</v>
      </c>
      <c r="I942" s="24"/>
      <c r="J942" s="81" t="e">
        <f>IF('Price List'!$F$2="N/A",N942,IF('Price List'!$S$4="#(515): Invalid Customer",K942,(K942-(K942*O942))))</f>
        <v>#NAME?</v>
      </c>
      <c r="K942" s="81">
        <f>IF('Price List'!$V$2="GBP",P942,IF('Price List'!$V$2="EUR",P942*Accounts!$F$18,IF('Price List'!$V$2="SEK",'Product List'!P942*Accounts!$F$20,IF('Price List'!$V$2="USD",'Product List'!P942*Accounts!$F$19,"-"))))</f>
        <v>72.143711526250001</v>
      </c>
      <c r="L942" s="29">
        <f t="shared" si="384"/>
        <v>43.286226915749999</v>
      </c>
      <c r="M942" s="86">
        <f>IF(VLOOKUP(C942,product_group_discount,3,FALSE)="",'New Quote Discount'!$C$6,VLOOKUP(C942,product_group_discount,3,FALSE))</f>
        <v>0.4</v>
      </c>
      <c r="N942" s="29">
        <f t="shared" si="385"/>
        <v>43.286226915749999</v>
      </c>
      <c r="O942" s="120" t="e">
        <f t="shared" si="369"/>
        <v>#NAME?</v>
      </c>
      <c r="P942" s="81">
        <v>57.714969221000004</v>
      </c>
      <c r="Q942" s="167">
        <f>IF(P942="",[3]!EntStkSalesPrice($P$1,A942,'Price List'!$S$5),P942*(IF('Price List'!$S$5="A",1,IF('Price List'!$S$5="B",1.204,1.481))))</f>
        <v>69.488822942083999</v>
      </c>
      <c r="R942" s="167">
        <f t="shared" si="377"/>
        <v>108.215567289375</v>
      </c>
    </row>
    <row r="943" spans="1:18" x14ac:dyDescent="0.2">
      <c r="A943" s="27"/>
      <c r="B943" s="28" t="e">
        <f>[3]!EntStkParent($P$1,A943)</f>
        <v>#NAME?</v>
      </c>
      <c r="C943" s="28" t="s">
        <v>39</v>
      </c>
      <c r="D943" s="28" t="e">
        <f>[3]!EntStkDescr($P$1,A943,1)</f>
        <v>#NAME?</v>
      </c>
      <c r="E943" s="57" t="s">
        <v>79</v>
      </c>
      <c r="F943" s="39" t="s">
        <v>76</v>
      </c>
      <c r="G943" s="31" t="str">
        <f t="shared" si="383"/>
        <v>26MGP PBO 50</v>
      </c>
      <c r="H943" s="30">
        <v>26</v>
      </c>
      <c r="I943" s="24"/>
      <c r="J943" s="81" t="e">
        <f>IF('Price List'!$F$2="N/A",N943,IF('Price List'!$S$4="#(515): Invalid Customer",K943,(K943-(K943*O943))))</f>
        <v>#NAME?</v>
      </c>
      <c r="K943" s="81">
        <f>IF('Price List'!$V$2="GBP",P943,IF('Price List'!$V$2="EUR",P943*Accounts!$F$18,IF('Price List'!$V$2="SEK",'Product List'!P943*Accounts!$F$20,IF('Price List'!$V$2="USD",'Product List'!P943*Accounts!$F$19,"-"))))</f>
        <v>81.365088187500007</v>
      </c>
      <c r="L943" s="29">
        <f t="shared" si="384"/>
        <v>48.819052912500005</v>
      </c>
      <c r="M943" s="86">
        <f>IF(VLOOKUP(C943,product_group_discount,3,FALSE)="",'New Quote Discount'!$C$6,VLOOKUP(C943,product_group_discount,3,FALSE))</f>
        <v>0.4</v>
      </c>
      <c r="N943" s="29">
        <f t="shared" si="385"/>
        <v>48.819052912500005</v>
      </c>
      <c r="O943" s="120" t="e">
        <f t="shared" si="369"/>
        <v>#NAME?</v>
      </c>
      <c r="P943" s="81">
        <v>65.092070550000003</v>
      </c>
      <c r="Q943" s="167">
        <f>IF(P943="",[3]!EntStkSalesPrice($P$1,A943,'Price List'!$S$5),P943*(IF('Price List'!$S$5="A",1,IF('Price List'!$S$5="B",1.204,1.481))))</f>
        <v>78.370852942200003</v>
      </c>
      <c r="R943" s="167">
        <f t="shared" si="377"/>
        <v>122.04763228125</v>
      </c>
    </row>
    <row r="944" spans="1:18" x14ac:dyDescent="0.2">
      <c r="A944" s="27"/>
      <c r="B944" s="28" t="e">
        <f>[3]!EntStkParent($P$1,A944)</f>
        <v>#NAME?</v>
      </c>
      <c r="C944" s="28" t="s">
        <v>39</v>
      </c>
      <c r="D944" s="28" t="e">
        <f>[3]!EntStkDescr($P$1,A944,1)</f>
        <v>#NAME?</v>
      </c>
      <c r="E944" s="57" t="s">
        <v>79</v>
      </c>
      <c r="F944" s="39" t="s">
        <v>76</v>
      </c>
      <c r="G944" s="31" t="str">
        <f t="shared" si="383"/>
        <v>28MGP PBO 50</v>
      </c>
      <c r="H944" s="30">
        <v>28</v>
      </c>
      <c r="I944" s="24"/>
      <c r="J944" s="81" t="e">
        <f>IF('Price List'!$F$2="N/A",N944,IF('Price List'!$S$4="#(515): Invalid Customer",K944,(K944-(K944*O944))))</f>
        <v>#NAME?</v>
      </c>
      <c r="K944" s="81">
        <f>IF('Price List'!$V$2="GBP",P944,IF('Price List'!$V$2="EUR",P944*Accounts!$F$18,IF('Price List'!$V$2="SEK",'Product List'!P944*Accounts!$F$20,IF('Price List'!$V$2="USD",'Product List'!P944*Accounts!$F$19,"-"))))</f>
        <v>92.213766612499995</v>
      </c>
      <c r="L944" s="29">
        <f t="shared" si="384"/>
        <v>55.328259967499996</v>
      </c>
      <c r="M944" s="86">
        <f>IF(VLOOKUP(C944,product_group_discount,3,FALSE)="",'New Quote Discount'!$C$6,VLOOKUP(C944,product_group_discount,3,FALSE))</f>
        <v>0.4</v>
      </c>
      <c r="N944" s="29">
        <f t="shared" si="385"/>
        <v>55.328259967499996</v>
      </c>
      <c r="O944" s="120" t="e">
        <f t="shared" si="369"/>
        <v>#NAME?</v>
      </c>
      <c r="P944" s="81">
        <v>73.771013289999999</v>
      </c>
      <c r="Q944" s="167">
        <f>IF(P944="",[3]!EntStkSalesPrice($P$1,A944,'Price List'!$S$5),P944*(IF('Price List'!$S$5="A",1,IF('Price List'!$S$5="B",1.204,1.481))))</f>
        <v>88.820300001159993</v>
      </c>
      <c r="R944" s="167">
        <f t="shared" si="377"/>
        <v>138.32064991875001</v>
      </c>
    </row>
    <row r="945" spans="1:18" ht="13.6" thickBot="1" x14ac:dyDescent="0.25">
      <c r="A945" s="27"/>
      <c r="B945" s="28" t="e">
        <f>[3]!EntStkParent($P$1,A945)</f>
        <v>#NAME?</v>
      </c>
      <c r="C945" s="28" t="s">
        <v>39</v>
      </c>
      <c r="D945" s="28" t="e">
        <f>[3]!EntStkDescr($P$1,A945,1)</f>
        <v>#NAME?</v>
      </c>
      <c r="E945" s="57" t="s">
        <v>79</v>
      </c>
      <c r="F945" s="39" t="s">
        <v>76</v>
      </c>
      <c r="G945" s="31" t="str">
        <f t="shared" ref="G945" si="400">CONCATENATE(H945,E945,F945)</f>
        <v>30MGP PBO 50</v>
      </c>
      <c r="H945" s="30">
        <v>30</v>
      </c>
      <c r="I945" s="24"/>
      <c r="J945" s="81" t="e">
        <f>IF('Price List'!$F$2="N/A",N945,IF('Price List'!$S$4="#(515): Invalid Customer",K945,(K945-(K945*O945))))</f>
        <v>#NAME?</v>
      </c>
      <c r="K945" s="81">
        <f>IF('Price List'!$V$2="GBP",P945,IF('Price List'!$V$2="EUR",P945*Accounts!$F$18,IF('Price List'!$V$2="SEK",'Product List'!P945*Accounts!$F$20,IF('Price List'!$V$2="USD",'Product List'!P945*Accounts!$F$19,"-"))))</f>
        <v>94.086617543750009</v>
      </c>
      <c r="L945" s="29">
        <f t="shared" ref="L945" si="401">K945-(K945*M945)</f>
        <v>56.451970526250001</v>
      </c>
      <c r="M945" s="86">
        <f>IF(VLOOKUP(C945,product_group_discount,3,FALSE)="",'New Quote Discount'!$C$6,VLOOKUP(C945,product_group_discount,3,FALSE))</f>
        <v>0.4</v>
      </c>
      <c r="N945" s="29">
        <f t="shared" ref="N945" si="402">K945-(K945*M945)</f>
        <v>56.451970526250001</v>
      </c>
      <c r="O945" s="120" t="e">
        <f t="shared" ref="O945" si="403">VLOOKUP(C945,customerdiscount,5,FALSE)</f>
        <v>#NAME?</v>
      </c>
      <c r="P945" s="81">
        <v>75.269294035000001</v>
      </c>
      <c r="Q945" s="167">
        <f>IF(P945="",[3]!EntStkSalesPrice($P$1,A945,'Price List'!$S$5),P945*(IF('Price List'!$S$5="A",1,IF('Price List'!$S$5="B",1.204,1.481))))</f>
        <v>90.624230018139997</v>
      </c>
      <c r="R945" s="167">
        <f t="shared" si="377"/>
        <v>141.12992631562503</v>
      </c>
    </row>
    <row r="946" spans="1:18" x14ac:dyDescent="0.2">
      <c r="A946" s="139" t="s">
        <v>269</v>
      </c>
      <c r="B946" s="140" t="e">
        <f>[3]!EntStkParent($P$1,A946)</f>
        <v>#NAME?</v>
      </c>
      <c r="C946" s="140" t="s">
        <v>39</v>
      </c>
      <c r="D946" s="140" t="e">
        <f>[3]!EntStkDescr($P$1,A946,1)</f>
        <v>#NAME?</v>
      </c>
      <c r="E946" s="65" t="s">
        <v>79</v>
      </c>
      <c r="F946" s="37" t="s">
        <v>78</v>
      </c>
      <c r="G946" s="20" t="e">
        <f t="shared" ref="G946" si="404">CONCATENATE(H946,E946,F946)</f>
        <v>#NAME?</v>
      </c>
      <c r="H946" s="19" t="e">
        <f>[3]!EntStkUserField5($P$1,A946)</f>
        <v>#NAME?</v>
      </c>
      <c r="I946" s="24"/>
      <c r="J946" s="145" t="e">
        <f>IF('Price List'!$F$2="N/A",N946,IF('Price List'!$S$4="#(515): Invalid Customer",K946,(K946-(K946*O946))))</f>
        <v>#NAME?</v>
      </c>
      <c r="K946" s="145" t="e">
        <f>Q946+(Q946*Accounts!$N$12)</f>
        <v>#NAME?</v>
      </c>
      <c r="L946" s="146" t="e">
        <f t="shared" ref="L946" si="405">K946-(K946*M946)</f>
        <v>#NAME?</v>
      </c>
      <c r="M946" s="76">
        <f>IF(VLOOKUP(C946,product_group_discount,3,FALSE)="",'New Quote Discount'!$C$6,VLOOKUP(C946,product_group_discount,3,FALSE))</f>
        <v>0.4</v>
      </c>
      <c r="N946" s="18" t="e">
        <f t="shared" ref="N946" si="406">K946-(K946*M946)</f>
        <v>#NAME?</v>
      </c>
      <c r="O946" s="125" t="e">
        <f t="shared" ref="O946" si="407">VLOOKUP(C946,customerdiscount,5,FALSE)</f>
        <v>#NAME?</v>
      </c>
      <c r="P946" s="145"/>
      <c r="Q946" s="167" t="e">
        <f>IF(P946="",[3]!EntStkSalesPrice($P$1,A946,'Price List'!$S$5),P946*(IF('Price List'!$S$5="A",1,IF('Price List'!$S$5="B",1.262,1.553))))</f>
        <v>#NAME?</v>
      </c>
      <c r="R946" s="167" t="e">
        <f t="shared" si="377"/>
        <v>#NAME?</v>
      </c>
    </row>
    <row r="947" spans="1:18" x14ac:dyDescent="0.2">
      <c r="A947" s="21" t="s">
        <v>869</v>
      </c>
      <c r="B947" s="22" t="e">
        <f>[3]!EntStkParent($P$1,A947)</f>
        <v>#NAME?</v>
      </c>
      <c r="C947" s="22" t="e">
        <f t="shared" ref="C947:C969" si="408">LEFT(B947,3)</f>
        <v>#NAME?</v>
      </c>
      <c r="D947" s="22" t="e">
        <f>[3]!EntStkDescr($P$1,A947,1)</f>
        <v>#NAME?</v>
      </c>
      <c r="E947" s="55" t="s">
        <v>79</v>
      </c>
      <c r="F947" s="26" t="s">
        <v>78</v>
      </c>
      <c r="G947" s="25" t="e">
        <f t="shared" ref="G947" si="409">CONCATENATE(H947,E947,F947)</f>
        <v>#NAME?</v>
      </c>
      <c r="H947" s="24" t="e">
        <f>[3]!EntStkUserField5($P$1,A947)</f>
        <v>#NAME?</v>
      </c>
      <c r="I947" s="24"/>
      <c r="J947" s="85" t="e">
        <f>IF('Price List'!$F$2="N/A",N947,IF('Price List'!$S$4="#(515): Invalid Customer",K947,(K947-(K947*O947))))</f>
        <v>#NAME?</v>
      </c>
      <c r="K947" s="85" t="e">
        <f>Q947+(Q947*Accounts!$N$12)</f>
        <v>#NAME?</v>
      </c>
      <c r="L947" s="75" t="e">
        <f t="shared" ref="L947:L949" si="410">K947-(K947*M947)</f>
        <v>#NAME?</v>
      </c>
      <c r="M947" s="77" t="e">
        <f>IF(VLOOKUP(C947,product_group_discount,3,FALSE)="",'New Quote Discount'!$C$6,VLOOKUP(C947,product_group_discount,3,FALSE))</f>
        <v>#NAME?</v>
      </c>
      <c r="N947" s="23" t="e">
        <f t="shared" ref="N947:N949" si="411">K947-(K947*M947)</f>
        <v>#NAME?</v>
      </c>
      <c r="O947" s="121" t="e">
        <f t="shared" ref="O947:O981" si="412">VLOOKUP(C947,customerdiscount,5,FALSE)</f>
        <v>#NAME?</v>
      </c>
      <c r="P947" s="117"/>
      <c r="Q947" s="167" t="e">
        <f>IF(P947="",[3]!EntStkSalesPrice($P$1,A947,'Price List'!$S$5),P947*(IF('Price List'!$S$5="A",1,IF('Price List'!$S$5="B",1.262,1.553))))</f>
        <v>#NAME?</v>
      </c>
      <c r="R947" s="167" t="e">
        <f t="shared" si="377"/>
        <v>#NAME?</v>
      </c>
    </row>
    <row r="948" spans="1:18" x14ac:dyDescent="0.2">
      <c r="A948" s="21" t="s">
        <v>869</v>
      </c>
      <c r="B948" s="22" t="e">
        <f>[3]!EntStkParent($P$1,A948)</f>
        <v>#NAME?</v>
      </c>
      <c r="C948" s="22" t="e">
        <f t="shared" si="408"/>
        <v>#NAME?</v>
      </c>
      <c r="D948" s="22" t="e">
        <f>[3]!EntStkDescr($P$1,A948,1)</f>
        <v>#NAME?</v>
      </c>
      <c r="E948" s="55" t="s">
        <v>79</v>
      </c>
      <c r="F948" s="26" t="s">
        <v>78</v>
      </c>
      <c r="G948" s="25" t="e">
        <f t="shared" ref="G948:G992" si="413">CONCATENATE(H948,E948,F948)</f>
        <v>#NAME?</v>
      </c>
      <c r="H948" s="24" t="e">
        <f>[3]!EntStkUserField5($P$1,A948)</f>
        <v>#NAME?</v>
      </c>
      <c r="I948" s="24"/>
      <c r="J948" s="85" t="e">
        <f>IF('Price List'!$F$2="N/A",N948,IF('Price List'!$S$4="#(515): Invalid Customer",K948,(K948-(K948*O948))))</f>
        <v>#NAME?</v>
      </c>
      <c r="K948" s="85" t="e">
        <f>Q948+(Q948*Accounts!$N$12)</f>
        <v>#NAME?</v>
      </c>
      <c r="L948" s="75" t="e">
        <f t="shared" si="410"/>
        <v>#NAME?</v>
      </c>
      <c r="M948" s="77" t="e">
        <f>IF(VLOOKUP(C948,product_group_discount,3,FALSE)="",'New Quote Discount'!$C$6,VLOOKUP(C948,product_group_discount,3,FALSE))</f>
        <v>#NAME?</v>
      </c>
      <c r="N948" s="23" t="e">
        <f t="shared" si="411"/>
        <v>#NAME?</v>
      </c>
      <c r="O948" s="121" t="e">
        <f t="shared" si="412"/>
        <v>#NAME?</v>
      </c>
      <c r="P948" s="117"/>
      <c r="Q948" s="167" t="e">
        <f>IF(P948="",[3]!EntStkSalesPrice($P$1,A948,'Price List'!$S$5),P948*(IF('Price List'!$S$5="A",1,IF('Price List'!$S$5="B",1.262,1.553))))</f>
        <v>#NAME?</v>
      </c>
      <c r="R948" s="167" t="e">
        <f t="shared" si="377"/>
        <v>#NAME?</v>
      </c>
    </row>
    <row r="949" spans="1:18" x14ac:dyDescent="0.2">
      <c r="A949" s="21" t="s">
        <v>870</v>
      </c>
      <c r="B949" s="22" t="e">
        <f>[3]!EntStkParent($P$1,A949)</f>
        <v>#NAME?</v>
      </c>
      <c r="C949" s="22" t="e">
        <f t="shared" si="408"/>
        <v>#NAME?</v>
      </c>
      <c r="D949" s="22" t="e">
        <f>[3]!EntStkDescr($P$1,A949,1)</f>
        <v>#NAME?</v>
      </c>
      <c r="E949" s="55" t="s">
        <v>79</v>
      </c>
      <c r="F949" s="26" t="s">
        <v>78</v>
      </c>
      <c r="G949" s="25" t="e">
        <f t="shared" si="413"/>
        <v>#NAME?</v>
      </c>
      <c r="H949" s="24" t="e">
        <f>[3]!EntStkUserField5($P$1,A949)</f>
        <v>#NAME?</v>
      </c>
      <c r="I949" s="24"/>
      <c r="J949" s="80" t="e">
        <f>IF('Price List'!$F$2="N/A",N949,IF('Price List'!$S$4="#(515): Invalid Customer",K949,(K949-(K949*O949))))</f>
        <v>#NAME?</v>
      </c>
      <c r="K949" s="80" t="e">
        <f>Q949+(Q949*Accounts!$N$12)</f>
        <v>#NAME?</v>
      </c>
      <c r="L949" s="23" t="e">
        <f t="shared" si="410"/>
        <v>#NAME?</v>
      </c>
      <c r="M949" s="77" t="e">
        <f>IF(VLOOKUP(C949,product_group_discount,3,FALSE)="",'New Quote Discount'!$C$6,VLOOKUP(C949,product_group_discount,3,FALSE))</f>
        <v>#NAME?</v>
      </c>
      <c r="N949" s="23" t="e">
        <f t="shared" si="411"/>
        <v>#NAME?</v>
      </c>
      <c r="O949" s="121" t="e">
        <f t="shared" si="412"/>
        <v>#NAME?</v>
      </c>
      <c r="P949" s="117"/>
      <c r="Q949" s="167" t="e">
        <f>IF(P949="",[3]!EntStkSalesPrice($P$1,A949,'Price List'!$S$5),P949*(IF('Price List'!$S$5="A",1,IF('Price List'!$S$5="B",1.262,1.553))))</f>
        <v>#NAME?</v>
      </c>
      <c r="R949" s="167" t="e">
        <f t="shared" si="377"/>
        <v>#NAME?</v>
      </c>
    </row>
    <row r="950" spans="1:18" x14ac:dyDescent="0.2">
      <c r="A950" s="21" t="s">
        <v>871</v>
      </c>
      <c r="B950" s="22" t="e">
        <f>[3]!EntStkParent($P$1,A950)</f>
        <v>#NAME?</v>
      </c>
      <c r="C950" s="22" t="e">
        <f t="shared" si="408"/>
        <v>#NAME?</v>
      </c>
      <c r="D950" s="22" t="e">
        <f>[3]!EntStkDescr($P$1,A950,1)</f>
        <v>#NAME?</v>
      </c>
      <c r="E950" s="55" t="s">
        <v>79</v>
      </c>
      <c r="F950" s="26" t="s">
        <v>78</v>
      </c>
      <c r="G950" s="25" t="e">
        <f t="shared" si="413"/>
        <v>#NAME?</v>
      </c>
      <c r="H950" s="24" t="e">
        <f>[3]!EntStkUserField5($P$1,A950)</f>
        <v>#NAME?</v>
      </c>
      <c r="I950" s="24"/>
      <c r="J950" s="80" t="e">
        <f>IF('Price List'!$F$2="N/A",N950,IF('Price List'!$S$4="#(515): Invalid Customer",K950,(K950-(K950*O950))))</f>
        <v>#NAME?</v>
      </c>
      <c r="K950" s="80" t="e">
        <f>Q950+(Q950*Accounts!$N$12)</f>
        <v>#NAME?</v>
      </c>
      <c r="L950" s="23" t="e">
        <f t="shared" ref="L950:L970" si="414">K950-(K950*M950)</f>
        <v>#NAME?</v>
      </c>
      <c r="M950" s="77" t="e">
        <f>IF(VLOOKUP(C950,product_group_discount,3,FALSE)="",'New Quote Discount'!$C$6,VLOOKUP(C950,product_group_discount,3,FALSE))</f>
        <v>#NAME?</v>
      </c>
      <c r="N950" s="23" t="e">
        <f t="shared" ref="N950:N992" si="415">K950-(K950*M950)</f>
        <v>#NAME?</v>
      </c>
      <c r="O950" s="121" t="e">
        <f t="shared" si="412"/>
        <v>#NAME?</v>
      </c>
      <c r="P950" s="117"/>
      <c r="Q950" s="167" t="e">
        <f>IF(P950="",[3]!EntStkSalesPrice($P$1,A950,'Price List'!$S$5),P950*(IF('Price List'!$S$5="A",1,IF('Price List'!$S$5="B",1.262,1.553))))</f>
        <v>#NAME?</v>
      </c>
      <c r="R950" s="167" t="e">
        <f t="shared" si="377"/>
        <v>#NAME?</v>
      </c>
    </row>
    <row r="951" spans="1:18" x14ac:dyDescent="0.2">
      <c r="A951" s="21" t="s">
        <v>872</v>
      </c>
      <c r="B951" s="22" t="e">
        <f>[3]!EntStkParent($P$1,A951)</f>
        <v>#NAME?</v>
      </c>
      <c r="C951" s="22" t="e">
        <f t="shared" si="408"/>
        <v>#NAME?</v>
      </c>
      <c r="D951" s="22" t="e">
        <f>[3]!EntStkDescr($P$1,A951,1)</f>
        <v>#NAME?</v>
      </c>
      <c r="E951" s="55" t="s">
        <v>79</v>
      </c>
      <c r="F951" s="26" t="s">
        <v>78</v>
      </c>
      <c r="G951" s="25" t="e">
        <f t="shared" si="413"/>
        <v>#NAME?</v>
      </c>
      <c r="H951" s="24" t="e">
        <f>[3]!EntStkUserField5($P$1,A951)</f>
        <v>#NAME?</v>
      </c>
      <c r="I951" s="24"/>
      <c r="J951" s="80" t="e">
        <f>IF('Price List'!$F$2="N/A",N951,IF('Price List'!$S$4="#(515): Invalid Customer",K951,(K951-(K951*O951))))</f>
        <v>#NAME?</v>
      </c>
      <c r="K951" s="80" t="e">
        <f>Q951+(Q951*Accounts!$N$12)</f>
        <v>#NAME?</v>
      </c>
      <c r="L951" s="23" t="e">
        <f t="shared" si="414"/>
        <v>#NAME?</v>
      </c>
      <c r="M951" s="77" t="e">
        <f>IF(VLOOKUP(C951,product_group_discount,3,FALSE)="",'New Quote Discount'!$C$6,VLOOKUP(C951,product_group_discount,3,FALSE))</f>
        <v>#NAME?</v>
      </c>
      <c r="N951" s="23" t="e">
        <f t="shared" si="415"/>
        <v>#NAME?</v>
      </c>
      <c r="O951" s="121" t="e">
        <f t="shared" si="412"/>
        <v>#NAME?</v>
      </c>
      <c r="P951" s="117"/>
      <c r="Q951" s="167" t="e">
        <f>IF(P951="",[3]!EntStkSalesPrice($P$1,A951,'Price List'!$S$5),P951*(IF('Price List'!$S$5="A",1,IF('Price List'!$S$5="B",1.262,1.553))))</f>
        <v>#NAME?</v>
      </c>
      <c r="R951" s="167" t="e">
        <f t="shared" si="377"/>
        <v>#NAME?</v>
      </c>
    </row>
    <row r="952" spans="1:18" x14ac:dyDescent="0.2">
      <c r="A952" s="21" t="s">
        <v>873</v>
      </c>
      <c r="B952" s="22" t="e">
        <f>[3]!EntStkParent($P$1,A952)</f>
        <v>#NAME?</v>
      </c>
      <c r="C952" s="22" t="e">
        <f t="shared" si="408"/>
        <v>#NAME?</v>
      </c>
      <c r="D952" s="22" t="e">
        <f>[3]!EntStkDescr($P$1,A952,1)</f>
        <v>#NAME?</v>
      </c>
      <c r="E952" s="55" t="s">
        <v>79</v>
      </c>
      <c r="F952" s="26" t="s">
        <v>78</v>
      </c>
      <c r="G952" s="25" t="e">
        <f t="shared" si="413"/>
        <v>#NAME?</v>
      </c>
      <c r="H952" s="24" t="e">
        <f>[3]!EntStkUserField5($P$1,A952)</f>
        <v>#NAME?</v>
      </c>
      <c r="I952" s="24"/>
      <c r="J952" s="80" t="e">
        <f>IF('Price List'!$F$2="N/A",N952,IF('Price List'!$S$4="#(515): Invalid Customer",K952,(K952-(K952*O952))))</f>
        <v>#NAME?</v>
      </c>
      <c r="K952" s="80" t="e">
        <f>Q952+(Q952*Accounts!$N$12)</f>
        <v>#NAME?</v>
      </c>
      <c r="L952" s="23" t="e">
        <f t="shared" si="414"/>
        <v>#NAME?</v>
      </c>
      <c r="M952" s="77" t="e">
        <f>IF(VLOOKUP(C952,product_group_discount,3,FALSE)="",'New Quote Discount'!$C$6,VLOOKUP(C952,product_group_discount,3,FALSE))</f>
        <v>#NAME?</v>
      </c>
      <c r="N952" s="23" t="e">
        <f t="shared" si="415"/>
        <v>#NAME?</v>
      </c>
      <c r="O952" s="121" t="e">
        <f t="shared" si="412"/>
        <v>#NAME?</v>
      </c>
      <c r="P952" s="117"/>
      <c r="Q952" s="167" t="e">
        <f>IF(P952="",[3]!EntStkSalesPrice($P$1,A952,'Price List'!$S$5),P952*(IF('Price List'!$S$5="A",1,IF('Price List'!$S$5="B",1.262,1.553))))</f>
        <v>#NAME?</v>
      </c>
      <c r="R952" s="167" t="e">
        <f t="shared" si="377"/>
        <v>#NAME?</v>
      </c>
    </row>
    <row r="953" spans="1:18" x14ac:dyDescent="0.2">
      <c r="A953" s="21" t="s">
        <v>874</v>
      </c>
      <c r="B953" s="22" t="e">
        <f>[3]!EntStkParent($P$1,A953)</f>
        <v>#NAME?</v>
      </c>
      <c r="C953" s="22" t="e">
        <f t="shared" si="408"/>
        <v>#NAME?</v>
      </c>
      <c r="D953" s="22" t="e">
        <f>[3]!EntStkDescr($P$1,A953,1)</f>
        <v>#NAME?</v>
      </c>
      <c r="E953" s="55" t="s">
        <v>79</v>
      </c>
      <c r="F953" s="26" t="s">
        <v>78</v>
      </c>
      <c r="G953" s="25" t="e">
        <f t="shared" si="413"/>
        <v>#NAME?</v>
      </c>
      <c r="H953" s="24" t="e">
        <f>[3]!EntStkUserField5($P$1,A953)</f>
        <v>#NAME?</v>
      </c>
      <c r="I953" s="24"/>
      <c r="J953" s="80" t="e">
        <f>IF('Price List'!$F$2="N/A",N953,IF('Price List'!$S$4="#(515): Invalid Customer",K953,(K953-(K953*O953))))</f>
        <v>#NAME?</v>
      </c>
      <c r="K953" s="80" t="e">
        <f>Q953+(Q953*Accounts!$N$12)</f>
        <v>#NAME?</v>
      </c>
      <c r="L953" s="23" t="e">
        <f t="shared" si="414"/>
        <v>#NAME?</v>
      </c>
      <c r="M953" s="77" t="e">
        <f>IF(VLOOKUP(C953,product_group_discount,3,FALSE)="",'New Quote Discount'!$C$6,VLOOKUP(C953,product_group_discount,3,FALSE))</f>
        <v>#NAME?</v>
      </c>
      <c r="N953" s="23" t="e">
        <f t="shared" si="415"/>
        <v>#NAME?</v>
      </c>
      <c r="O953" s="121" t="e">
        <f t="shared" si="412"/>
        <v>#NAME?</v>
      </c>
      <c r="P953" s="117"/>
      <c r="Q953" s="167" t="e">
        <f>IF(P953="",[3]!EntStkSalesPrice($P$1,A953,'Price List'!$S$5),P953*(IF('Price List'!$S$5="A",1,IF('Price List'!$S$5="B",1.262,1.553))))</f>
        <v>#NAME?</v>
      </c>
      <c r="R953" s="167" t="e">
        <f t="shared" si="377"/>
        <v>#NAME?</v>
      </c>
    </row>
    <row r="954" spans="1:18" x14ac:dyDescent="0.2">
      <c r="A954" s="21" t="s">
        <v>875</v>
      </c>
      <c r="B954" s="22" t="e">
        <f>[3]!EntStkParent($P$1,A954)</f>
        <v>#NAME?</v>
      </c>
      <c r="C954" s="22" t="e">
        <f t="shared" si="408"/>
        <v>#NAME?</v>
      </c>
      <c r="D954" s="22" t="e">
        <f>[3]!EntStkDescr($P$1,A954,1)</f>
        <v>#NAME?</v>
      </c>
      <c r="E954" s="55" t="s">
        <v>79</v>
      </c>
      <c r="F954" s="26" t="s">
        <v>78</v>
      </c>
      <c r="G954" s="25" t="e">
        <f t="shared" si="413"/>
        <v>#NAME?</v>
      </c>
      <c r="H954" s="24" t="e">
        <f>[3]!EntStkUserField5($P$1,A954)</f>
        <v>#NAME?</v>
      </c>
      <c r="I954" s="24"/>
      <c r="J954" s="80" t="e">
        <f>IF('Price List'!$F$2="N/A",N954,IF('Price List'!$S$4="#(515): Invalid Customer",K954,(K954-(K954*O954))))</f>
        <v>#NAME?</v>
      </c>
      <c r="K954" s="80" t="e">
        <f>Q954+(Q954*Accounts!$N$12)</f>
        <v>#NAME?</v>
      </c>
      <c r="L954" s="23" t="e">
        <f t="shared" si="414"/>
        <v>#NAME?</v>
      </c>
      <c r="M954" s="77" t="e">
        <f>IF(VLOOKUP(C954,product_group_discount,3,FALSE)="",'New Quote Discount'!$C$6,VLOOKUP(C954,product_group_discount,3,FALSE))</f>
        <v>#NAME?</v>
      </c>
      <c r="N954" s="23" t="e">
        <f t="shared" si="415"/>
        <v>#NAME?</v>
      </c>
      <c r="O954" s="121" t="e">
        <f t="shared" si="412"/>
        <v>#NAME?</v>
      </c>
      <c r="P954" s="117"/>
      <c r="Q954" s="167" t="e">
        <f>IF(P954="",[3]!EntStkSalesPrice($P$1,A954,'Price List'!$S$5),P954*(IF('Price List'!$S$5="A",1,IF('Price List'!$S$5="B",1.262,1.553))))</f>
        <v>#NAME?</v>
      </c>
      <c r="R954" s="167" t="e">
        <f t="shared" si="377"/>
        <v>#NAME?</v>
      </c>
    </row>
    <row r="955" spans="1:18" x14ac:dyDescent="0.2">
      <c r="A955" s="21" t="s">
        <v>876</v>
      </c>
      <c r="B955" s="22" t="e">
        <f>[3]!EntStkParent($P$1,A955)</f>
        <v>#NAME?</v>
      </c>
      <c r="C955" s="22" t="e">
        <f t="shared" si="408"/>
        <v>#NAME?</v>
      </c>
      <c r="D955" s="22" t="e">
        <f>[3]!EntStkDescr($P$1,A955,1)</f>
        <v>#NAME?</v>
      </c>
      <c r="E955" s="55" t="s">
        <v>79</v>
      </c>
      <c r="F955" s="26" t="s">
        <v>78</v>
      </c>
      <c r="G955" s="25" t="e">
        <f t="shared" si="413"/>
        <v>#NAME?</v>
      </c>
      <c r="H955" s="24" t="e">
        <f>[3]!EntStkUserField5($P$1,A955)</f>
        <v>#NAME?</v>
      </c>
      <c r="I955" s="24"/>
      <c r="J955" s="80" t="e">
        <f>IF('Price List'!$F$2="N/A",N955,IF('Price List'!$S$4="#(515): Invalid Customer",K955,(K955-(K955*O955))))</f>
        <v>#NAME?</v>
      </c>
      <c r="K955" s="80" t="e">
        <f>Q955+(Q955*Accounts!$N$12)</f>
        <v>#NAME?</v>
      </c>
      <c r="L955" s="23" t="e">
        <f t="shared" si="414"/>
        <v>#NAME?</v>
      </c>
      <c r="M955" s="77" t="e">
        <f>IF(VLOOKUP(C955,product_group_discount,3,FALSE)="",'New Quote Discount'!$C$6,VLOOKUP(C955,product_group_discount,3,FALSE))</f>
        <v>#NAME?</v>
      </c>
      <c r="N955" s="23" t="e">
        <f t="shared" si="415"/>
        <v>#NAME?</v>
      </c>
      <c r="O955" s="121" t="e">
        <f t="shared" si="412"/>
        <v>#NAME?</v>
      </c>
      <c r="P955" s="117"/>
      <c r="Q955" s="167" t="e">
        <f>IF(P955="",[3]!EntStkSalesPrice($P$1,A955,'Price List'!$S$5),P955*(IF('Price List'!$S$5="A",1,IF('Price List'!$S$5="B",1.262,1.553))))</f>
        <v>#NAME?</v>
      </c>
      <c r="R955" s="167" t="e">
        <f t="shared" si="377"/>
        <v>#NAME?</v>
      </c>
    </row>
    <row r="956" spans="1:18" x14ac:dyDescent="0.2">
      <c r="A956" s="21" t="s">
        <v>870</v>
      </c>
      <c r="B956" s="22" t="e">
        <f>[3]!EntStkParent($P$1,A956)</f>
        <v>#NAME?</v>
      </c>
      <c r="C956" s="22" t="e">
        <f t="shared" si="408"/>
        <v>#NAME?</v>
      </c>
      <c r="D956" s="22" t="e">
        <f>[3]!EntStkDescr($P$1,A956,1)</f>
        <v>#NAME?</v>
      </c>
      <c r="E956" s="55" t="s">
        <v>79</v>
      </c>
      <c r="F956" s="26" t="s">
        <v>78</v>
      </c>
      <c r="G956" s="25" t="e">
        <f t="shared" si="413"/>
        <v>#NAME?</v>
      </c>
      <c r="H956" s="24" t="e">
        <f>[3]!EntStkUserField5($P$1,A956)</f>
        <v>#NAME?</v>
      </c>
      <c r="I956" s="24"/>
      <c r="J956" s="80" t="e">
        <f>IF('Price List'!$F$2="N/A",N956,IF('Price List'!$S$4="#(515): Invalid Customer",K956,(K956-(K956*O956))))</f>
        <v>#NAME?</v>
      </c>
      <c r="K956" s="80" t="e">
        <f>Q956+(Q956*Accounts!$N$12)</f>
        <v>#NAME?</v>
      </c>
      <c r="L956" s="23" t="e">
        <f t="shared" si="414"/>
        <v>#NAME?</v>
      </c>
      <c r="M956" s="77" t="e">
        <f>IF(VLOOKUP(C956,product_group_discount,3,FALSE)="",'New Quote Discount'!$C$6,VLOOKUP(C956,product_group_discount,3,FALSE))</f>
        <v>#NAME?</v>
      </c>
      <c r="N956" s="23" t="e">
        <f t="shared" si="415"/>
        <v>#NAME?</v>
      </c>
      <c r="O956" s="121" t="e">
        <f t="shared" si="412"/>
        <v>#NAME?</v>
      </c>
      <c r="P956" s="117"/>
      <c r="Q956" s="167" t="e">
        <f>IF(P956="",[3]!EntStkSalesPrice($P$1,A956,'Price List'!$S$5),P956*(IF('Price List'!$S$5="A",1,IF('Price List'!$S$5="B",1.262,1.553))))</f>
        <v>#NAME?</v>
      </c>
      <c r="R956" s="167" t="e">
        <f t="shared" si="377"/>
        <v>#NAME?</v>
      </c>
    </row>
    <row r="957" spans="1:18" x14ac:dyDescent="0.2">
      <c r="A957" s="21" t="s">
        <v>871</v>
      </c>
      <c r="B957" s="22" t="e">
        <f>[3]!EntStkParent($P$1,A957)</f>
        <v>#NAME?</v>
      </c>
      <c r="C957" s="22" t="e">
        <f t="shared" si="408"/>
        <v>#NAME?</v>
      </c>
      <c r="D957" s="22" t="e">
        <f>[3]!EntStkDescr($P$1,A957,1)</f>
        <v>#NAME?</v>
      </c>
      <c r="E957" s="55" t="s">
        <v>79</v>
      </c>
      <c r="F957" s="26" t="s">
        <v>78</v>
      </c>
      <c r="G957" s="25" t="e">
        <f t="shared" si="413"/>
        <v>#NAME?</v>
      </c>
      <c r="H957" s="24" t="e">
        <f>[3]!EntStkUserField5($P$1,A957)</f>
        <v>#NAME?</v>
      </c>
      <c r="I957" s="24"/>
      <c r="J957" s="80" t="e">
        <f>IF('Price List'!$F$2="N/A",N957,IF('Price List'!$S$4="#(515): Invalid Customer",K957,(K957-(K957*O957))))</f>
        <v>#NAME?</v>
      </c>
      <c r="K957" s="80" t="e">
        <f>Q957+(Q957*Accounts!$N$12)</f>
        <v>#NAME?</v>
      </c>
      <c r="L957" s="23" t="e">
        <f t="shared" si="414"/>
        <v>#NAME?</v>
      </c>
      <c r="M957" s="77" t="e">
        <f>IF(VLOOKUP(C957,product_group_discount,3,FALSE)="",'New Quote Discount'!$C$6,VLOOKUP(C957,product_group_discount,3,FALSE))</f>
        <v>#NAME?</v>
      </c>
      <c r="N957" s="23" t="e">
        <f t="shared" si="415"/>
        <v>#NAME?</v>
      </c>
      <c r="O957" s="121" t="e">
        <f t="shared" si="412"/>
        <v>#NAME?</v>
      </c>
      <c r="P957" s="117"/>
      <c r="Q957" s="167" t="e">
        <f>IF(P957="",[3]!EntStkSalesPrice($P$1,A957,'Price List'!$S$5),P957*(IF('Price List'!$S$5="A",1,IF('Price List'!$S$5="B",1.262,1.553))))</f>
        <v>#NAME?</v>
      </c>
      <c r="R957" s="167" t="e">
        <f t="shared" si="377"/>
        <v>#NAME?</v>
      </c>
    </row>
    <row r="958" spans="1:18" x14ac:dyDescent="0.2">
      <c r="A958" s="21" t="s">
        <v>872</v>
      </c>
      <c r="B958" s="22" t="e">
        <f>[3]!EntStkParent($P$1,A958)</f>
        <v>#NAME?</v>
      </c>
      <c r="C958" s="22" t="e">
        <f t="shared" si="408"/>
        <v>#NAME?</v>
      </c>
      <c r="D958" s="22" t="e">
        <f>[3]!EntStkDescr($P$1,A958,1)</f>
        <v>#NAME?</v>
      </c>
      <c r="E958" s="55" t="s">
        <v>79</v>
      </c>
      <c r="F958" s="26" t="s">
        <v>78</v>
      </c>
      <c r="G958" s="25" t="e">
        <f t="shared" si="413"/>
        <v>#NAME?</v>
      </c>
      <c r="H958" s="24" t="e">
        <f>[3]!EntStkUserField5($P$1,A958)</f>
        <v>#NAME?</v>
      </c>
      <c r="I958" s="24"/>
      <c r="J958" s="80" t="e">
        <f>IF('Price List'!$F$2="N/A",N958,IF('Price List'!$S$4="#(515): Invalid Customer",K958,(K958-(K958*O958))))</f>
        <v>#NAME?</v>
      </c>
      <c r="K958" s="80" t="e">
        <f>Q958+(Q958*Accounts!$N$12)</f>
        <v>#NAME?</v>
      </c>
      <c r="L958" s="23" t="e">
        <f t="shared" si="414"/>
        <v>#NAME?</v>
      </c>
      <c r="M958" s="77" t="e">
        <f>IF(VLOOKUP(C958,product_group_discount,3,FALSE)="",'New Quote Discount'!$C$6,VLOOKUP(C958,product_group_discount,3,FALSE))</f>
        <v>#NAME?</v>
      </c>
      <c r="N958" s="23" t="e">
        <f t="shared" si="415"/>
        <v>#NAME?</v>
      </c>
      <c r="O958" s="121" t="e">
        <f t="shared" si="412"/>
        <v>#NAME?</v>
      </c>
      <c r="P958" s="117"/>
      <c r="Q958" s="167" t="e">
        <f>IF(P958="",[3]!EntStkSalesPrice($P$1,A958,'Price List'!$S$5),P958*(IF('Price List'!$S$5="A",1,IF('Price List'!$S$5="B",1.262,1.553))))</f>
        <v>#NAME?</v>
      </c>
      <c r="R958" s="167" t="e">
        <f t="shared" si="377"/>
        <v>#NAME?</v>
      </c>
    </row>
    <row r="959" spans="1:18" x14ac:dyDescent="0.2">
      <c r="A959" s="21" t="s">
        <v>873</v>
      </c>
      <c r="B959" s="22" t="e">
        <f>[3]!EntStkParent($P$1,A959)</f>
        <v>#NAME?</v>
      </c>
      <c r="C959" s="22" t="e">
        <f t="shared" si="408"/>
        <v>#NAME?</v>
      </c>
      <c r="D959" s="22" t="e">
        <f>[3]!EntStkDescr($P$1,A959,1)</f>
        <v>#NAME?</v>
      </c>
      <c r="E959" s="55" t="s">
        <v>79</v>
      </c>
      <c r="F959" s="26" t="s">
        <v>78</v>
      </c>
      <c r="G959" s="25" t="e">
        <f t="shared" si="413"/>
        <v>#NAME?</v>
      </c>
      <c r="H959" s="24" t="e">
        <f>[3]!EntStkUserField5($P$1,A959)</f>
        <v>#NAME?</v>
      </c>
      <c r="I959" s="24"/>
      <c r="J959" s="80" t="e">
        <f>IF('Price List'!$F$2="N/A",N959,IF('Price List'!$S$4="#(515): Invalid Customer",K959,(K959-(K959*O959))))</f>
        <v>#NAME?</v>
      </c>
      <c r="K959" s="80" t="e">
        <f>Q959+(Q959*Accounts!$N$12)</f>
        <v>#NAME?</v>
      </c>
      <c r="L959" s="23" t="e">
        <f t="shared" si="414"/>
        <v>#NAME?</v>
      </c>
      <c r="M959" s="77" t="e">
        <f>IF(VLOOKUP(C959,product_group_discount,3,FALSE)="",'New Quote Discount'!$C$6,VLOOKUP(C959,product_group_discount,3,FALSE))</f>
        <v>#NAME?</v>
      </c>
      <c r="N959" s="23" t="e">
        <f t="shared" si="415"/>
        <v>#NAME?</v>
      </c>
      <c r="O959" s="121" t="e">
        <f t="shared" si="412"/>
        <v>#NAME?</v>
      </c>
      <c r="P959" s="117"/>
      <c r="Q959" s="167" t="e">
        <f>IF(P959="",[3]!EntStkSalesPrice($P$1,A959,'Price List'!$S$5),P959*(IF('Price List'!$S$5="A",1,IF('Price List'!$S$5="B",1.262,1.553))))</f>
        <v>#NAME?</v>
      </c>
      <c r="R959" s="167" t="e">
        <f t="shared" si="377"/>
        <v>#NAME?</v>
      </c>
    </row>
    <row r="960" spans="1:18" x14ac:dyDescent="0.2">
      <c r="A960" s="21" t="s">
        <v>874</v>
      </c>
      <c r="B960" s="22" t="e">
        <f>[3]!EntStkParent($P$1,A960)</f>
        <v>#NAME?</v>
      </c>
      <c r="C960" s="22" t="e">
        <f t="shared" si="408"/>
        <v>#NAME?</v>
      </c>
      <c r="D960" s="22" t="e">
        <f>[3]!EntStkDescr($P$1,A960,1)</f>
        <v>#NAME?</v>
      </c>
      <c r="E960" s="55" t="s">
        <v>79</v>
      </c>
      <c r="F960" s="26" t="s">
        <v>78</v>
      </c>
      <c r="G960" s="25" t="e">
        <f t="shared" si="413"/>
        <v>#NAME?</v>
      </c>
      <c r="H960" s="24" t="e">
        <f>[3]!EntStkUserField5($P$1,A960)</f>
        <v>#NAME?</v>
      </c>
      <c r="I960" s="24"/>
      <c r="J960" s="80" t="e">
        <f>IF('Price List'!$F$2="N/A",N960,IF('Price List'!$S$4="#(515): Invalid Customer",K960,(K960-(K960*O960))))</f>
        <v>#NAME?</v>
      </c>
      <c r="K960" s="80" t="e">
        <f>Q960+(Q960*Accounts!$N$12)</f>
        <v>#NAME?</v>
      </c>
      <c r="L960" s="23" t="e">
        <f t="shared" si="414"/>
        <v>#NAME?</v>
      </c>
      <c r="M960" s="77" t="e">
        <f>IF(VLOOKUP(C960,product_group_discount,3,FALSE)="",'New Quote Discount'!$C$6,VLOOKUP(C960,product_group_discount,3,FALSE))</f>
        <v>#NAME?</v>
      </c>
      <c r="N960" s="23" t="e">
        <f t="shared" si="415"/>
        <v>#NAME?</v>
      </c>
      <c r="O960" s="121" t="e">
        <f t="shared" si="412"/>
        <v>#NAME?</v>
      </c>
      <c r="P960" s="117"/>
      <c r="Q960" s="167" t="e">
        <f>IF(P960="",[3]!EntStkSalesPrice($P$1,A960,'Price List'!$S$5),P960*(IF('Price List'!$S$5="A",1,IF('Price List'!$S$5="B",1.262,1.553))))</f>
        <v>#NAME?</v>
      </c>
      <c r="R960" s="167" t="e">
        <f t="shared" si="377"/>
        <v>#NAME?</v>
      </c>
    </row>
    <row r="961" spans="1:18" x14ac:dyDescent="0.2">
      <c r="A961" s="21" t="s">
        <v>875</v>
      </c>
      <c r="B961" s="22" t="e">
        <f>[3]!EntStkParent($P$1,A961)</f>
        <v>#NAME?</v>
      </c>
      <c r="C961" s="22" t="e">
        <f t="shared" si="408"/>
        <v>#NAME?</v>
      </c>
      <c r="D961" s="22" t="e">
        <f>[3]!EntStkDescr($P$1,A961,1)</f>
        <v>#NAME?</v>
      </c>
      <c r="E961" s="55" t="s">
        <v>79</v>
      </c>
      <c r="F961" s="26" t="s">
        <v>78</v>
      </c>
      <c r="G961" s="25" t="e">
        <f t="shared" si="413"/>
        <v>#NAME?</v>
      </c>
      <c r="H961" s="24" t="e">
        <f>[3]!EntStkUserField5($P$1,A961)</f>
        <v>#NAME?</v>
      </c>
      <c r="I961" s="24"/>
      <c r="J961" s="80" t="e">
        <f>IF('Price List'!$F$2="N/A",N961,IF('Price List'!$S$4="#(515): Invalid Customer",K961,(K961-(K961*O961))))</f>
        <v>#NAME?</v>
      </c>
      <c r="K961" s="80" t="e">
        <f>Q961+(Q961*Accounts!$N$12)</f>
        <v>#NAME?</v>
      </c>
      <c r="L961" s="23" t="e">
        <f t="shared" si="414"/>
        <v>#NAME?</v>
      </c>
      <c r="M961" s="77" t="e">
        <f>IF(VLOOKUP(C961,product_group_discount,3,FALSE)="",'New Quote Discount'!$C$6,VLOOKUP(C961,product_group_discount,3,FALSE))</f>
        <v>#NAME?</v>
      </c>
      <c r="N961" s="23" t="e">
        <f t="shared" si="415"/>
        <v>#NAME?</v>
      </c>
      <c r="O961" s="121" t="e">
        <f t="shared" si="412"/>
        <v>#NAME?</v>
      </c>
      <c r="P961" s="117"/>
      <c r="Q961" s="167" t="e">
        <f>IF(P961="",[3]!EntStkSalesPrice($P$1,A961,'Price List'!$S$5),P961*(IF('Price List'!$S$5="A",1,IF('Price List'!$S$5="B",1.262,1.553))))</f>
        <v>#NAME?</v>
      </c>
      <c r="R961" s="167" t="e">
        <f t="shared" si="377"/>
        <v>#NAME?</v>
      </c>
    </row>
    <row r="962" spans="1:18" ht="12.25" customHeight="1" x14ac:dyDescent="0.2">
      <c r="A962" s="21" t="s">
        <v>876</v>
      </c>
      <c r="B962" s="22" t="e">
        <f>[3]!EntStkParent($P$1,A962)</f>
        <v>#NAME?</v>
      </c>
      <c r="C962" s="22" t="e">
        <f t="shared" si="408"/>
        <v>#NAME?</v>
      </c>
      <c r="D962" s="22" t="e">
        <f>[3]!EntStkDescr($P$1,A962,1)</f>
        <v>#NAME?</v>
      </c>
      <c r="E962" s="55" t="s">
        <v>79</v>
      </c>
      <c r="F962" s="26" t="s">
        <v>78</v>
      </c>
      <c r="G962" s="25" t="e">
        <f t="shared" si="413"/>
        <v>#NAME?</v>
      </c>
      <c r="H962" s="24" t="e">
        <f>[3]!EntStkUserField5($P$1,A962)</f>
        <v>#NAME?</v>
      </c>
      <c r="I962" s="24"/>
      <c r="J962" s="80" t="e">
        <f>IF('Price List'!$F$2="N/A",N962,IF('Price List'!$S$4="#(515): Invalid Customer",K962,(K962-(K962*O962))))</f>
        <v>#NAME?</v>
      </c>
      <c r="K962" s="80" t="e">
        <f>Q962+(Q962*Accounts!$N$12)</f>
        <v>#NAME?</v>
      </c>
      <c r="L962" s="23" t="e">
        <f t="shared" si="414"/>
        <v>#NAME?</v>
      </c>
      <c r="M962" s="77" t="e">
        <f>IF(VLOOKUP(C962,product_group_discount,3,FALSE)="",'New Quote Discount'!$C$6,VLOOKUP(C962,product_group_discount,3,FALSE))</f>
        <v>#NAME?</v>
      </c>
      <c r="N962" s="23" t="e">
        <f t="shared" si="415"/>
        <v>#NAME?</v>
      </c>
      <c r="O962" s="121" t="e">
        <f t="shared" si="412"/>
        <v>#NAME?</v>
      </c>
      <c r="P962" s="117"/>
      <c r="Q962" s="167" t="e">
        <f>IF(P962="",[3]!EntStkSalesPrice($P$1,A962,'Price List'!$S$5),P962*(IF('Price List'!$S$5="A",1,IF('Price List'!$S$5="B",1.262,1.553))))</f>
        <v>#NAME?</v>
      </c>
      <c r="R962" s="167" t="e">
        <f t="shared" si="377"/>
        <v>#NAME?</v>
      </c>
    </row>
    <row r="963" spans="1:18" x14ac:dyDescent="0.2">
      <c r="A963" s="21" t="s">
        <v>877</v>
      </c>
      <c r="B963" s="22" t="e">
        <f>[3]!EntStkParent($P$1,A963)</f>
        <v>#NAME?</v>
      </c>
      <c r="C963" s="22" t="e">
        <f t="shared" si="408"/>
        <v>#NAME?</v>
      </c>
      <c r="D963" s="22" t="e">
        <f>[3]!EntStkDescr($P$1,A963,1)</f>
        <v>#NAME?</v>
      </c>
      <c r="E963" s="55" t="s">
        <v>79</v>
      </c>
      <c r="F963" s="26" t="s">
        <v>78</v>
      </c>
      <c r="G963" s="25" t="e">
        <f t="shared" si="413"/>
        <v>#NAME?</v>
      </c>
      <c r="H963" s="24" t="e">
        <f>[3]!EntStkUserField5($P$1,A963)</f>
        <v>#NAME?</v>
      </c>
      <c r="I963" s="24"/>
      <c r="J963" s="80" t="e">
        <f>IF('Price List'!$F$2="N/A",N963,IF('Price List'!$S$4="#(515): Invalid Customer",K963,(K963-(K963*O963))))</f>
        <v>#NAME?</v>
      </c>
      <c r="K963" s="80" t="e">
        <f>Q963+(Q963*Accounts!$N$12)</f>
        <v>#NAME?</v>
      </c>
      <c r="L963" s="23" t="e">
        <f t="shared" si="414"/>
        <v>#NAME?</v>
      </c>
      <c r="M963" s="77" t="e">
        <f>IF(VLOOKUP(C963,product_group_discount,3,FALSE)="",'New Quote Discount'!$C$6,VLOOKUP(C963,product_group_discount,3,FALSE))</f>
        <v>#NAME?</v>
      </c>
      <c r="N963" s="23" t="e">
        <f t="shared" si="415"/>
        <v>#NAME?</v>
      </c>
      <c r="O963" s="121" t="e">
        <f t="shared" si="412"/>
        <v>#NAME?</v>
      </c>
      <c r="P963" s="117"/>
      <c r="Q963" s="167" t="e">
        <f>IF(P963="",[3]!EntStkSalesPrice($P$1,A963,'Price List'!$S$5),P963*(IF('Price List'!$S$5="A",1,IF('Price List'!$S$5="B",1.262,1.553))))</f>
        <v>#NAME?</v>
      </c>
      <c r="R963" s="167" t="e">
        <f t="shared" si="377"/>
        <v>#NAME?</v>
      </c>
    </row>
    <row r="964" spans="1:18" x14ac:dyDescent="0.2">
      <c r="A964" s="21" t="s">
        <v>878</v>
      </c>
      <c r="B964" s="22" t="e">
        <f>[3]!EntStkParent($P$1,A964)</f>
        <v>#NAME?</v>
      </c>
      <c r="C964" s="22" t="e">
        <f t="shared" si="408"/>
        <v>#NAME?</v>
      </c>
      <c r="D964" s="22" t="e">
        <f>[3]!EntStkDescr($P$1,A964,1)</f>
        <v>#NAME?</v>
      </c>
      <c r="E964" s="55" t="s">
        <v>79</v>
      </c>
      <c r="F964" s="26" t="s">
        <v>78</v>
      </c>
      <c r="G964" s="25" t="e">
        <f t="shared" si="413"/>
        <v>#NAME?</v>
      </c>
      <c r="H964" s="24" t="e">
        <f>[3]!EntStkUserField5($P$1,A964)</f>
        <v>#NAME?</v>
      </c>
      <c r="I964" s="24"/>
      <c r="J964" s="80" t="e">
        <f>IF('Price List'!$F$2="N/A",N964,IF('Price List'!$S$4="#(515): Invalid Customer",K964,(K964-(K964*O964))))</f>
        <v>#NAME?</v>
      </c>
      <c r="K964" s="80" t="e">
        <f>Q964+(Q964*Accounts!$N$12)</f>
        <v>#NAME?</v>
      </c>
      <c r="L964" s="23" t="e">
        <f t="shared" si="414"/>
        <v>#NAME?</v>
      </c>
      <c r="M964" s="77" t="e">
        <f>IF(VLOOKUP(C964,product_group_discount,3,FALSE)="",'New Quote Discount'!$C$6,VLOOKUP(C964,product_group_discount,3,FALSE))</f>
        <v>#NAME?</v>
      </c>
      <c r="N964" s="23" t="e">
        <f t="shared" si="415"/>
        <v>#NAME?</v>
      </c>
      <c r="O964" s="121" t="e">
        <f t="shared" si="412"/>
        <v>#NAME?</v>
      </c>
      <c r="P964" s="117"/>
      <c r="Q964" s="167" t="e">
        <f>IF(P964="",[3]!EntStkSalesPrice($P$1,A964,'Price List'!$S$5),P964*(IF('Price List'!$S$5="A",1,IF('Price List'!$S$5="B",1.262,1.553))))</f>
        <v>#NAME?</v>
      </c>
      <c r="R964" s="167" t="e">
        <f t="shared" si="377"/>
        <v>#NAME?</v>
      </c>
    </row>
    <row r="965" spans="1:18" x14ac:dyDescent="0.2">
      <c r="A965" s="21" t="s">
        <v>879</v>
      </c>
      <c r="B965" s="22" t="e">
        <f>[3]!EntStkParent($P$1,A965)</f>
        <v>#NAME?</v>
      </c>
      <c r="C965" s="22" t="e">
        <f t="shared" si="408"/>
        <v>#NAME?</v>
      </c>
      <c r="D965" s="22" t="e">
        <f>[3]!EntStkDescr($P$1,A965,1)</f>
        <v>#NAME?</v>
      </c>
      <c r="E965" s="55" t="s">
        <v>79</v>
      </c>
      <c r="F965" s="26" t="s">
        <v>78</v>
      </c>
      <c r="G965" s="25" t="e">
        <f t="shared" si="413"/>
        <v>#NAME?</v>
      </c>
      <c r="H965" s="24" t="e">
        <f>[3]!EntStkUserField5($P$1,A965)</f>
        <v>#NAME?</v>
      </c>
      <c r="I965" s="24"/>
      <c r="J965" s="80" t="e">
        <f>IF('Price List'!$F$2="N/A",N965,IF('Price List'!$S$4="#(515): Invalid Customer",K965,(K965-(K965*O965))))</f>
        <v>#NAME?</v>
      </c>
      <c r="K965" s="80" t="e">
        <f>Q965+(Q965*Accounts!$N$12)</f>
        <v>#NAME?</v>
      </c>
      <c r="L965" s="23" t="e">
        <f t="shared" si="414"/>
        <v>#NAME?</v>
      </c>
      <c r="M965" s="77" t="e">
        <f>IF(VLOOKUP(C965,product_group_discount,3,FALSE)="",'New Quote Discount'!$C$6,VLOOKUP(C965,product_group_discount,3,FALSE))</f>
        <v>#NAME?</v>
      </c>
      <c r="N965" s="23" t="e">
        <f t="shared" si="415"/>
        <v>#NAME?</v>
      </c>
      <c r="O965" s="121" t="e">
        <f t="shared" si="412"/>
        <v>#NAME?</v>
      </c>
      <c r="P965" s="117"/>
      <c r="Q965" s="167" t="e">
        <f>IF(P965="",[3]!EntStkSalesPrice($P$1,A965,'Price List'!$S$5),P965*(IF('Price List'!$S$5="A",1,IF('Price List'!$S$5="B",1.262,1.553))))</f>
        <v>#NAME?</v>
      </c>
      <c r="R965" s="167" t="e">
        <f t="shared" si="377"/>
        <v>#NAME?</v>
      </c>
    </row>
    <row r="966" spans="1:18" x14ac:dyDescent="0.2">
      <c r="A966" s="21" t="s">
        <v>880</v>
      </c>
      <c r="B966" s="22" t="e">
        <f>[3]!EntStkParent($P$1,A966)</f>
        <v>#NAME?</v>
      </c>
      <c r="C966" s="22" t="e">
        <f t="shared" si="408"/>
        <v>#NAME?</v>
      </c>
      <c r="D966" s="22" t="e">
        <f>[3]!EntStkDescr($P$1,A966,1)</f>
        <v>#NAME?</v>
      </c>
      <c r="E966" s="55" t="s">
        <v>79</v>
      </c>
      <c r="F966" s="26" t="s">
        <v>78</v>
      </c>
      <c r="G966" s="25" t="e">
        <f t="shared" si="413"/>
        <v>#NAME?</v>
      </c>
      <c r="H966" s="24" t="e">
        <f>[3]!EntStkUserField5($P$1,A966)</f>
        <v>#NAME?</v>
      </c>
      <c r="I966" s="24"/>
      <c r="J966" s="80" t="e">
        <f>IF('Price List'!$F$2="N/A",N966,IF('Price List'!$S$4="#(515): Invalid Customer",K966,(K966-(K966*O966))))</f>
        <v>#NAME?</v>
      </c>
      <c r="K966" s="80" t="e">
        <f>Q966+(Q966*Accounts!$N$12)</f>
        <v>#NAME?</v>
      </c>
      <c r="L966" s="23" t="e">
        <f t="shared" si="414"/>
        <v>#NAME?</v>
      </c>
      <c r="M966" s="77" t="e">
        <f>IF(VLOOKUP(C966,product_group_discount,3,FALSE)="",'New Quote Discount'!$C$6,VLOOKUP(C966,product_group_discount,3,FALSE))</f>
        <v>#NAME?</v>
      </c>
      <c r="N966" s="23" t="e">
        <f t="shared" si="415"/>
        <v>#NAME?</v>
      </c>
      <c r="O966" s="121" t="e">
        <f t="shared" si="412"/>
        <v>#NAME?</v>
      </c>
      <c r="P966" s="117"/>
      <c r="Q966" s="167" t="e">
        <f>IF(P966="",[3]!EntStkSalesPrice($P$1,A966,'Price List'!$S$5),P966*(IF('Price List'!$S$5="A",1,IF('Price List'!$S$5="B",1.262,1.553))))</f>
        <v>#NAME?</v>
      </c>
      <c r="R966" s="167" t="e">
        <f t="shared" si="377"/>
        <v>#NAME?</v>
      </c>
    </row>
    <row r="967" spans="1:18" x14ac:dyDescent="0.2">
      <c r="A967" s="21" t="s">
        <v>881</v>
      </c>
      <c r="B967" s="22" t="e">
        <f>[3]!EntStkParent($P$1,A967)</f>
        <v>#NAME?</v>
      </c>
      <c r="C967" s="22" t="e">
        <f t="shared" si="408"/>
        <v>#NAME?</v>
      </c>
      <c r="D967" s="22" t="e">
        <f>[3]!EntStkDescr($P$1,A967,1)</f>
        <v>#NAME?</v>
      </c>
      <c r="E967" s="55" t="s">
        <v>79</v>
      </c>
      <c r="F967" s="26" t="s">
        <v>78</v>
      </c>
      <c r="G967" s="25" t="e">
        <f t="shared" si="413"/>
        <v>#NAME?</v>
      </c>
      <c r="H967" s="24" t="e">
        <f>[3]!EntStkUserField5($P$1,A967)</f>
        <v>#NAME?</v>
      </c>
      <c r="I967" s="24"/>
      <c r="J967" s="80" t="e">
        <f>IF('Price List'!$F$2="N/A",N967,IF('Price List'!$S$4="#(515): Invalid Customer",K967,(K967-(K967*O967))))</f>
        <v>#NAME?</v>
      </c>
      <c r="K967" s="80" t="e">
        <f>Q967+(Q967*Accounts!$N$12)</f>
        <v>#NAME?</v>
      </c>
      <c r="L967" s="23" t="e">
        <f t="shared" si="414"/>
        <v>#NAME?</v>
      </c>
      <c r="M967" s="77" t="e">
        <f>IF(VLOOKUP(C967,product_group_discount,3,FALSE)="",'New Quote Discount'!$C$6,VLOOKUP(C967,product_group_discount,3,FALSE))</f>
        <v>#NAME?</v>
      </c>
      <c r="N967" s="23" t="e">
        <f t="shared" si="415"/>
        <v>#NAME?</v>
      </c>
      <c r="O967" s="121" t="e">
        <f t="shared" si="412"/>
        <v>#NAME?</v>
      </c>
      <c r="P967" s="117"/>
      <c r="Q967" s="167" t="e">
        <f>IF(P967="",[3]!EntStkSalesPrice($P$1,A967,'Price List'!$S$5),P967*(IF('Price List'!$S$5="A",1,IF('Price List'!$S$5="B",1.262,1.553))))</f>
        <v>#NAME?</v>
      </c>
      <c r="R967" s="167" t="e">
        <f t="shared" si="377"/>
        <v>#NAME?</v>
      </c>
    </row>
    <row r="968" spans="1:18" x14ac:dyDescent="0.2">
      <c r="A968" s="21" t="s">
        <v>882</v>
      </c>
      <c r="B968" s="22" t="e">
        <f>[3]!EntStkParent($P$1,A968)</f>
        <v>#NAME?</v>
      </c>
      <c r="C968" s="22" t="e">
        <f t="shared" si="408"/>
        <v>#NAME?</v>
      </c>
      <c r="D968" s="22" t="e">
        <f>[3]!EntStkDescr($P$1,A968,1)</f>
        <v>#NAME?</v>
      </c>
      <c r="E968" s="55" t="s">
        <v>79</v>
      </c>
      <c r="F968" s="26" t="s">
        <v>78</v>
      </c>
      <c r="G968" s="25" t="e">
        <f t="shared" si="413"/>
        <v>#NAME?</v>
      </c>
      <c r="H968" s="24" t="e">
        <f>[3]!EntStkUserField5($P$1,A968)</f>
        <v>#NAME?</v>
      </c>
      <c r="I968" s="24"/>
      <c r="J968" s="80" t="e">
        <f>IF('Price List'!$F$2="N/A",N968,IF('Price List'!$S$4="#(515): Invalid Customer",K968,(K968-(K968*O968))))</f>
        <v>#NAME?</v>
      </c>
      <c r="K968" s="80" t="e">
        <f>Q968+(Q968*Accounts!$N$12)</f>
        <v>#NAME?</v>
      </c>
      <c r="L968" s="23" t="e">
        <f t="shared" si="414"/>
        <v>#NAME?</v>
      </c>
      <c r="M968" s="77" t="e">
        <f>IF(VLOOKUP(C968,product_group_discount,3,FALSE)="",'New Quote Discount'!$C$6,VLOOKUP(C968,product_group_discount,3,FALSE))</f>
        <v>#NAME?</v>
      </c>
      <c r="N968" s="23" t="e">
        <f t="shared" si="415"/>
        <v>#NAME?</v>
      </c>
      <c r="O968" s="121" t="e">
        <f t="shared" si="412"/>
        <v>#NAME?</v>
      </c>
      <c r="P968" s="117"/>
      <c r="Q968" s="167" t="e">
        <f>IF(P968="",[3]!EntStkSalesPrice($P$1,A968,'Price List'!$S$5),P968*(IF('Price List'!$S$5="A",1,IF('Price List'!$S$5="B",1.262,1.553))))</f>
        <v>#NAME?</v>
      </c>
      <c r="R968" s="167" t="e">
        <f t="shared" si="377"/>
        <v>#NAME?</v>
      </c>
    </row>
    <row r="969" spans="1:18" x14ac:dyDescent="0.2">
      <c r="A969" s="21" t="s">
        <v>883</v>
      </c>
      <c r="B969" s="22" t="e">
        <f>[3]!EntStkParent($P$1,A969)</f>
        <v>#NAME?</v>
      </c>
      <c r="C969" s="22" t="e">
        <f t="shared" si="408"/>
        <v>#NAME?</v>
      </c>
      <c r="D969" s="22" t="e">
        <f>[3]!EntStkDescr($P$1,A969,1)</f>
        <v>#NAME?</v>
      </c>
      <c r="E969" s="55" t="s">
        <v>79</v>
      </c>
      <c r="F969" s="26" t="s">
        <v>78</v>
      </c>
      <c r="G969" s="25" t="e">
        <f t="shared" si="413"/>
        <v>#NAME?</v>
      </c>
      <c r="H969" s="24" t="e">
        <f>[3]!EntStkUserField5($P$1,A969)</f>
        <v>#NAME?</v>
      </c>
      <c r="I969" s="24"/>
      <c r="J969" s="80" t="e">
        <f>IF('Price List'!$F$2="N/A",N969,IF('Price List'!$S$4="#(515): Invalid Customer",K969,(K969-(K969*O969))))</f>
        <v>#NAME?</v>
      </c>
      <c r="K969" s="80" t="e">
        <f>Q969+(Q969*Accounts!$N$12)</f>
        <v>#NAME?</v>
      </c>
      <c r="L969" s="23" t="e">
        <f t="shared" si="414"/>
        <v>#NAME?</v>
      </c>
      <c r="M969" s="77" t="e">
        <f>IF(VLOOKUP(C969,product_group_discount,3,FALSE)="",'New Quote Discount'!$C$6,VLOOKUP(C969,product_group_discount,3,FALSE))</f>
        <v>#NAME?</v>
      </c>
      <c r="N969" s="23" t="e">
        <f t="shared" si="415"/>
        <v>#NAME?</v>
      </c>
      <c r="O969" s="121" t="e">
        <f t="shared" si="412"/>
        <v>#NAME?</v>
      </c>
      <c r="P969" s="117"/>
      <c r="Q969" s="167" t="e">
        <f>IF(P969="",[3]!EntStkSalesPrice($P$1,A969,'Price List'!$S$5),P969*(IF('Price List'!$S$5="A",1,IF('Price List'!$S$5="B",1.262,1.553))))</f>
        <v>#NAME?</v>
      </c>
      <c r="R969" s="167" t="e">
        <f t="shared" si="377"/>
        <v>#NAME?</v>
      </c>
    </row>
    <row r="970" spans="1:18" x14ac:dyDescent="0.2">
      <c r="A970" s="21" t="s">
        <v>884</v>
      </c>
      <c r="B970" s="22" t="e">
        <f>[3]!EntStkParent($P$1,A970)</f>
        <v>#NAME?</v>
      </c>
      <c r="C970" s="22" t="e">
        <f t="shared" ref="C970:C990" si="416">LEFT(B970,3)</f>
        <v>#NAME?</v>
      </c>
      <c r="D970" s="22" t="e">
        <f>[3]!EntStkDescr($P$1,A970,1)</f>
        <v>#NAME?</v>
      </c>
      <c r="E970" s="55" t="s">
        <v>79</v>
      </c>
      <c r="F970" s="26" t="s">
        <v>78</v>
      </c>
      <c r="G970" s="25" t="e">
        <f t="shared" si="413"/>
        <v>#NAME?</v>
      </c>
      <c r="H970" s="24" t="e">
        <f>[3]!EntStkUserField5($P$1,A970)</f>
        <v>#NAME?</v>
      </c>
      <c r="I970" s="24"/>
      <c r="J970" s="80" t="e">
        <f>IF('Price List'!$F$2="N/A",N970,IF('Price List'!$S$4="#(515): Invalid Customer",K970,(K970-(K970*O970))))</f>
        <v>#NAME?</v>
      </c>
      <c r="K970" s="80" t="e">
        <f>Q970+(Q970*Accounts!$N$12)</f>
        <v>#NAME?</v>
      </c>
      <c r="L970" s="23" t="e">
        <f t="shared" si="414"/>
        <v>#NAME?</v>
      </c>
      <c r="M970" s="77" t="e">
        <f>IF(VLOOKUP(C970,product_group_discount,3,FALSE)="",'New Quote Discount'!$C$6,VLOOKUP(C970,product_group_discount,3,FALSE))</f>
        <v>#NAME?</v>
      </c>
      <c r="N970" s="23" t="e">
        <f t="shared" si="415"/>
        <v>#NAME?</v>
      </c>
      <c r="O970" s="121" t="e">
        <f t="shared" si="412"/>
        <v>#NAME?</v>
      </c>
      <c r="P970" s="117"/>
      <c r="Q970" s="167" t="e">
        <f>IF(P970="",[3]!EntStkSalesPrice($P$1,A970,'Price List'!$S$5),P970*(IF('Price List'!$S$5="A",1,IF('Price List'!$S$5="B",1.262,1.553))))</f>
        <v>#NAME?</v>
      </c>
      <c r="R970" s="167" t="e">
        <f t="shared" si="377"/>
        <v>#NAME?</v>
      </c>
    </row>
    <row r="971" spans="1:18" x14ac:dyDescent="0.2">
      <c r="A971" s="21" t="s">
        <v>877</v>
      </c>
      <c r="B971" s="22" t="e">
        <f>[3]!EntStkParent($P$1,A971)</f>
        <v>#NAME?</v>
      </c>
      <c r="C971" s="22" t="e">
        <f t="shared" si="416"/>
        <v>#NAME?</v>
      </c>
      <c r="D971" s="22" t="e">
        <f>[3]!EntStkDescr($P$1,A971,1)</f>
        <v>#NAME?</v>
      </c>
      <c r="E971" s="55" t="s">
        <v>79</v>
      </c>
      <c r="F971" s="26" t="s">
        <v>78</v>
      </c>
      <c r="G971" s="25" t="e">
        <f t="shared" si="413"/>
        <v>#NAME?</v>
      </c>
      <c r="H971" s="24" t="e">
        <f>[3]!EntStkUserField5($P$1,A971)</f>
        <v>#NAME?</v>
      </c>
      <c r="I971" s="24"/>
      <c r="J971" s="80" t="e">
        <f>IF('Price List'!$F$2="N/A",N971,IF('Price List'!$S$4="#(515): Invalid Customer",K971,(K971-(K971*O971))))</f>
        <v>#NAME?</v>
      </c>
      <c r="K971" s="80" t="e">
        <f>Q971+(Q971*Accounts!$N$12)</f>
        <v>#NAME?</v>
      </c>
      <c r="L971" s="23" t="e">
        <f t="shared" ref="L971:L992" si="417">K971-(K971*M971)</f>
        <v>#NAME?</v>
      </c>
      <c r="M971" s="77" t="e">
        <f>IF(VLOOKUP(C971,product_group_discount,3,FALSE)="",'New Quote Discount'!$C$6,VLOOKUP(C971,product_group_discount,3,FALSE))</f>
        <v>#NAME?</v>
      </c>
      <c r="N971" s="23" t="e">
        <f t="shared" si="415"/>
        <v>#NAME?</v>
      </c>
      <c r="O971" s="121" t="e">
        <f t="shared" si="412"/>
        <v>#NAME?</v>
      </c>
      <c r="P971" s="117"/>
      <c r="Q971" s="167" t="e">
        <f>IF(P971="",[3]!EntStkSalesPrice($P$1,A971,'Price List'!$S$5),P971*(IF('Price List'!$S$5="A",1,IF('Price List'!$S$5="B",1.262,1.553))))</f>
        <v>#NAME?</v>
      </c>
      <c r="R971" s="167" t="e">
        <f t="shared" si="377"/>
        <v>#NAME?</v>
      </c>
    </row>
    <row r="972" spans="1:18" x14ac:dyDescent="0.2">
      <c r="A972" s="21" t="s">
        <v>878</v>
      </c>
      <c r="B972" s="22" t="e">
        <f>[3]!EntStkParent($P$1,A972)</f>
        <v>#NAME?</v>
      </c>
      <c r="C972" s="22" t="e">
        <f t="shared" si="416"/>
        <v>#NAME?</v>
      </c>
      <c r="D972" s="22" t="e">
        <f>[3]!EntStkDescr($P$1,A972,1)</f>
        <v>#NAME?</v>
      </c>
      <c r="E972" s="55" t="s">
        <v>79</v>
      </c>
      <c r="F972" s="26" t="s">
        <v>78</v>
      </c>
      <c r="G972" s="25" t="e">
        <f t="shared" si="413"/>
        <v>#NAME?</v>
      </c>
      <c r="H972" s="24" t="e">
        <f>[3]!EntStkUserField5($P$1,A972)</f>
        <v>#NAME?</v>
      </c>
      <c r="I972" s="24"/>
      <c r="J972" s="80" t="e">
        <f>IF('Price List'!$F$2="N/A",N972,IF('Price List'!$S$4="#(515): Invalid Customer",K972,(K972-(K972*O972))))</f>
        <v>#NAME?</v>
      </c>
      <c r="K972" s="80" t="e">
        <f>Q972+(Q972*Accounts!$N$12)</f>
        <v>#NAME?</v>
      </c>
      <c r="L972" s="23" t="e">
        <f t="shared" si="417"/>
        <v>#NAME?</v>
      </c>
      <c r="M972" s="77" t="e">
        <f>IF(VLOOKUP(C972,product_group_discount,3,FALSE)="",'New Quote Discount'!$C$6,VLOOKUP(C972,product_group_discount,3,FALSE))</f>
        <v>#NAME?</v>
      </c>
      <c r="N972" s="23" t="e">
        <f t="shared" si="415"/>
        <v>#NAME?</v>
      </c>
      <c r="O972" s="121" t="e">
        <f t="shared" si="412"/>
        <v>#NAME?</v>
      </c>
      <c r="P972" s="117"/>
      <c r="Q972" s="167" t="e">
        <f>IF(P972="",[3]!EntStkSalesPrice($P$1,A972,'Price List'!$S$5),P972*(IF('Price List'!$S$5="A",1,IF('Price List'!$S$5="B",1.262,1.553))))</f>
        <v>#NAME?</v>
      </c>
      <c r="R972" s="167" t="e">
        <f t="shared" si="377"/>
        <v>#NAME?</v>
      </c>
    </row>
    <row r="973" spans="1:18" x14ac:dyDescent="0.2">
      <c r="A973" s="21" t="s">
        <v>879</v>
      </c>
      <c r="B973" s="22" t="e">
        <f>[3]!EntStkParent($P$1,A973)</f>
        <v>#NAME?</v>
      </c>
      <c r="C973" s="22" t="e">
        <f t="shared" si="416"/>
        <v>#NAME?</v>
      </c>
      <c r="D973" s="22" t="e">
        <f>[3]!EntStkDescr($P$1,A973,1)</f>
        <v>#NAME?</v>
      </c>
      <c r="E973" s="55" t="s">
        <v>79</v>
      </c>
      <c r="F973" s="26" t="s">
        <v>78</v>
      </c>
      <c r="G973" s="25" t="e">
        <f t="shared" si="413"/>
        <v>#NAME?</v>
      </c>
      <c r="H973" s="24" t="e">
        <f>[3]!EntStkUserField5($P$1,A973)</f>
        <v>#NAME?</v>
      </c>
      <c r="I973" s="24"/>
      <c r="J973" s="80" t="e">
        <f>IF('Price List'!$F$2="N/A",N973,IF('Price List'!$S$4="#(515): Invalid Customer",K973,(K973-(K973*O973))))</f>
        <v>#NAME?</v>
      </c>
      <c r="K973" s="80" t="e">
        <f>Q973+(Q973*Accounts!$N$12)</f>
        <v>#NAME?</v>
      </c>
      <c r="L973" s="23" t="e">
        <f t="shared" si="417"/>
        <v>#NAME?</v>
      </c>
      <c r="M973" s="77" t="e">
        <f>IF(VLOOKUP(C973,product_group_discount,3,FALSE)="",'New Quote Discount'!$C$6,VLOOKUP(C973,product_group_discount,3,FALSE))</f>
        <v>#NAME?</v>
      </c>
      <c r="N973" s="23" t="e">
        <f t="shared" si="415"/>
        <v>#NAME?</v>
      </c>
      <c r="O973" s="121" t="e">
        <f t="shared" si="412"/>
        <v>#NAME?</v>
      </c>
      <c r="P973" s="117"/>
      <c r="Q973" s="167" t="e">
        <f>IF(P973="",[3]!EntStkSalesPrice($P$1,A973,'Price List'!$S$5),P973*(IF('Price List'!$S$5="A",1,IF('Price List'!$S$5="B",1.262,1.553))))</f>
        <v>#NAME?</v>
      </c>
      <c r="R973" s="167" t="e">
        <f t="shared" si="377"/>
        <v>#NAME?</v>
      </c>
    </row>
    <row r="974" spans="1:18" x14ac:dyDescent="0.2">
      <c r="A974" s="21" t="s">
        <v>880</v>
      </c>
      <c r="B974" s="22" t="e">
        <f>[3]!EntStkParent($P$1,A974)</f>
        <v>#NAME?</v>
      </c>
      <c r="C974" s="22" t="e">
        <f t="shared" si="416"/>
        <v>#NAME?</v>
      </c>
      <c r="D974" s="22" t="e">
        <f>[3]!EntStkDescr($P$1,A974,1)</f>
        <v>#NAME?</v>
      </c>
      <c r="E974" s="55" t="s">
        <v>79</v>
      </c>
      <c r="F974" s="26" t="s">
        <v>78</v>
      </c>
      <c r="G974" s="25" t="e">
        <f t="shared" si="413"/>
        <v>#NAME?</v>
      </c>
      <c r="H974" s="24" t="e">
        <f>[3]!EntStkUserField5($P$1,A974)</f>
        <v>#NAME?</v>
      </c>
      <c r="I974" s="24"/>
      <c r="J974" s="80" t="e">
        <f>IF('Price List'!$F$2="N/A",N974,IF('Price List'!$S$4="#(515): Invalid Customer",K974,(K974-(K974*O974))))</f>
        <v>#NAME?</v>
      </c>
      <c r="K974" s="80" t="e">
        <f>Q974+(Q974*Accounts!$N$12)</f>
        <v>#NAME?</v>
      </c>
      <c r="L974" s="23" t="e">
        <f t="shared" si="417"/>
        <v>#NAME?</v>
      </c>
      <c r="M974" s="77" t="e">
        <f>IF(VLOOKUP(C974,product_group_discount,3,FALSE)="",'New Quote Discount'!$C$6,VLOOKUP(C974,product_group_discount,3,FALSE))</f>
        <v>#NAME?</v>
      </c>
      <c r="N974" s="23" t="e">
        <f t="shared" si="415"/>
        <v>#NAME?</v>
      </c>
      <c r="O974" s="121" t="e">
        <f t="shared" si="412"/>
        <v>#NAME?</v>
      </c>
      <c r="P974" s="117"/>
      <c r="Q974" s="167" t="e">
        <f>IF(P974="",[3]!EntStkSalesPrice($P$1,A974,'Price List'!$S$5),P974*(IF('Price List'!$S$5="A",1,IF('Price List'!$S$5="B",1.262,1.553))))</f>
        <v>#NAME?</v>
      </c>
      <c r="R974" s="167" t="e">
        <f t="shared" si="377"/>
        <v>#NAME?</v>
      </c>
    </row>
    <row r="975" spans="1:18" x14ac:dyDescent="0.2">
      <c r="A975" s="21" t="s">
        <v>881</v>
      </c>
      <c r="B975" s="22" t="e">
        <f>[3]!EntStkParent($P$1,A975)</f>
        <v>#NAME?</v>
      </c>
      <c r="C975" s="22" t="e">
        <f t="shared" si="416"/>
        <v>#NAME?</v>
      </c>
      <c r="D975" s="22" t="e">
        <f>[3]!EntStkDescr($P$1,A975,1)</f>
        <v>#NAME?</v>
      </c>
      <c r="E975" s="55" t="s">
        <v>79</v>
      </c>
      <c r="F975" s="26" t="s">
        <v>78</v>
      </c>
      <c r="G975" s="25" t="e">
        <f t="shared" si="413"/>
        <v>#NAME?</v>
      </c>
      <c r="H975" s="24" t="e">
        <f>[3]!EntStkUserField5($P$1,A975)</f>
        <v>#NAME?</v>
      </c>
      <c r="I975" s="24"/>
      <c r="J975" s="80" t="e">
        <f>IF('Price List'!$F$2="N/A",N975,IF('Price List'!$S$4="#(515): Invalid Customer",K975,(K975-(K975*O975))))</f>
        <v>#NAME?</v>
      </c>
      <c r="K975" s="80" t="e">
        <f>Q975+(Q975*Accounts!$N$12)</f>
        <v>#NAME?</v>
      </c>
      <c r="L975" s="23" t="e">
        <f t="shared" si="417"/>
        <v>#NAME?</v>
      </c>
      <c r="M975" s="77" t="e">
        <f>IF(VLOOKUP(C975,product_group_discount,3,FALSE)="",'New Quote Discount'!$C$6,VLOOKUP(C975,product_group_discount,3,FALSE))</f>
        <v>#NAME?</v>
      </c>
      <c r="N975" s="23" t="e">
        <f t="shared" si="415"/>
        <v>#NAME?</v>
      </c>
      <c r="O975" s="121" t="e">
        <f t="shared" si="412"/>
        <v>#NAME?</v>
      </c>
      <c r="P975" s="117"/>
      <c r="Q975" s="167" t="e">
        <f>IF(P975="",[3]!EntStkSalesPrice($P$1,A975,'Price List'!$S$5),P975*(IF('Price List'!$S$5="A",1,IF('Price List'!$S$5="B",1.262,1.553))))</f>
        <v>#NAME?</v>
      </c>
      <c r="R975" s="167" t="e">
        <f t="shared" si="377"/>
        <v>#NAME?</v>
      </c>
    </row>
    <row r="976" spans="1:18" x14ac:dyDescent="0.2">
      <c r="A976" s="21" t="s">
        <v>882</v>
      </c>
      <c r="B976" s="22" t="e">
        <f>[3]!EntStkParent($P$1,A976)</f>
        <v>#NAME?</v>
      </c>
      <c r="C976" s="22" t="e">
        <f t="shared" si="416"/>
        <v>#NAME?</v>
      </c>
      <c r="D976" s="22" t="e">
        <f>[3]!EntStkDescr($P$1,A976,1)</f>
        <v>#NAME?</v>
      </c>
      <c r="E976" s="55" t="s">
        <v>79</v>
      </c>
      <c r="F976" s="26" t="s">
        <v>78</v>
      </c>
      <c r="G976" s="25" t="e">
        <f t="shared" si="413"/>
        <v>#NAME?</v>
      </c>
      <c r="H976" s="24" t="e">
        <f>[3]!EntStkUserField5($P$1,A976)</f>
        <v>#NAME?</v>
      </c>
      <c r="I976" s="24"/>
      <c r="J976" s="80" t="e">
        <f>IF('Price List'!$F$2="N/A",N976,IF('Price List'!$S$4="#(515): Invalid Customer",K976,(K976-(K976*O976))))</f>
        <v>#NAME?</v>
      </c>
      <c r="K976" s="80" t="e">
        <f>Q976+(Q976*Accounts!$N$12)</f>
        <v>#NAME?</v>
      </c>
      <c r="L976" s="23" t="e">
        <f t="shared" si="417"/>
        <v>#NAME?</v>
      </c>
      <c r="M976" s="77" t="e">
        <f>IF(VLOOKUP(C976,product_group_discount,3,FALSE)="",'New Quote Discount'!$C$6,VLOOKUP(C976,product_group_discount,3,FALSE))</f>
        <v>#NAME?</v>
      </c>
      <c r="N976" s="23" t="e">
        <f t="shared" si="415"/>
        <v>#NAME?</v>
      </c>
      <c r="O976" s="121" t="e">
        <f t="shared" si="412"/>
        <v>#NAME?</v>
      </c>
      <c r="P976" s="117"/>
      <c r="Q976" s="167" t="e">
        <f>IF(P976="",[3]!EntStkSalesPrice($P$1,A976,'Price List'!$S$5),P976*(IF('Price List'!$S$5="A",1,IF('Price List'!$S$5="B",1.262,1.553))))</f>
        <v>#NAME?</v>
      </c>
      <c r="R976" s="167" t="e">
        <f t="shared" si="377"/>
        <v>#NAME?</v>
      </c>
    </row>
    <row r="977" spans="1:18" x14ac:dyDescent="0.2">
      <c r="A977" s="21" t="s">
        <v>883</v>
      </c>
      <c r="B977" s="22" t="e">
        <f>[3]!EntStkParent($P$1,A977)</f>
        <v>#NAME?</v>
      </c>
      <c r="C977" s="22" t="e">
        <f t="shared" si="416"/>
        <v>#NAME?</v>
      </c>
      <c r="D977" s="22" t="e">
        <f>[3]!EntStkDescr($P$1,A977,1)</f>
        <v>#NAME?</v>
      </c>
      <c r="E977" s="55" t="s">
        <v>79</v>
      </c>
      <c r="F977" s="26" t="s">
        <v>78</v>
      </c>
      <c r="G977" s="25" t="e">
        <f t="shared" si="413"/>
        <v>#NAME?</v>
      </c>
      <c r="H977" s="24" t="e">
        <f>[3]!EntStkUserField5($P$1,A977)</f>
        <v>#NAME?</v>
      </c>
      <c r="I977" s="24"/>
      <c r="J977" s="80" t="e">
        <f>IF('Price List'!$F$2="N/A",N977,IF('Price List'!$S$4="#(515): Invalid Customer",K977,(K977-(K977*O977))))</f>
        <v>#NAME?</v>
      </c>
      <c r="K977" s="80" t="e">
        <f>Q977+(Q977*Accounts!$N$12)</f>
        <v>#NAME?</v>
      </c>
      <c r="L977" s="23" t="e">
        <f t="shared" si="417"/>
        <v>#NAME?</v>
      </c>
      <c r="M977" s="77" t="e">
        <f>IF(VLOOKUP(C977,product_group_discount,3,FALSE)="",'New Quote Discount'!$C$6,VLOOKUP(C977,product_group_discount,3,FALSE))</f>
        <v>#NAME?</v>
      </c>
      <c r="N977" s="23" t="e">
        <f t="shared" si="415"/>
        <v>#NAME?</v>
      </c>
      <c r="O977" s="121" t="e">
        <f t="shared" si="412"/>
        <v>#NAME?</v>
      </c>
      <c r="P977" s="117"/>
      <c r="Q977" s="167" t="e">
        <f>IF(P977="",[3]!EntStkSalesPrice($P$1,A977,'Price List'!$S$5),P977*(IF('Price List'!$S$5="A",1,IF('Price List'!$S$5="B",1.262,1.553))))</f>
        <v>#NAME?</v>
      </c>
      <c r="R977" s="167" t="e">
        <f t="shared" ref="R977:R1040" si="418">K977*1.5</f>
        <v>#NAME?</v>
      </c>
    </row>
    <row r="978" spans="1:18" x14ac:dyDescent="0.2">
      <c r="A978" s="21" t="s">
        <v>884</v>
      </c>
      <c r="B978" s="22" t="e">
        <f>[3]!EntStkParent($P$1,A978)</f>
        <v>#NAME?</v>
      </c>
      <c r="C978" s="22" t="e">
        <f t="shared" si="416"/>
        <v>#NAME?</v>
      </c>
      <c r="D978" s="22" t="e">
        <f>[3]!EntStkDescr($P$1,A978,1)</f>
        <v>#NAME?</v>
      </c>
      <c r="E978" s="55" t="s">
        <v>79</v>
      </c>
      <c r="F978" s="26" t="s">
        <v>78</v>
      </c>
      <c r="G978" s="25" t="e">
        <f t="shared" si="413"/>
        <v>#NAME?</v>
      </c>
      <c r="H978" s="24" t="e">
        <f>[3]!EntStkUserField5($P$1,A978)</f>
        <v>#NAME?</v>
      </c>
      <c r="I978" s="24"/>
      <c r="J978" s="80" t="e">
        <f>IF('Price List'!$F$2="N/A",N978,IF('Price List'!$S$4="#(515): Invalid Customer",K978,(K978-(K978*O978))))</f>
        <v>#NAME?</v>
      </c>
      <c r="K978" s="80" t="e">
        <f>Q978+(Q978*Accounts!$N$12)</f>
        <v>#NAME?</v>
      </c>
      <c r="L978" s="23" t="e">
        <f t="shared" si="417"/>
        <v>#NAME?</v>
      </c>
      <c r="M978" s="77" t="e">
        <f>IF(VLOOKUP(C978,product_group_discount,3,FALSE)="",'New Quote Discount'!$C$6,VLOOKUP(C978,product_group_discount,3,FALSE))</f>
        <v>#NAME?</v>
      </c>
      <c r="N978" s="23" t="e">
        <f t="shared" si="415"/>
        <v>#NAME?</v>
      </c>
      <c r="O978" s="121" t="e">
        <f t="shared" si="412"/>
        <v>#NAME?</v>
      </c>
      <c r="P978" s="117"/>
      <c r="Q978" s="167" t="e">
        <f>IF(P978="",[3]!EntStkSalesPrice($P$1,A978,'Price List'!$S$5),P978*(IF('Price List'!$S$5="A",1,IF('Price List'!$S$5="B",1.262,1.553))))</f>
        <v>#NAME?</v>
      </c>
      <c r="R978" s="167" t="e">
        <f t="shared" si="418"/>
        <v>#NAME?</v>
      </c>
    </row>
    <row r="979" spans="1:18" x14ac:dyDescent="0.2">
      <c r="A979" s="21" t="s">
        <v>885</v>
      </c>
      <c r="B979" s="22" t="e">
        <f>[3]!EntStkParent($P$1,A979)</f>
        <v>#NAME?</v>
      </c>
      <c r="C979" s="22" t="e">
        <f t="shared" si="416"/>
        <v>#NAME?</v>
      </c>
      <c r="D979" s="22" t="e">
        <f>[3]!EntStkDescr($P$1,A979,1)</f>
        <v>#NAME?</v>
      </c>
      <c r="E979" s="55" t="s">
        <v>79</v>
      </c>
      <c r="F979" s="26" t="s">
        <v>78</v>
      </c>
      <c r="G979" s="25" t="e">
        <f t="shared" si="413"/>
        <v>#NAME?</v>
      </c>
      <c r="H979" s="24" t="e">
        <f>[3]!EntStkUserField5($P$1,A979)</f>
        <v>#NAME?</v>
      </c>
      <c r="I979" s="24"/>
      <c r="J979" s="80" t="e">
        <f>IF('Price List'!$F$2="N/A",N979,IF('Price List'!$S$4="#(515): Invalid Customer",K979,(K979-(K979*O979))))</f>
        <v>#NAME?</v>
      </c>
      <c r="K979" s="80" t="e">
        <f>Q979+(Q979*Accounts!$N$12)</f>
        <v>#NAME?</v>
      </c>
      <c r="L979" s="23" t="e">
        <f t="shared" si="417"/>
        <v>#NAME?</v>
      </c>
      <c r="M979" s="77" t="e">
        <f>IF(VLOOKUP(C979,product_group_discount,3,FALSE)="",'New Quote Discount'!$C$6,VLOOKUP(C979,product_group_discount,3,FALSE))</f>
        <v>#NAME?</v>
      </c>
      <c r="N979" s="23" t="e">
        <f t="shared" si="415"/>
        <v>#NAME?</v>
      </c>
      <c r="O979" s="121" t="e">
        <f t="shared" si="412"/>
        <v>#NAME?</v>
      </c>
      <c r="P979" s="117"/>
      <c r="Q979" s="167" t="e">
        <f>IF(P979="",[3]!EntStkSalesPrice($P$1,A979,'Price List'!$S$5),P979*(IF('Price List'!$S$5="A",1,IF('Price List'!$S$5="B",1.262,1.553))))</f>
        <v>#NAME?</v>
      </c>
      <c r="R979" s="167" t="e">
        <f t="shared" si="418"/>
        <v>#NAME?</v>
      </c>
    </row>
    <row r="980" spans="1:18" x14ac:dyDescent="0.2">
      <c r="A980" s="21" t="s">
        <v>886</v>
      </c>
      <c r="B980" s="22" t="e">
        <f>[3]!EntStkParent($P$1,A980)</f>
        <v>#NAME?</v>
      </c>
      <c r="C980" s="22" t="e">
        <f t="shared" si="416"/>
        <v>#NAME?</v>
      </c>
      <c r="D980" s="22" t="e">
        <f>[3]!EntStkDescr($P$1,A980,1)</f>
        <v>#NAME?</v>
      </c>
      <c r="E980" s="55" t="s">
        <v>79</v>
      </c>
      <c r="F980" s="26" t="s">
        <v>78</v>
      </c>
      <c r="G980" s="25" t="e">
        <f t="shared" si="413"/>
        <v>#NAME?</v>
      </c>
      <c r="H980" s="24" t="e">
        <f>[3]!EntStkUserField5($P$1,A980)</f>
        <v>#NAME?</v>
      </c>
      <c r="I980" s="24"/>
      <c r="J980" s="80" t="e">
        <f>IF('Price List'!$F$2="N/A",N980,IF('Price List'!$S$4="#(515): Invalid Customer",K980,(K980-(K980*O980))))</f>
        <v>#NAME?</v>
      </c>
      <c r="K980" s="80" t="e">
        <f>Q980+(Q980*Accounts!$N$12)</f>
        <v>#NAME?</v>
      </c>
      <c r="L980" s="23" t="e">
        <f t="shared" si="417"/>
        <v>#NAME?</v>
      </c>
      <c r="M980" s="77" t="e">
        <f>IF(VLOOKUP(C980,product_group_discount,3,FALSE)="",'New Quote Discount'!$C$6,VLOOKUP(C980,product_group_discount,3,FALSE))</f>
        <v>#NAME?</v>
      </c>
      <c r="N980" s="23" t="e">
        <f t="shared" si="415"/>
        <v>#NAME?</v>
      </c>
      <c r="O980" s="121" t="e">
        <f t="shared" si="412"/>
        <v>#NAME?</v>
      </c>
      <c r="P980" s="117"/>
      <c r="Q980" s="167" t="e">
        <f>IF(P980="",[3]!EntStkSalesPrice($P$1,A980,'Price List'!$S$5),P980*(IF('Price List'!$S$5="A",1,IF('Price List'!$S$5="B",1.262,1.553))))</f>
        <v>#NAME?</v>
      </c>
      <c r="R980" s="167" t="e">
        <f t="shared" si="418"/>
        <v>#NAME?</v>
      </c>
    </row>
    <row r="981" spans="1:18" x14ac:dyDescent="0.2">
      <c r="A981" s="21" t="s">
        <v>887</v>
      </c>
      <c r="B981" s="22" t="e">
        <f>[3]!EntStkParent($P$1,A981)</f>
        <v>#NAME?</v>
      </c>
      <c r="C981" s="22" t="e">
        <f t="shared" si="416"/>
        <v>#NAME?</v>
      </c>
      <c r="D981" s="22" t="e">
        <f>[3]!EntStkDescr($P$1,A981,1)</f>
        <v>#NAME?</v>
      </c>
      <c r="E981" s="55" t="s">
        <v>79</v>
      </c>
      <c r="F981" s="26" t="s">
        <v>78</v>
      </c>
      <c r="G981" s="25" t="e">
        <f t="shared" si="413"/>
        <v>#NAME?</v>
      </c>
      <c r="H981" s="24" t="e">
        <f>[3]!EntStkUserField5($P$1,A981)</f>
        <v>#NAME?</v>
      </c>
      <c r="I981" s="24"/>
      <c r="J981" s="80" t="e">
        <f>IF('Price List'!$F$2="N/A",N981,IF('Price List'!$S$4="#(515): Invalid Customer",K981,(K981-(K981*O981))))</f>
        <v>#NAME?</v>
      </c>
      <c r="K981" s="80" t="e">
        <f>Q981+(Q981*Accounts!$N$12)</f>
        <v>#NAME?</v>
      </c>
      <c r="L981" s="23" t="e">
        <f t="shared" si="417"/>
        <v>#NAME?</v>
      </c>
      <c r="M981" s="77" t="e">
        <f>IF(VLOOKUP(C981,product_group_discount,3,FALSE)="",'New Quote Discount'!$C$6,VLOOKUP(C981,product_group_discount,3,FALSE))</f>
        <v>#NAME?</v>
      </c>
      <c r="N981" s="23" t="e">
        <f t="shared" si="415"/>
        <v>#NAME?</v>
      </c>
      <c r="O981" s="121" t="e">
        <f t="shared" si="412"/>
        <v>#NAME?</v>
      </c>
      <c r="P981" s="117"/>
      <c r="Q981" s="167" t="e">
        <f>IF(P981="",[3]!EntStkSalesPrice($P$1,A981,'Price List'!$S$5),P981*(IF('Price List'!$S$5="A",1,IF('Price List'!$S$5="B",1.262,1.553))))</f>
        <v>#NAME?</v>
      </c>
      <c r="R981" s="167" t="e">
        <f t="shared" si="418"/>
        <v>#NAME?</v>
      </c>
    </row>
    <row r="982" spans="1:18" x14ac:dyDescent="0.2">
      <c r="A982" s="21" t="s">
        <v>885</v>
      </c>
      <c r="B982" s="22" t="e">
        <f>[3]!EntStkParent($P$1,A982)</f>
        <v>#NAME?</v>
      </c>
      <c r="C982" s="22" t="e">
        <f t="shared" si="416"/>
        <v>#NAME?</v>
      </c>
      <c r="D982" s="22" t="e">
        <f>[3]!EntStkDescr($P$1,A982,1)</f>
        <v>#NAME?</v>
      </c>
      <c r="E982" s="55" t="s">
        <v>79</v>
      </c>
      <c r="F982" s="26" t="s">
        <v>78</v>
      </c>
      <c r="G982" s="25" t="e">
        <f t="shared" si="413"/>
        <v>#NAME?</v>
      </c>
      <c r="H982" s="24" t="e">
        <f>[3]!EntStkUserField5($P$1,A982)</f>
        <v>#NAME?</v>
      </c>
      <c r="I982" s="24"/>
      <c r="J982" s="80" t="e">
        <f>IF('Price List'!$F$2="N/A",N982,IF('Price List'!$S$4="#(515): Invalid Customer",K982,(K982-(K982*O982))))</f>
        <v>#NAME?</v>
      </c>
      <c r="K982" s="80" t="e">
        <f>Q982+(Q982*Accounts!$N$12)</f>
        <v>#NAME?</v>
      </c>
      <c r="L982" s="23" t="e">
        <f t="shared" si="417"/>
        <v>#NAME?</v>
      </c>
      <c r="M982" s="77" t="e">
        <f>IF(VLOOKUP(C982,product_group_discount,3,FALSE)="",'New Quote Discount'!$C$6,VLOOKUP(C982,product_group_discount,3,FALSE))</f>
        <v>#NAME?</v>
      </c>
      <c r="N982" s="23" t="e">
        <f t="shared" si="415"/>
        <v>#NAME?</v>
      </c>
      <c r="O982" s="121" t="e">
        <f t="shared" ref="O982:O992" si="419">VLOOKUP(C982,customerdiscount,5,FALSE)</f>
        <v>#NAME?</v>
      </c>
      <c r="P982" s="117"/>
      <c r="Q982" s="167" t="e">
        <f>IF(P982="",[3]!EntStkSalesPrice($P$1,A982,'Price List'!$S$5),P982*(IF('Price List'!$S$5="A",1,IF('Price List'!$S$5="B",1.262,1.553))))</f>
        <v>#NAME?</v>
      </c>
      <c r="R982" s="167" t="e">
        <f t="shared" si="418"/>
        <v>#NAME?</v>
      </c>
    </row>
    <row r="983" spans="1:18" x14ac:dyDescent="0.2">
      <c r="A983" s="21" t="s">
        <v>886</v>
      </c>
      <c r="B983" s="22" t="e">
        <f>[3]!EntStkParent($P$1,A983)</f>
        <v>#NAME?</v>
      </c>
      <c r="C983" s="22" t="e">
        <f t="shared" si="416"/>
        <v>#NAME?</v>
      </c>
      <c r="D983" s="22" t="e">
        <f>[3]!EntStkDescr($P$1,A983,1)</f>
        <v>#NAME?</v>
      </c>
      <c r="E983" s="55" t="s">
        <v>79</v>
      </c>
      <c r="F983" s="26" t="s">
        <v>78</v>
      </c>
      <c r="G983" s="25" t="e">
        <f t="shared" si="413"/>
        <v>#NAME?</v>
      </c>
      <c r="H983" s="24" t="e">
        <f>[3]!EntStkUserField5($P$1,A983)</f>
        <v>#NAME?</v>
      </c>
      <c r="I983" s="24"/>
      <c r="J983" s="80" t="e">
        <f>IF('Price List'!$F$2="N/A",N983,IF('Price List'!$S$4="#(515): Invalid Customer",K983,(K983-(K983*O983))))</f>
        <v>#NAME?</v>
      </c>
      <c r="K983" s="80" t="e">
        <f>Q983+(Q983*Accounts!$N$12)</f>
        <v>#NAME?</v>
      </c>
      <c r="L983" s="23" t="e">
        <f t="shared" si="417"/>
        <v>#NAME?</v>
      </c>
      <c r="M983" s="77" t="e">
        <f>IF(VLOOKUP(C983,product_group_discount,3,FALSE)="",'New Quote Discount'!$C$6,VLOOKUP(C983,product_group_discount,3,FALSE))</f>
        <v>#NAME?</v>
      </c>
      <c r="N983" s="23" t="e">
        <f t="shared" si="415"/>
        <v>#NAME?</v>
      </c>
      <c r="O983" s="121" t="e">
        <f t="shared" si="419"/>
        <v>#NAME?</v>
      </c>
      <c r="P983" s="117"/>
      <c r="Q983" s="167" t="e">
        <f>IF(P983="",[3]!EntStkSalesPrice($P$1,A983,'Price List'!$S$5),P983*(IF('Price List'!$S$5="A",1,IF('Price List'!$S$5="B",1.262,1.553))))</f>
        <v>#NAME?</v>
      </c>
      <c r="R983" s="167" t="e">
        <f t="shared" si="418"/>
        <v>#NAME?</v>
      </c>
    </row>
    <row r="984" spans="1:18" x14ac:dyDescent="0.2">
      <c r="A984" s="21" t="s">
        <v>887</v>
      </c>
      <c r="B984" s="22" t="e">
        <f>[3]!EntStkParent($P$1,A984)</f>
        <v>#NAME?</v>
      </c>
      <c r="C984" s="22" t="e">
        <f t="shared" si="416"/>
        <v>#NAME?</v>
      </c>
      <c r="D984" s="22" t="e">
        <f>[3]!EntStkDescr($P$1,A984,1)</f>
        <v>#NAME?</v>
      </c>
      <c r="E984" s="55" t="s">
        <v>79</v>
      </c>
      <c r="F984" s="26" t="s">
        <v>78</v>
      </c>
      <c r="G984" s="25" t="e">
        <f t="shared" si="413"/>
        <v>#NAME?</v>
      </c>
      <c r="H984" s="24" t="e">
        <f>[3]!EntStkUserField5($P$1,A984)</f>
        <v>#NAME?</v>
      </c>
      <c r="I984" s="24"/>
      <c r="J984" s="80" t="e">
        <f>IF('Price List'!$F$2="N/A",N984,IF('Price List'!$S$4="#(515): Invalid Customer",K984,(K984-(K984*O984))))</f>
        <v>#NAME?</v>
      </c>
      <c r="K984" s="80" t="e">
        <f>Q984+(Q984*Accounts!$N$12)</f>
        <v>#NAME?</v>
      </c>
      <c r="L984" s="23" t="e">
        <f t="shared" si="417"/>
        <v>#NAME?</v>
      </c>
      <c r="M984" s="77" t="e">
        <f>IF(VLOOKUP(C984,product_group_discount,3,FALSE)="",'New Quote Discount'!$C$6,VLOOKUP(C984,product_group_discount,3,FALSE))</f>
        <v>#NAME?</v>
      </c>
      <c r="N984" s="23" t="e">
        <f t="shared" si="415"/>
        <v>#NAME?</v>
      </c>
      <c r="O984" s="121" t="e">
        <f t="shared" si="419"/>
        <v>#NAME?</v>
      </c>
      <c r="P984" s="117"/>
      <c r="Q984" s="167" t="e">
        <f>IF(P984="",[3]!EntStkSalesPrice($P$1,A984,'Price List'!$S$5),P984*(IF('Price List'!$S$5="A",1,IF('Price List'!$S$5="B",1.262,1.553))))</f>
        <v>#NAME?</v>
      </c>
      <c r="R984" s="167" t="e">
        <f t="shared" si="418"/>
        <v>#NAME?</v>
      </c>
    </row>
    <row r="985" spans="1:18" x14ac:dyDescent="0.2">
      <c r="A985" s="21" t="s">
        <v>888</v>
      </c>
      <c r="B985" s="22" t="e">
        <f>[3]!EntStkParent($P$1,A985)</f>
        <v>#NAME?</v>
      </c>
      <c r="C985" s="22" t="e">
        <f t="shared" si="416"/>
        <v>#NAME?</v>
      </c>
      <c r="D985" s="22" t="e">
        <f>[3]!EntStkDescr($P$1,A985,1)</f>
        <v>#NAME?</v>
      </c>
      <c r="E985" s="55" t="s">
        <v>79</v>
      </c>
      <c r="F985" s="26" t="s">
        <v>78</v>
      </c>
      <c r="G985" s="25" t="e">
        <f t="shared" si="413"/>
        <v>#NAME?</v>
      </c>
      <c r="H985" s="24" t="e">
        <f>[3]!EntStkUserField5($P$1,A985)</f>
        <v>#NAME?</v>
      </c>
      <c r="I985" s="24"/>
      <c r="J985" s="80" t="e">
        <f>IF('Price List'!$F$2="N/A",N985,IF('Price List'!$S$4="#(515): Invalid Customer",K985,(K985-(K985*O985))))</f>
        <v>#NAME?</v>
      </c>
      <c r="K985" s="80" t="e">
        <f>Q985+(Q985*Accounts!$N$12)</f>
        <v>#NAME?</v>
      </c>
      <c r="L985" s="23" t="e">
        <f t="shared" si="417"/>
        <v>#NAME?</v>
      </c>
      <c r="M985" s="77" t="e">
        <f>IF(VLOOKUP(C985,product_group_discount,3,FALSE)="",'New Quote Discount'!$C$6,VLOOKUP(C985,product_group_discount,3,FALSE))</f>
        <v>#NAME?</v>
      </c>
      <c r="N985" s="23" t="e">
        <f t="shared" si="415"/>
        <v>#NAME?</v>
      </c>
      <c r="O985" s="121" t="e">
        <f t="shared" si="419"/>
        <v>#NAME?</v>
      </c>
      <c r="P985" s="117"/>
      <c r="Q985" s="167" t="e">
        <f>IF(P985="",[3]!EntStkSalesPrice($P$1,A985,'Price List'!$S$5),P985*(IF('Price List'!$S$5="A",1,IF('Price List'!$S$5="B",1.262,1.553))))</f>
        <v>#NAME?</v>
      </c>
      <c r="R985" s="167" t="e">
        <f t="shared" si="418"/>
        <v>#NAME?</v>
      </c>
    </row>
    <row r="986" spans="1:18" x14ac:dyDescent="0.2">
      <c r="A986" s="21" t="s">
        <v>888</v>
      </c>
      <c r="B986" s="22" t="e">
        <f>[3]!EntStkParent($P$1,A986)</f>
        <v>#NAME?</v>
      </c>
      <c r="C986" s="22" t="e">
        <f t="shared" si="416"/>
        <v>#NAME?</v>
      </c>
      <c r="D986" s="22" t="e">
        <f>[3]!EntStkDescr($P$1,A986,1)</f>
        <v>#NAME?</v>
      </c>
      <c r="E986" s="55" t="s">
        <v>79</v>
      </c>
      <c r="F986" s="26" t="s">
        <v>78</v>
      </c>
      <c r="G986" s="25" t="e">
        <f t="shared" si="413"/>
        <v>#NAME?</v>
      </c>
      <c r="H986" s="24" t="e">
        <f>[3]!EntStkUserField5($P$1,A986)</f>
        <v>#NAME?</v>
      </c>
      <c r="I986" s="24"/>
      <c r="J986" s="80" t="e">
        <f>IF('Price List'!$F$2="N/A",N986,IF('Price List'!$S$4="#(515): Invalid Customer",K986,(K986-(K986*O986))))</f>
        <v>#NAME?</v>
      </c>
      <c r="K986" s="80" t="e">
        <f>Q986+(Q986*Accounts!$N$12)</f>
        <v>#NAME?</v>
      </c>
      <c r="L986" s="23" t="e">
        <f t="shared" si="417"/>
        <v>#NAME?</v>
      </c>
      <c r="M986" s="77" t="e">
        <f>IF(VLOOKUP(C986,product_group_discount,3,FALSE)="",'New Quote Discount'!$C$6,VLOOKUP(C986,product_group_discount,3,FALSE))</f>
        <v>#NAME?</v>
      </c>
      <c r="N986" s="23" t="e">
        <f t="shared" si="415"/>
        <v>#NAME?</v>
      </c>
      <c r="O986" s="121" t="e">
        <f t="shared" si="419"/>
        <v>#NAME?</v>
      </c>
      <c r="P986" s="117"/>
      <c r="Q986" s="167" t="e">
        <f>IF(P986="",[3]!EntStkSalesPrice($P$1,A986,'Price List'!$S$5),P986*(IF('Price List'!$S$5="A",1,IF('Price List'!$S$5="B",1.262,1.553))))</f>
        <v>#NAME?</v>
      </c>
      <c r="R986" s="167" t="e">
        <f t="shared" si="418"/>
        <v>#NAME?</v>
      </c>
    </row>
    <row r="987" spans="1:18" x14ac:dyDescent="0.2">
      <c r="A987" s="21" t="s">
        <v>889</v>
      </c>
      <c r="B987" s="22" t="e">
        <f>[3]!EntStkParent($P$1,A987)</f>
        <v>#NAME?</v>
      </c>
      <c r="C987" s="22" t="e">
        <f t="shared" si="416"/>
        <v>#NAME?</v>
      </c>
      <c r="D987" s="22" t="e">
        <f>[3]!EntStkDescr($P$1,A987,1)</f>
        <v>#NAME?</v>
      </c>
      <c r="E987" s="55" t="s">
        <v>79</v>
      </c>
      <c r="F987" s="26" t="s">
        <v>78</v>
      </c>
      <c r="G987" s="25" t="e">
        <f t="shared" si="413"/>
        <v>#NAME?</v>
      </c>
      <c r="H987" s="24" t="e">
        <f>[3]!EntStkUserField5($P$1,A987)</f>
        <v>#NAME?</v>
      </c>
      <c r="I987" s="24"/>
      <c r="J987" s="80" t="e">
        <f>IF('Price List'!$F$2="N/A",N987,IF('Price List'!$S$4="#(515): Invalid Customer",K987,(K987-(K987*O987))))</f>
        <v>#NAME?</v>
      </c>
      <c r="K987" s="80" t="e">
        <f>Q987+(Q987*Accounts!$N$12)</f>
        <v>#NAME?</v>
      </c>
      <c r="L987" s="23" t="e">
        <f t="shared" si="417"/>
        <v>#NAME?</v>
      </c>
      <c r="M987" s="77" t="e">
        <f>IF(VLOOKUP(C987,product_group_discount,3,FALSE)="",'New Quote Discount'!$C$6,VLOOKUP(C987,product_group_discount,3,FALSE))</f>
        <v>#NAME?</v>
      </c>
      <c r="N987" s="23" t="e">
        <f t="shared" si="415"/>
        <v>#NAME?</v>
      </c>
      <c r="O987" s="121" t="e">
        <f t="shared" si="419"/>
        <v>#NAME?</v>
      </c>
      <c r="P987" s="117"/>
      <c r="Q987" s="167" t="e">
        <f>IF(P987="",[3]!EntStkSalesPrice($P$1,A987,'Price List'!$S$5),P987*(IF('Price List'!$S$5="A",1,IF('Price List'!$S$5="B",1.262,1.553))))</f>
        <v>#NAME?</v>
      </c>
      <c r="R987" s="167" t="e">
        <f t="shared" si="418"/>
        <v>#NAME?</v>
      </c>
    </row>
    <row r="988" spans="1:18" x14ac:dyDescent="0.2">
      <c r="A988" s="21" t="s">
        <v>890</v>
      </c>
      <c r="B988" s="22" t="e">
        <f>[3]!EntStkParent($P$1,A988)</f>
        <v>#NAME?</v>
      </c>
      <c r="C988" s="22" t="e">
        <f t="shared" si="416"/>
        <v>#NAME?</v>
      </c>
      <c r="D988" s="22" t="e">
        <f>[3]!EntStkDescr($P$1,A988,1)</f>
        <v>#NAME?</v>
      </c>
      <c r="E988" s="55" t="s">
        <v>79</v>
      </c>
      <c r="F988" s="26" t="s">
        <v>78</v>
      </c>
      <c r="G988" s="25" t="e">
        <f t="shared" si="413"/>
        <v>#NAME?</v>
      </c>
      <c r="H988" s="24" t="e">
        <f>[3]!EntStkUserField5($P$1,A988)</f>
        <v>#NAME?</v>
      </c>
      <c r="I988" s="24"/>
      <c r="J988" s="80" t="e">
        <f>IF('Price List'!$F$2="N/A",N988,IF('Price List'!$S$4="#(515): Invalid Customer",K988,(K988-(K988*O988))))</f>
        <v>#NAME?</v>
      </c>
      <c r="K988" s="80" t="e">
        <f>Q988+(Q988*Accounts!$N$12)</f>
        <v>#NAME?</v>
      </c>
      <c r="L988" s="23" t="e">
        <f t="shared" si="417"/>
        <v>#NAME?</v>
      </c>
      <c r="M988" s="77" t="e">
        <f>IF(VLOOKUP(C988,product_group_discount,3,FALSE)="",'New Quote Discount'!$C$6,VLOOKUP(C988,product_group_discount,3,FALSE))</f>
        <v>#NAME?</v>
      </c>
      <c r="N988" s="23" t="e">
        <f t="shared" si="415"/>
        <v>#NAME?</v>
      </c>
      <c r="O988" s="121" t="e">
        <f t="shared" si="419"/>
        <v>#NAME?</v>
      </c>
      <c r="P988" s="117"/>
      <c r="Q988" s="167" t="e">
        <f>IF(P988="",[3]!EntStkSalesPrice($P$1,A988,'Price List'!$S$5),P988*(IF('Price List'!$S$5="A",1,IF('Price List'!$S$5="B",1.262,1.553))))</f>
        <v>#NAME?</v>
      </c>
      <c r="R988" s="167" t="e">
        <f t="shared" si="418"/>
        <v>#NAME?</v>
      </c>
    </row>
    <row r="989" spans="1:18" x14ac:dyDescent="0.2">
      <c r="A989" s="21" t="s">
        <v>889</v>
      </c>
      <c r="B989" s="22" t="e">
        <f>[3]!EntStkParent($P$1,A989)</f>
        <v>#NAME?</v>
      </c>
      <c r="C989" s="22" t="e">
        <f t="shared" si="416"/>
        <v>#NAME?</v>
      </c>
      <c r="D989" s="22" t="e">
        <f>[3]!EntStkDescr($P$1,A989,1)</f>
        <v>#NAME?</v>
      </c>
      <c r="E989" s="55" t="s">
        <v>79</v>
      </c>
      <c r="F989" s="26" t="s">
        <v>78</v>
      </c>
      <c r="G989" s="25" t="e">
        <f t="shared" si="413"/>
        <v>#NAME?</v>
      </c>
      <c r="H989" s="24" t="e">
        <f>[3]!EntStkUserField5($P$1,A989)</f>
        <v>#NAME?</v>
      </c>
      <c r="I989" s="24"/>
      <c r="J989" s="80" t="e">
        <f>IF('Price List'!$F$2="N/A",N989,IF('Price List'!$S$4="#(515): Invalid Customer",K989,(K989-(K989*O989))))</f>
        <v>#NAME?</v>
      </c>
      <c r="K989" s="80" t="e">
        <f>Q989+(Q989*Accounts!$N$12)</f>
        <v>#NAME?</v>
      </c>
      <c r="L989" s="23" t="e">
        <f t="shared" si="417"/>
        <v>#NAME?</v>
      </c>
      <c r="M989" s="77" t="e">
        <f>IF(VLOOKUP(C989,product_group_discount,3,FALSE)="",'New Quote Discount'!$C$6,VLOOKUP(C989,product_group_discount,3,FALSE))</f>
        <v>#NAME?</v>
      </c>
      <c r="N989" s="23" t="e">
        <f t="shared" si="415"/>
        <v>#NAME?</v>
      </c>
      <c r="O989" s="121" t="e">
        <f t="shared" si="419"/>
        <v>#NAME?</v>
      </c>
      <c r="P989" s="117"/>
      <c r="Q989" s="167" t="e">
        <f>IF(P989="",[3]!EntStkSalesPrice($P$1,A989,'Price List'!$S$5),P989*(IF('Price List'!$S$5="A",1,IF('Price List'!$S$5="B",1.262,1.553))))</f>
        <v>#NAME?</v>
      </c>
      <c r="R989" s="167" t="e">
        <f t="shared" si="418"/>
        <v>#NAME?</v>
      </c>
    </row>
    <row r="990" spans="1:18" x14ac:dyDescent="0.2">
      <c r="A990" s="21" t="s">
        <v>890</v>
      </c>
      <c r="B990" s="22" t="e">
        <f>[3]!EntStkParent($P$1,A990)</f>
        <v>#NAME?</v>
      </c>
      <c r="C990" s="22" t="e">
        <f t="shared" si="416"/>
        <v>#NAME?</v>
      </c>
      <c r="D990" s="22" t="e">
        <f>[3]!EntStkDescr($P$1,A990,1)</f>
        <v>#NAME?</v>
      </c>
      <c r="E990" s="55" t="s">
        <v>79</v>
      </c>
      <c r="F990" s="26" t="s">
        <v>78</v>
      </c>
      <c r="G990" s="25" t="e">
        <f t="shared" si="413"/>
        <v>#NAME?</v>
      </c>
      <c r="H990" s="24" t="e">
        <f>[3]!EntStkUserField5($P$1,A990)</f>
        <v>#NAME?</v>
      </c>
      <c r="I990" s="24"/>
      <c r="J990" s="80" t="e">
        <f>IF('Price List'!$F$2="N/A",N990,IF('Price List'!$S$4="#(515): Invalid Customer",K990,(K990-(K990*O990))))</f>
        <v>#NAME?</v>
      </c>
      <c r="K990" s="80" t="e">
        <f>Q990+(Q990*Accounts!$N$12)</f>
        <v>#NAME?</v>
      </c>
      <c r="L990" s="23" t="e">
        <f t="shared" si="417"/>
        <v>#NAME?</v>
      </c>
      <c r="M990" s="77" t="e">
        <f>IF(VLOOKUP(C990,product_group_discount,3,FALSE)="",'New Quote Discount'!$C$6,VLOOKUP(C990,product_group_discount,3,FALSE))</f>
        <v>#NAME?</v>
      </c>
      <c r="N990" s="23" t="e">
        <f t="shared" si="415"/>
        <v>#NAME?</v>
      </c>
      <c r="O990" s="121" t="e">
        <f t="shared" si="419"/>
        <v>#NAME?</v>
      </c>
      <c r="P990" s="117"/>
      <c r="Q990" s="167" t="e">
        <f>IF(P990="",[3]!EntStkSalesPrice($P$1,A990,'Price List'!$S$5),P990*(IF('Price List'!$S$5="A",1,IF('Price List'!$S$5="B",1.262,1.553))))</f>
        <v>#NAME?</v>
      </c>
      <c r="R990" s="167" t="e">
        <f t="shared" si="418"/>
        <v>#NAME?</v>
      </c>
    </row>
    <row r="991" spans="1:18" x14ac:dyDescent="0.2">
      <c r="A991" s="27"/>
      <c r="B991" s="28" t="e">
        <f>[3]!EntStkParent($P$1,A991)</f>
        <v>#NAME?</v>
      </c>
      <c r="C991" s="28" t="s">
        <v>39</v>
      </c>
      <c r="D991" s="28" t="e">
        <f>[3]!EntStkDescr($P$1,A991,1)</f>
        <v>#NAME?</v>
      </c>
      <c r="E991" s="57" t="s">
        <v>79</v>
      </c>
      <c r="F991" s="39" t="s">
        <v>78</v>
      </c>
      <c r="G991" s="31" t="str">
        <f t="shared" si="413"/>
        <v>18MGP DYNEEMA 50</v>
      </c>
      <c r="H991" s="30">
        <v>18</v>
      </c>
      <c r="I991" s="24"/>
      <c r="J991" s="81" t="e">
        <f>IF('Price List'!$F$2="N/A",N991,IF('Price List'!$S$4="#(515): Invalid Customer",K991,(K991-(K991*O991))))</f>
        <v>#NAME?</v>
      </c>
      <c r="K991" s="81">
        <f>IF('Price List'!$V$2="GBP",P991,IF('Price List'!$V$2="EUR",P991*Accounts!$F$18,IF('Price List'!$V$2="SEK",'Product List'!P991*Accounts!$F$20,IF('Price List'!$V$2="USD",'Product List'!P991*Accounts!$F$19,"-"))))</f>
        <v>12.101951524999999</v>
      </c>
      <c r="L991" s="29">
        <f t="shared" si="417"/>
        <v>7.2611709149999992</v>
      </c>
      <c r="M991" s="86">
        <f>IF(VLOOKUP(C991,product_group_discount,3,FALSE)="",'New Quote Discount'!$C$6,VLOOKUP(C991,product_group_discount,3,FALSE))</f>
        <v>0.4</v>
      </c>
      <c r="N991" s="29">
        <f t="shared" si="415"/>
        <v>7.2611709149999992</v>
      </c>
      <c r="O991" s="120" t="e">
        <f t="shared" si="419"/>
        <v>#NAME?</v>
      </c>
      <c r="P991" s="81">
        <v>9.681561219999999</v>
      </c>
      <c r="Q991" s="167">
        <f>IF(P991="",[3]!EntStkSalesPrice($P$1,A991,'Price List'!$S$5),P991*(IF('Price List'!$S$5="A",1,IF('Price List'!$S$5="B",1.262,1.553))))</f>
        <v>12.218130259639999</v>
      </c>
      <c r="R991" s="167">
        <f t="shared" si="418"/>
        <v>18.152927287499999</v>
      </c>
    </row>
    <row r="992" spans="1:18" ht="13.6" thickBot="1" x14ac:dyDescent="0.25">
      <c r="A992" s="40"/>
      <c r="B992" s="41" t="e">
        <f>[3]!EntStkParent($P$1,A992)</f>
        <v>#NAME?</v>
      </c>
      <c r="C992" s="41" t="s">
        <v>39</v>
      </c>
      <c r="D992" s="41" t="e">
        <f>[3]!EntStkDescr($P$1,A992,1)</f>
        <v>#NAME?</v>
      </c>
      <c r="E992" s="61" t="s">
        <v>79</v>
      </c>
      <c r="F992" s="42" t="s">
        <v>78</v>
      </c>
      <c r="G992" s="44" t="str">
        <f t="shared" si="413"/>
        <v>20MGP DYNEEMA 50</v>
      </c>
      <c r="H992" s="43">
        <v>20</v>
      </c>
      <c r="I992" s="24"/>
      <c r="J992" s="83" t="e">
        <f>IF('Price List'!$F$2="N/A",N992,IF('Price List'!$S$4="#(515): Invalid Customer",K992,(K992-(K992*O992))))</f>
        <v>#NAME?</v>
      </c>
      <c r="K992" s="83">
        <f>IF('Price List'!$V$2="GBP",P992,IF('Price List'!$V$2="EUR",P992*Accounts!$F$18,IF('Price List'!$V$2="SEK",'Product List'!P992*Accounts!$F$20,IF('Price List'!$V$2="USD",'Product List'!P992*Accounts!$F$19,"-"))))</f>
        <v>14.232769175</v>
      </c>
      <c r="L992" s="64">
        <f t="shared" si="417"/>
        <v>8.5396615049999998</v>
      </c>
      <c r="M992" s="87">
        <f>IF(VLOOKUP(C992,product_group_discount,3,FALSE)="",'New Quote Discount'!$C$6,VLOOKUP(C992,product_group_discount,3,FALSE))</f>
        <v>0.4</v>
      </c>
      <c r="N992" s="64">
        <f t="shared" si="415"/>
        <v>8.5396615049999998</v>
      </c>
      <c r="O992" s="122" t="e">
        <f t="shared" si="419"/>
        <v>#NAME?</v>
      </c>
      <c r="P992" s="83">
        <v>11.38621534</v>
      </c>
      <c r="Q992" s="167">
        <f>IF(P992="",[3]!EntStkSalesPrice($P$1,A992,'Price List'!$S$5),P992*(IF('Price List'!$S$5="A",1,IF('Price List'!$S$5="B",1.262,1.553))))</f>
        <v>14.369403759079999</v>
      </c>
      <c r="R992" s="167">
        <f t="shared" si="418"/>
        <v>21.349153762499999</v>
      </c>
    </row>
    <row r="993" spans="1:18" x14ac:dyDescent="0.2">
      <c r="A993" s="21" t="s">
        <v>891</v>
      </c>
      <c r="B993" s="22" t="e">
        <f>[3]!EntStkParent($P$1,A993)</f>
        <v>#NAME?</v>
      </c>
      <c r="C993" s="22" t="e">
        <f t="shared" ref="C993:C1002" si="420">LEFT(B993,3)</f>
        <v>#NAME?</v>
      </c>
      <c r="D993" s="22" t="e">
        <f>[3]!EntStkDescr($P$1,A993,1)</f>
        <v>#NAME?</v>
      </c>
      <c r="E993" s="55" t="s">
        <v>79</v>
      </c>
      <c r="F993" s="26" t="s">
        <v>75</v>
      </c>
      <c r="G993" s="25" t="e">
        <f t="shared" ref="G993:G1007" si="421">CONCATENATE(H993,E993,F993)</f>
        <v>#NAME?</v>
      </c>
      <c r="H993" s="24" t="e">
        <f>[3]!EntStkUserField5($P$1,A993)</f>
        <v>#NAME?</v>
      </c>
      <c r="I993" s="24"/>
      <c r="J993" s="80" t="e">
        <f>IF('Price List'!$F$2="N/A",N993,IF('Price List'!$S$4="#(515): Invalid Customer",K993,(K993-(K993*O993))))</f>
        <v>#NAME?</v>
      </c>
      <c r="K993" s="80" t="e">
        <f>Q993+(Q993*Accounts!$N$12)</f>
        <v>#NAME?</v>
      </c>
      <c r="L993" s="23" t="e">
        <f t="shared" ref="L993:L1002" si="422">K993-(K993*M993)</f>
        <v>#NAME?</v>
      </c>
      <c r="M993" s="77" t="e">
        <f>IF(VLOOKUP(C993,product_group_discount,3,FALSE)="",'New Quote Discount'!$C$6,VLOOKUP(C993,product_group_discount,3,FALSE))</f>
        <v>#NAME?</v>
      </c>
      <c r="N993" s="23" t="e">
        <f t="shared" ref="N993:N995" si="423">K993-(K993*M993)</f>
        <v>#NAME?</v>
      </c>
      <c r="O993" s="121" t="e">
        <f t="shared" ref="O993" si="424">VLOOKUP(C993,customerdiscount,5,FALSE)</f>
        <v>#NAME?</v>
      </c>
      <c r="P993" s="117"/>
      <c r="Q993" s="167" t="e">
        <f>IF(P993="",[3]!EntStkSalesPrice($P$1,A993,'Price List'!$S$5),P993*(IF('Price List'!$S$5="A",1,IF('Price List'!$S$5="B",1.262,1.553))))</f>
        <v>#NAME?</v>
      </c>
      <c r="R993" s="167" t="e">
        <f t="shared" si="418"/>
        <v>#NAME?</v>
      </c>
    </row>
    <row r="994" spans="1:18" x14ac:dyDescent="0.2">
      <c r="A994" s="21" t="s">
        <v>892</v>
      </c>
      <c r="B994" s="22" t="e">
        <f>[3]!EntStkParent($P$1,A994)</f>
        <v>#NAME?</v>
      </c>
      <c r="C994" s="22" t="e">
        <f t="shared" si="420"/>
        <v>#NAME?</v>
      </c>
      <c r="D994" s="22" t="e">
        <f>[3]!EntStkDescr($P$1,A994,1)</f>
        <v>#NAME?</v>
      </c>
      <c r="E994" s="55" t="s">
        <v>79</v>
      </c>
      <c r="F994" s="26" t="s">
        <v>75</v>
      </c>
      <c r="G994" s="25" t="e">
        <f t="shared" si="421"/>
        <v>#NAME?</v>
      </c>
      <c r="H994" s="24" t="e">
        <f>[3]!EntStkUserField5($P$1,A994)</f>
        <v>#NAME?</v>
      </c>
      <c r="I994" s="24"/>
      <c r="J994" s="80" t="e">
        <f>IF('Price List'!$F$2="N/A",N994,IF('Price List'!$S$4="#(515): Invalid Customer",K994,(K994-(K994*O994))))</f>
        <v>#NAME?</v>
      </c>
      <c r="K994" s="80" t="e">
        <f>Q994+(Q994*Accounts!$N$12)</f>
        <v>#NAME?</v>
      </c>
      <c r="L994" s="23" t="e">
        <f t="shared" si="422"/>
        <v>#NAME?</v>
      </c>
      <c r="M994" s="77" t="e">
        <f>IF(VLOOKUP(C994,product_group_discount,3,FALSE)="",'New Quote Discount'!$C$6,VLOOKUP(C994,product_group_discount,3,FALSE))</f>
        <v>#NAME?</v>
      </c>
      <c r="N994" s="23" t="e">
        <f t="shared" si="423"/>
        <v>#NAME?</v>
      </c>
      <c r="O994" s="121" t="e">
        <f t="shared" ref="O994:O1002" si="425">VLOOKUP(C994,customerdiscount,5,FALSE)</f>
        <v>#NAME?</v>
      </c>
      <c r="P994" s="117"/>
      <c r="Q994" s="167" t="e">
        <f>IF(P994="",[3]!EntStkSalesPrice($P$1,A994,'Price List'!$S$5),P994*(IF('Price List'!$S$5="A",1,IF('Price List'!$S$5="B",1.262,1.553))))</f>
        <v>#NAME?</v>
      </c>
      <c r="R994" s="167" t="e">
        <f t="shared" si="418"/>
        <v>#NAME?</v>
      </c>
    </row>
    <row r="995" spans="1:18" x14ac:dyDescent="0.2">
      <c r="A995" s="21" t="s">
        <v>893</v>
      </c>
      <c r="B995" s="22" t="e">
        <f>[3]!EntStkParent($P$1,A995)</f>
        <v>#NAME?</v>
      </c>
      <c r="C995" s="22" t="e">
        <f t="shared" si="420"/>
        <v>#NAME?</v>
      </c>
      <c r="D995" s="22" t="e">
        <f>[3]!EntStkDescr($P$1,A995,1)</f>
        <v>#NAME?</v>
      </c>
      <c r="E995" s="55" t="s">
        <v>79</v>
      </c>
      <c r="F995" s="26" t="s">
        <v>75</v>
      </c>
      <c r="G995" s="25" t="e">
        <f t="shared" si="421"/>
        <v>#NAME?</v>
      </c>
      <c r="H995" s="24" t="e">
        <f>[3]!EntStkUserField5($P$1,A995)</f>
        <v>#NAME?</v>
      </c>
      <c r="I995" s="24"/>
      <c r="J995" s="80" t="e">
        <f>IF('Price List'!$F$2="N/A",N995,IF('Price List'!$S$4="#(515): Invalid Customer",K995,(K995-(K995*O995))))</f>
        <v>#NAME?</v>
      </c>
      <c r="K995" s="80" t="e">
        <f>Q995+(Q995*Accounts!$N$12)</f>
        <v>#NAME?</v>
      </c>
      <c r="L995" s="23" t="e">
        <f t="shared" si="422"/>
        <v>#NAME?</v>
      </c>
      <c r="M995" s="77" t="e">
        <f>IF(VLOOKUP(C995,product_group_discount,3,FALSE)="",'New Quote Discount'!$C$6,VLOOKUP(C995,product_group_discount,3,FALSE))</f>
        <v>#NAME?</v>
      </c>
      <c r="N995" s="23" t="e">
        <f t="shared" si="423"/>
        <v>#NAME?</v>
      </c>
      <c r="O995" s="121" t="e">
        <f t="shared" si="425"/>
        <v>#NAME?</v>
      </c>
      <c r="P995" s="117"/>
      <c r="Q995" s="167" t="e">
        <f>IF(P995="",[3]!EntStkSalesPrice($P$1,A995,'Price List'!$S$5),P995*(IF('Price List'!$S$5="A",1,IF('Price List'!$S$5="B",1.262,1.553))))</f>
        <v>#NAME?</v>
      </c>
      <c r="R995" s="167" t="e">
        <f t="shared" si="418"/>
        <v>#NAME?</v>
      </c>
    </row>
    <row r="996" spans="1:18" x14ac:dyDescent="0.2">
      <c r="A996" s="21" t="s">
        <v>894</v>
      </c>
      <c r="B996" s="22" t="e">
        <f>[3]!EntStkParent($P$1,A996)</f>
        <v>#NAME?</v>
      </c>
      <c r="C996" s="22" t="e">
        <f t="shared" si="420"/>
        <v>#NAME?</v>
      </c>
      <c r="D996" s="22" t="e">
        <f>[3]!EntStkDescr($P$1,A996,1)</f>
        <v>#NAME?</v>
      </c>
      <c r="E996" s="55" t="s">
        <v>79</v>
      </c>
      <c r="F996" s="26" t="s">
        <v>75</v>
      </c>
      <c r="G996" s="25" t="e">
        <f t="shared" si="421"/>
        <v>#NAME?</v>
      </c>
      <c r="H996" s="24" t="e">
        <f>[3]!EntStkUserField5($P$1,A996)</f>
        <v>#NAME?</v>
      </c>
      <c r="I996" s="24"/>
      <c r="J996" s="80" t="e">
        <f>IF('Price List'!$F$2="N/A",N996,IF('Price List'!$S$4="#(515): Invalid Customer",K996,(K996-(K996*O996))))</f>
        <v>#NAME?</v>
      </c>
      <c r="K996" s="80" t="e">
        <f>Q996+(Q996*Accounts!$N$12)</f>
        <v>#NAME?</v>
      </c>
      <c r="L996" s="23" t="e">
        <f t="shared" si="422"/>
        <v>#NAME?</v>
      </c>
      <c r="M996" s="77" t="e">
        <f>IF(VLOOKUP(C996,product_group_discount,3,FALSE)="",'New Quote Discount'!$C$6,VLOOKUP(C996,product_group_discount,3,FALSE))</f>
        <v>#NAME?</v>
      </c>
      <c r="N996" s="23" t="e">
        <f t="shared" ref="N996:N1002" si="426">K996-(K996*M996)</f>
        <v>#NAME?</v>
      </c>
      <c r="O996" s="121" t="e">
        <f t="shared" si="425"/>
        <v>#NAME?</v>
      </c>
      <c r="P996" s="117"/>
      <c r="Q996" s="167" t="e">
        <f>IF(P996="",[3]!EntStkSalesPrice($P$1,A996,'Price List'!$S$5),P996*(IF('Price List'!$S$5="A",1,IF('Price List'!$S$5="B",1.262,1.553))))</f>
        <v>#NAME?</v>
      </c>
      <c r="R996" s="167" t="e">
        <f t="shared" si="418"/>
        <v>#NAME?</v>
      </c>
    </row>
    <row r="997" spans="1:18" x14ac:dyDescent="0.2">
      <c r="A997" s="21" t="s">
        <v>895</v>
      </c>
      <c r="B997" s="22" t="e">
        <f>[3]!EntStkParent($P$1,A997)</f>
        <v>#NAME?</v>
      </c>
      <c r="C997" s="22" t="e">
        <f t="shared" si="420"/>
        <v>#NAME?</v>
      </c>
      <c r="D997" s="22" t="e">
        <f>[3]!EntStkDescr($P$1,A997,1)</f>
        <v>#NAME?</v>
      </c>
      <c r="E997" s="55" t="s">
        <v>79</v>
      </c>
      <c r="F997" s="26" t="s">
        <v>75</v>
      </c>
      <c r="G997" s="25" t="e">
        <f t="shared" si="421"/>
        <v>#NAME?</v>
      </c>
      <c r="H997" s="24" t="e">
        <f>[3]!EntStkUserField5($P$1,A997)</f>
        <v>#NAME?</v>
      </c>
      <c r="I997" s="24"/>
      <c r="J997" s="80" t="e">
        <f>IF('Price List'!$F$2="N/A",N997,IF('Price List'!$S$4="#(515): Invalid Customer",K997,(K997-(K997*O997))))</f>
        <v>#NAME?</v>
      </c>
      <c r="K997" s="80" t="e">
        <f>Q997+(Q997*Accounts!$N$12)</f>
        <v>#NAME?</v>
      </c>
      <c r="L997" s="23" t="e">
        <f t="shared" si="422"/>
        <v>#NAME?</v>
      </c>
      <c r="M997" s="77" t="e">
        <f>IF(VLOOKUP(C997,product_group_discount,3,FALSE)="",'New Quote Discount'!$C$6,VLOOKUP(C997,product_group_discount,3,FALSE))</f>
        <v>#NAME?</v>
      </c>
      <c r="N997" s="23" t="e">
        <f t="shared" si="426"/>
        <v>#NAME?</v>
      </c>
      <c r="O997" s="121" t="e">
        <f t="shared" si="425"/>
        <v>#NAME?</v>
      </c>
      <c r="P997" s="117"/>
      <c r="Q997" s="167" t="e">
        <f>IF(P997="",[3]!EntStkSalesPrice($P$1,A997,'Price List'!$S$5),P997*(IF('Price List'!$S$5="A",1,IF('Price List'!$S$5="B",1.262,1.553))))</f>
        <v>#NAME?</v>
      </c>
      <c r="R997" s="167" t="e">
        <f t="shared" si="418"/>
        <v>#NAME?</v>
      </c>
    </row>
    <row r="998" spans="1:18" x14ac:dyDescent="0.2">
      <c r="A998" s="21" t="s">
        <v>896</v>
      </c>
      <c r="B998" s="22" t="e">
        <f>[3]!EntStkParent($P$1,A998)</f>
        <v>#NAME?</v>
      </c>
      <c r="C998" s="22" t="e">
        <f t="shared" si="420"/>
        <v>#NAME?</v>
      </c>
      <c r="D998" s="22" t="e">
        <f>[3]!EntStkDescr($P$1,A998,1)</f>
        <v>#NAME?</v>
      </c>
      <c r="E998" s="55" t="s">
        <v>79</v>
      </c>
      <c r="F998" s="26" t="s">
        <v>75</v>
      </c>
      <c r="G998" s="25" t="e">
        <f t="shared" si="421"/>
        <v>#NAME?</v>
      </c>
      <c r="H998" s="24" t="e">
        <f>[3]!EntStkUserField5($P$1,A998)</f>
        <v>#NAME?</v>
      </c>
      <c r="I998" s="24"/>
      <c r="J998" s="80" t="e">
        <f>IF('Price List'!$F$2="N/A",N998,IF('Price List'!$S$4="#(515): Invalid Customer",K998,(K998-(K998*O998))))</f>
        <v>#NAME?</v>
      </c>
      <c r="K998" s="80" t="e">
        <f>Q998+(Q998*Accounts!$N$12)</f>
        <v>#NAME?</v>
      </c>
      <c r="L998" s="23" t="e">
        <f t="shared" si="422"/>
        <v>#NAME?</v>
      </c>
      <c r="M998" s="77" t="e">
        <f>IF(VLOOKUP(C998,product_group_discount,3,FALSE)="",'New Quote Discount'!$C$6,VLOOKUP(C998,product_group_discount,3,FALSE))</f>
        <v>#NAME?</v>
      </c>
      <c r="N998" s="23" t="e">
        <f t="shared" si="426"/>
        <v>#NAME?</v>
      </c>
      <c r="O998" s="121" t="e">
        <f t="shared" si="425"/>
        <v>#NAME?</v>
      </c>
      <c r="P998" s="117"/>
      <c r="Q998" s="167" t="e">
        <f>IF(P998="",[3]!EntStkSalesPrice($P$1,A998,'Price List'!$S$5),P998*(IF('Price List'!$S$5="A",1,IF('Price List'!$S$5="B",1.262,1.553))))</f>
        <v>#NAME?</v>
      </c>
      <c r="R998" s="167" t="e">
        <f t="shared" si="418"/>
        <v>#NAME?</v>
      </c>
    </row>
    <row r="999" spans="1:18" x14ac:dyDescent="0.2">
      <c r="A999" s="21" t="s">
        <v>897</v>
      </c>
      <c r="B999" s="22" t="e">
        <f>[3]!EntStkParent($P$1,A999)</f>
        <v>#NAME?</v>
      </c>
      <c r="C999" s="22" t="e">
        <f t="shared" si="420"/>
        <v>#NAME?</v>
      </c>
      <c r="D999" s="22" t="e">
        <f>[3]!EntStkDescr($P$1,A999,1)</f>
        <v>#NAME?</v>
      </c>
      <c r="E999" s="55" t="s">
        <v>79</v>
      </c>
      <c r="F999" s="26" t="s">
        <v>75</v>
      </c>
      <c r="G999" s="25" t="e">
        <f t="shared" si="421"/>
        <v>#NAME?</v>
      </c>
      <c r="H999" s="24" t="e">
        <f>[3]!EntStkUserField5($P$1,A999)</f>
        <v>#NAME?</v>
      </c>
      <c r="I999" s="24"/>
      <c r="J999" s="80" t="e">
        <f>IF('Price List'!$F$2="N/A",N999,IF('Price List'!$S$4="#(515): Invalid Customer",K999,(K999-(K999*O999))))</f>
        <v>#NAME?</v>
      </c>
      <c r="K999" s="80" t="e">
        <f>Q999+(Q999*Accounts!$N$12)</f>
        <v>#NAME?</v>
      </c>
      <c r="L999" s="23" t="e">
        <f t="shared" si="422"/>
        <v>#NAME?</v>
      </c>
      <c r="M999" s="77" t="e">
        <f>IF(VLOOKUP(C999,product_group_discount,3,FALSE)="",'New Quote Discount'!$C$6,VLOOKUP(C999,product_group_discount,3,FALSE))</f>
        <v>#NAME?</v>
      </c>
      <c r="N999" s="23" t="e">
        <f t="shared" si="426"/>
        <v>#NAME?</v>
      </c>
      <c r="O999" s="121" t="e">
        <f t="shared" si="425"/>
        <v>#NAME?</v>
      </c>
      <c r="P999" s="117"/>
      <c r="Q999" s="167" t="e">
        <f>IF(P999="",[3]!EntStkSalesPrice($P$1,A999,'Price List'!$S$5),P999*(IF('Price List'!$S$5="A",1,IF('Price List'!$S$5="B",1.262,1.553))))</f>
        <v>#NAME?</v>
      </c>
      <c r="R999" s="167" t="e">
        <f t="shared" si="418"/>
        <v>#NAME?</v>
      </c>
    </row>
    <row r="1000" spans="1:18" x14ac:dyDescent="0.2">
      <c r="A1000" s="21" t="s">
        <v>898</v>
      </c>
      <c r="B1000" s="22" t="e">
        <f>[3]!EntStkParent($P$1,A1000)</f>
        <v>#NAME?</v>
      </c>
      <c r="C1000" s="22" t="e">
        <f t="shared" si="420"/>
        <v>#NAME?</v>
      </c>
      <c r="D1000" s="22" t="e">
        <f>[3]!EntStkDescr($P$1,A1000,1)</f>
        <v>#NAME?</v>
      </c>
      <c r="E1000" s="55" t="s">
        <v>79</v>
      </c>
      <c r="F1000" s="26" t="s">
        <v>75</v>
      </c>
      <c r="G1000" s="25" t="e">
        <f t="shared" si="421"/>
        <v>#NAME?</v>
      </c>
      <c r="H1000" s="24" t="e">
        <f>[3]!EntStkUserField5($P$1,A1000)</f>
        <v>#NAME?</v>
      </c>
      <c r="I1000" s="24"/>
      <c r="J1000" s="80" t="e">
        <f>IF('Price List'!$F$2="N/A",N1000,IF('Price List'!$S$4="#(515): Invalid Customer",K1000,(K1000-(K1000*O1000))))</f>
        <v>#NAME?</v>
      </c>
      <c r="K1000" s="80" t="e">
        <f>Q1000+(Q1000*Accounts!$N$12)</f>
        <v>#NAME?</v>
      </c>
      <c r="L1000" s="23" t="e">
        <f t="shared" si="422"/>
        <v>#NAME?</v>
      </c>
      <c r="M1000" s="77" t="e">
        <f>IF(VLOOKUP(C1000,product_group_discount,3,FALSE)="",'New Quote Discount'!$C$6,VLOOKUP(C1000,product_group_discount,3,FALSE))</f>
        <v>#NAME?</v>
      </c>
      <c r="N1000" s="23" t="e">
        <f t="shared" si="426"/>
        <v>#NAME?</v>
      </c>
      <c r="O1000" s="121" t="e">
        <f t="shared" si="425"/>
        <v>#NAME?</v>
      </c>
      <c r="P1000" s="117"/>
      <c r="Q1000" s="167" t="e">
        <f>IF(P1000="",[3]!EntStkSalesPrice($P$1,A1000,'Price List'!$S$5),P1000*(IF('Price List'!$S$5="A",1,IF('Price List'!$S$5="B",1.262,1.553))))</f>
        <v>#NAME?</v>
      </c>
      <c r="R1000" s="167" t="e">
        <f t="shared" si="418"/>
        <v>#NAME?</v>
      </c>
    </row>
    <row r="1001" spans="1:18" x14ac:dyDescent="0.2">
      <c r="A1001" s="21" t="s">
        <v>899</v>
      </c>
      <c r="B1001" s="22" t="e">
        <f>[3]!EntStkParent($P$1,A1001)</f>
        <v>#NAME?</v>
      </c>
      <c r="C1001" s="22" t="e">
        <f t="shared" si="420"/>
        <v>#NAME?</v>
      </c>
      <c r="D1001" s="22" t="e">
        <f>[3]!EntStkDescr($P$1,A1001,1)</f>
        <v>#NAME?</v>
      </c>
      <c r="E1001" s="55" t="s">
        <v>79</v>
      </c>
      <c r="F1001" s="26" t="s">
        <v>75</v>
      </c>
      <c r="G1001" s="25" t="e">
        <f t="shared" si="421"/>
        <v>#NAME?</v>
      </c>
      <c r="H1001" s="24" t="e">
        <f>[3]!EntStkUserField5($P$1,A1001)</f>
        <v>#NAME?</v>
      </c>
      <c r="I1001" s="24"/>
      <c r="J1001" s="80" t="e">
        <f>IF('Price List'!$F$2="N/A",N1001,IF('Price List'!$S$4="#(515): Invalid Customer",K1001,(K1001-(K1001*O1001))))</f>
        <v>#NAME?</v>
      </c>
      <c r="K1001" s="80" t="e">
        <f>Q1001+(Q1001*Accounts!$N$12)</f>
        <v>#NAME?</v>
      </c>
      <c r="L1001" s="23" t="e">
        <f t="shared" si="422"/>
        <v>#NAME?</v>
      </c>
      <c r="M1001" s="77" t="e">
        <f>IF(VLOOKUP(C1001,product_group_discount,3,FALSE)="",'New Quote Discount'!$C$6,VLOOKUP(C1001,product_group_discount,3,FALSE))</f>
        <v>#NAME?</v>
      </c>
      <c r="N1001" s="23" t="e">
        <f t="shared" si="426"/>
        <v>#NAME?</v>
      </c>
      <c r="O1001" s="121" t="e">
        <f t="shared" si="425"/>
        <v>#NAME?</v>
      </c>
      <c r="P1001" s="117"/>
      <c r="Q1001" s="167" t="e">
        <f>IF(P1001="",[3]!EntStkSalesPrice($P$1,A1001,'Price List'!$S$5),P1001*(IF('Price List'!$S$5="A",1,IF('Price List'!$S$5="B",1.262,1.553))))</f>
        <v>#NAME?</v>
      </c>
      <c r="R1001" s="167" t="e">
        <f t="shared" si="418"/>
        <v>#NAME?</v>
      </c>
    </row>
    <row r="1002" spans="1:18" x14ac:dyDescent="0.2">
      <c r="A1002" s="21" t="s">
        <v>900</v>
      </c>
      <c r="B1002" s="22" t="e">
        <f>[3]!EntStkParent($P$1,A1002)</f>
        <v>#NAME?</v>
      </c>
      <c r="C1002" s="22" t="e">
        <f t="shared" si="420"/>
        <v>#NAME?</v>
      </c>
      <c r="D1002" s="22" t="e">
        <f>[3]!EntStkDescr($P$1,A1002,1)</f>
        <v>#NAME?</v>
      </c>
      <c r="E1002" s="55" t="s">
        <v>79</v>
      </c>
      <c r="F1002" s="26" t="s">
        <v>75</v>
      </c>
      <c r="G1002" s="25" t="e">
        <f t="shared" si="421"/>
        <v>#NAME?</v>
      </c>
      <c r="H1002" s="24" t="e">
        <f>[3]!EntStkUserField5($P$1,A1002)</f>
        <v>#NAME?</v>
      </c>
      <c r="I1002" s="24"/>
      <c r="J1002" s="80" t="e">
        <f>IF('Price List'!$F$2="N/A",N1002,IF('Price List'!$S$4="#(515): Invalid Customer",K1002,(K1002-(K1002*O1002))))</f>
        <v>#NAME?</v>
      </c>
      <c r="K1002" s="80" t="e">
        <f>Q1002+(Q1002*Accounts!$N$12)</f>
        <v>#NAME?</v>
      </c>
      <c r="L1002" s="23" t="e">
        <f t="shared" si="422"/>
        <v>#NAME?</v>
      </c>
      <c r="M1002" s="77" t="e">
        <f>IF(VLOOKUP(C1002,product_group_discount,3,FALSE)="",'New Quote Discount'!$C$6,VLOOKUP(C1002,product_group_discount,3,FALSE))</f>
        <v>#NAME?</v>
      </c>
      <c r="N1002" s="23" t="e">
        <f t="shared" si="426"/>
        <v>#NAME?</v>
      </c>
      <c r="O1002" s="121" t="e">
        <f t="shared" si="425"/>
        <v>#NAME?</v>
      </c>
      <c r="P1002" s="117"/>
      <c r="Q1002" s="167" t="e">
        <f>IF(P1002="",[3]!EntStkSalesPrice($P$1,A1002,'Price List'!$S$5),P1002*(IF('Price List'!$S$5="A",1,IF('Price List'!$S$5="B",1.262,1.553))))</f>
        <v>#NAME?</v>
      </c>
      <c r="R1002" s="167" t="e">
        <f t="shared" si="418"/>
        <v>#NAME?</v>
      </c>
    </row>
    <row r="1003" spans="1:18" x14ac:dyDescent="0.2">
      <c r="A1003" s="115" t="s">
        <v>270</v>
      </c>
      <c r="B1003" s="22" t="e">
        <f>[3]!EntStkParent($P$1,A1003)</f>
        <v>#NAME?</v>
      </c>
      <c r="C1003" s="22" t="e">
        <f t="shared" ref="C1003" si="427">LEFT(B1003,3)</f>
        <v>#NAME?</v>
      </c>
      <c r="D1003" s="22" t="e">
        <f>[3]!EntStkDescr($P$1,A1003,1)</f>
        <v>#NAME?</v>
      </c>
      <c r="E1003" s="55" t="s">
        <v>79</v>
      </c>
      <c r="F1003" s="26" t="s">
        <v>75</v>
      </c>
      <c r="G1003" s="25" t="e">
        <f t="shared" ref="G1003" si="428">CONCATENATE(H1003,E1003,F1003)</f>
        <v>#NAME?</v>
      </c>
      <c r="H1003" s="24" t="e">
        <f>[3]!EntStkUserField5($P$1,A1003)</f>
        <v>#NAME?</v>
      </c>
      <c r="I1003" s="24"/>
      <c r="J1003" s="80" t="e">
        <f>IF('Price List'!$F$2="N/A",N1003,IF('Price List'!$S$4="#(515): Invalid Customer",K1003,(K1003-(K1003*O1003))))</f>
        <v>#NAME?</v>
      </c>
      <c r="K1003" s="80" t="e">
        <f>Q1003+(Q1003*Accounts!$N$12)</f>
        <v>#NAME?</v>
      </c>
      <c r="L1003" s="23" t="e">
        <f t="shared" ref="L1003:L1007" si="429">K1003-(K1003*M1003)</f>
        <v>#NAME?</v>
      </c>
      <c r="M1003" s="77" t="e">
        <f>IF(VLOOKUP(C1003,product_group_discount,3,FALSE)="",'New Quote Discount'!$C$6,VLOOKUP(C1003,product_group_discount,3,FALSE))</f>
        <v>#NAME?</v>
      </c>
      <c r="N1003" s="23" t="e">
        <f t="shared" ref="N1003:N1007" si="430">K1003-(K1003*M1003)</f>
        <v>#NAME?</v>
      </c>
      <c r="O1003" s="121" t="e">
        <f t="shared" ref="O1003:O1007" si="431">VLOOKUP(C1003,customerdiscount,5,FALSE)</f>
        <v>#NAME?</v>
      </c>
      <c r="P1003" s="117"/>
      <c r="Q1003" s="167" t="e">
        <f>IF(P1003="",[3]!EntStkSalesPrice($P$1,A1003,'Price List'!$S$5),P1003*(IF('Price List'!$S$5="A",1,IF('Price List'!$S$5="B",1.262,1.553))))</f>
        <v>#NAME?</v>
      </c>
      <c r="R1003" s="167" t="e">
        <f t="shared" si="418"/>
        <v>#NAME?</v>
      </c>
    </row>
    <row r="1004" spans="1:18" x14ac:dyDescent="0.2">
      <c r="A1004" s="27"/>
      <c r="B1004" s="28" t="e">
        <f>[3]!EntStkParent($P$1,A1004)</f>
        <v>#NAME?</v>
      </c>
      <c r="C1004" s="28" t="s">
        <v>39</v>
      </c>
      <c r="D1004" s="28" t="e">
        <f>[3]!EntStkDescr($P$1,A1004,1)</f>
        <v>#NAME?</v>
      </c>
      <c r="E1004" s="57" t="s">
        <v>79</v>
      </c>
      <c r="F1004" s="39" t="s">
        <v>75</v>
      </c>
      <c r="G1004" s="31" t="str">
        <f t="shared" si="421"/>
        <v>20MGP D TECH 50</v>
      </c>
      <c r="H1004" s="30">
        <v>20</v>
      </c>
      <c r="I1004" s="24"/>
      <c r="J1004" s="81" t="e">
        <f>IF('Price List'!$F$2="N/A",N1004,IF('Price List'!$S$4="#(515): Invalid Customer",K1004,(K1004-(K1004*O1004))))</f>
        <v>#NAME?</v>
      </c>
      <c r="K1004" s="81">
        <f>IF('Price List'!$V$2="GBP",P1004,IF('Price List'!$V$2="EUR",P1004*Accounts!$F$18,IF('Price List'!$V$2="SEK",'Product List'!P1004*Accounts!$F$20,IF('Price List'!$V$2="USD",'Product List'!P1004*Accounts!$F$19,"-"))))</f>
        <v>23.169090580999999</v>
      </c>
      <c r="L1004" s="29">
        <f t="shared" si="429"/>
        <v>13.9014543486</v>
      </c>
      <c r="M1004" s="86">
        <f>IF(VLOOKUP(C1004,product_group_discount,3,FALSE)="",'New Quote Discount'!$C$6,VLOOKUP(C1004,product_group_discount,3,FALSE))</f>
        <v>0.4</v>
      </c>
      <c r="N1004" s="29">
        <f t="shared" si="430"/>
        <v>13.9014543486</v>
      </c>
      <c r="O1004" s="120" t="e">
        <f t="shared" si="431"/>
        <v>#NAME?</v>
      </c>
      <c r="P1004" s="81">
        <v>18.535272464799998</v>
      </c>
      <c r="Q1004" s="167">
        <f>IF(P1004="",[3]!EntStkSalesPrice($P$1,A1004,'Price List'!$S$5),P1004*(IF('Price List'!$S$5="A",1,IF('Price List'!$S$5="B",1.262,1.553))))</f>
        <v>23.391513850577599</v>
      </c>
      <c r="R1004" s="167">
        <f t="shared" si="418"/>
        <v>34.753635871499995</v>
      </c>
    </row>
    <row r="1005" spans="1:18" x14ac:dyDescent="0.2">
      <c r="A1005" s="27"/>
      <c r="B1005" s="28" t="e">
        <f>[3]!EntStkParent($P$1,A1005)</f>
        <v>#NAME?</v>
      </c>
      <c r="C1005" s="28" t="s">
        <v>39</v>
      </c>
      <c r="D1005" s="28" t="e">
        <f>[3]!EntStkDescr($P$1,A1005,1)</f>
        <v>#NAME?</v>
      </c>
      <c r="E1005" s="57" t="s">
        <v>79</v>
      </c>
      <c r="F1005" s="39" t="s">
        <v>75</v>
      </c>
      <c r="G1005" s="31" t="str">
        <f t="shared" si="421"/>
        <v>22MGP D TECH 50</v>
      </c>
      <c r="H1005" s="30">
        <v>22</v>
      </c>
      <c r="I1005" s="24"/>
      <c r="J1005" s="81" t="e">
        <f>IF('Price List'!$F$2="N/A",N1005,IF('Price List'!$S$4="#(515): Invalid Customer",K1005,(K1005-(K1005*O1005))))</f>
        <v>#NAME?</v>
      </c>
      <c r="K1005" s="81">
        <f>IF('Price List'!$V$2="GBP",P1005,IF('Price List'!$V$2="EUR",P1005*Accounts!$F$18,IF('Price List'!$V$2="SEK",'Product List'!P1005*Accounts!$F$20,IF('Price List'!$V$2="USD",'Product List'!P1005*Accounts!$F$19,"-"))))</f>
        <v>30.115556119999994</v>
      </c>
      <c r="L1005" s="29">
        <f t="shared" si="429"/>
        <v>18.069333671999996</v>
      </c>
      <c r="M1005" s="86">
        <f>IF(VLOOKUP(C1005,product_group_discount,3,FALSE)="",'New Quote Discount'!$C$6,VLOOKUP(C1005,product_group_discount,3,FALSE))</f>
        <v>0.4</v>
      </c>
      <c r="N1005" s="29">
        <f t="shared" si="430"/>
        <v>18.069333671999996</v>
      </c>
      <c r="O1005" s="120" t="e">
        <f t="shared" si="431"/>
        <v>#NAME?</v>
      </c>
      <c r="P1005" s="81">
        <v>24.092444895999996</v>
      </c>
      <c r="Q1005" s="167">
        <f>IF(P1005="",[3]!EntStkSalesPrice($P$1,A1005,'Price List'!$S$5),P1005*(IF('Price List'!$S$5="A",1,IF('Price List'!$S$5="B",1.262,1.553))))</f>
        <v>30.404665458751996</v>
      </c>
      <c r="R1005" s="167">
        <f t="shared" si="418"/>
        <v>45.173334179999991</v>
      </c>
    </row>
    <row r="1006" spans="1:18" x14ac:dyDescent="0.2">
      <c r="A1006" s="27"/>
      <c r="B1006" s="28" t="e">
        <f>[3]!EntStkParent($P$1,A1006)</f>
        <v>#NAME?</v>
      </c>
      <c r="C1006" s="28" t="s">
        <v>39</v>
      </c>
      <c r="D1006" s="28" t="e">
        <f>[3]!EntStkDescr($P$1,A1006,1)</f>
        <v>#NAME?</v>
      </c>
      <c r="E1006" s="57" t="s">
        <v>79</v>
      </c>
      <c r="F1006" s="39" t="s">
        <v>75</v>
      </c>
      <c r="G1006" s="31" t="str">
        <f t="shared" si="421"/>
        <v>24MGP D TECH 50</v>
      </c>
      <c r="H1006" s="30">
        <v>24</v>
      </c>
      <c r="I1006" s="24"/>
      <c r="J1006" s="81" t="e">
        <f>IF('Price List'!$F$2="N/A",N1006,IF('Price List'!$S$4="#(515): Invalid Customer",K1006,(K1006-(K1006*O1006))))</f>
        <v>#NAME?</v>
      </c>
      <c r="K1006" s="81">
        <f>IF('Price List'!$V$2="GBP",P1006,IF('Price List'!$V$2="EUR",P1006*Accounts!$F$18,IF('Price List'!$V$2="SEK",'Product List'!P1006*Accounts!$F$20,IF('Price List'!$V$2="USD",'Product List'!P1006*Accounts!$F$19,"-"))))</f>
        <v>41.537285087500003</v>
      </c>
      <c r="L1006" s="29">
        <f t="shared" si="429"/>
        <v>24.922371052500001</v>
      </c>
      <c r="M1006" s="86">
        <f>IF(VLOOKUP(C1006,product_group_discount,3,FALSE)="",'New Quote Discount'!$C$6,VLOOKUP(C1006,product_group_discount,3,FALSE))</f>
        <v>0.4</v>
      </c>
      <c r="N1006" s="29">
        <f t="shared" si="430"/>
        <v>24.922371052500001</v>
      </c>
      <c r="O1006" s="120" t="e">
        <f t="shared" si="431"/>
        <v>#NAME?</v>
      </c>
      <c r="P1006" s="81">
        <v>33.229828070000003</v>
      </c>
      <c r="Q1006" s="167">
        <f>IF(P1006="",[3]!EntStkSalesPrice($P$1,A1006,'Price List'!$S$5),P1006*(IF('Price List'!$S$5="A",1,IF('Price List'!$S$5="B",1.262,1.553))))</f>
        <v>41.936043024340002</v>
      </c>
      <c r="R1006" s="167">
        <f t="shared" si="418"/>
        <v>62.30592763125</v>
      </c>
    </row>
    <row r="1007" spans="1:18" ht="13.6" thickBot="1" x14ac:dyDescent="0.25">
      <c r="A1007" s="27"/>
      <c r="B1007" s="28" t="e">
        <f>[3]!EntStkParent($P$1,A1007)</f>
        <v>#NAME?</v>
      </c>
      <c r="C1007" s="28" t="s">
        <v>39</v>
      </c>
      <c r="D1007" s="28" t="e">
        <f>[3]!EntStkDescr($P$1,A1007,1)</f>
        <v>#NAME?</v>
      </c>
      <c r="E1007" s="57" t="s">
        <v>79</v>
      </c>
      <c r="F1007" s="39" t="s">
        <v>75</v>
      </c>
      <c r="G1007" s="31" t="str">
        <f t="shared" si="421"/>
        <v>28MGP D TECH 50</v>
      </c>
      <c r="H1007" s="30">
        <v>28</v>
      </c>
      <c r="I1007" s="24"/>
      <c r="J1007" s="81" t="e">
        <f>IF('Price List'!$F$2="N/A",N1007,IF('Price List'!$S$4="#(515): Invalid Customer",K1007,(K1007-(K1007*O1007))))</f>
        <v>#NAME?</v>
      </c>
      <c r="K1007" s="81">
        <f>IF('Price List'!$V$2="GBP",P1007,IF('Price List'!$V$2="EUR",P1007*Accounts!$F$18,IF('Price List'!$V$2="SEK",'Product List'!P1007*Accounts!$F$20,IF('Price List'!$V$2="USD",'Product List'!P1007*Accounts!$F$19,"-"))))</f>
        <v>48.858555987500019</v>
      </c>
      <c r="L1007" s="29">
        <f t="shared" si="429"/>
        <v>29.315133592500011</v>
      </c>
      <c r="M1007" s="86">
        <f>IF(VLOOKUP(C1007,product_group_discount,3,FALSE)="",'New Quote Discount'!$C$6,VLOOKUP(C1007,product_group_discount,3,FALSE))</f>
        <v>0.4</v>
      </c>
      <c r="N1007" s="29">
        <f t="shared" si="430"/>
        <v>29.315133592500011</v>
      </c>
      <c r="O1007" s="120" t="e">
        <f t="shared" si="431"/>
        <v>#NAME?</v>
      </c>
      <c r="P1007" s="81">
        <v>39.086844790000015</v>
      </c>
      <c r="Q1007" s="167">
        <f>IF(P1007="",[3]!EntStkSalesPrice($P$1,A1007,'Price List'!$S$5),P1007*(IF('Price List'!$S$5="A",1,IF('Price List'!$S$5="B",1.262,1.553))))</f>
        <v>49.327598124980021</v>
      </c>
      <c r="R1007" s="167">
        <f t="shared" si="418"/>
        <v>73.287833981250031</v>
      </c>
    </row>
    <row r="1008" spans="1:18" x14ac:dyDescent="0.2">
      <c r="A1008" s="45"/>
      <c r="B1008" s="46" t="e">
        <f>[3]!EntStkParent($P$1,A1008)</f>
        <v>#NAME?</v>
      </c>
      <c r="C1008" s="46" t="s">
        <v>39</v>
      </c>
      <c r="D1008" s="46" t="e">
        <f>[3]!EntStkDescr($P$1,A1008,1)</f>
        <v>#NAME?</v>
      </c>
      <c r="E1008" s="50" t="s">
        <v>79</v>
      </c>
      <c r="F1008" s="63" t="s">
        <v>110</v>
      </c>
      <c r="G1008" s="49" t="e">
        <f t="shared" ref="G1008:G1019" si="432">CONCATENATE(H1008,E1008,F1008)</f>
        <v>#NAME?</v>
      </c>
      <c r="H1008" s="48" t="e">
        <f>[3]!EntStkUserField5($P$1,A1008)</f>
        <v>#NAME?</v>
      </c>
      <c r="I1008" s="24"/>
      <c r="J1008" s="84" t="e">
        <f>IF('Price List'!$F$2="N/A",N1008,IF('Price List'!$S$4="#(515): Invalid Customer",K1008,(K1008-(K1008*O1008))))</f>
        <v>#NAME?</v>
      </c>
      <c r="K1008" s="84">
        <f>IF('Price List'!$V$2="GBP",P1008,IF('Price List'!$V$2="EUR",P1008*Accounts!$F$18,IF('Price List'!$V$2="SEK",'Product List'!P1008*Accounts!$F$20,IF('Price List'!$V$2="USD",'Product List'!P1008*Accounts!$F$19,"-"))))</f>
        <v>1.721045025</v>
      </c>
      <c r="L1008" s="63">
        <f t="shared" ref="L1008" si="433">K1008-(K1008*M1008)</f>
        <v>1.0326270150000001</v>
      </c>
      <c r="M1008" s="88">
        <f>IF(VLOOKUP(C1008,product_group_discount,3,FALSE)="",'New Quote Discount'!$C$6,VLOOKUP(C1008,product_group_discount,3,FALSE))</f>
        <v>0.4</v>
      </c>
      <c r="N1008" s="63">
        <f t="shared" ref="N1008" si="434">K1008-(K1008*M1008)</f>
        <v>1.0326270150000001</v>
      </c>
      <c r="O1008" s="124" t="e">
        <f t="shared" ref="O1008" si="435">VLOOKUP(C1008,customerdiscount,5,FALSE)</f>
        <v>#NAME?</v>
      </c>
      <c r="P1008" s="84">
        <v>1.37683602</v>
      </c>
      <c r="Q1008" s="167">
        <f>IF(P1008="",[3]!EntStkSalesPrice($P$1,A1008,'Price List'!$S$5),P1008*(IF('Price List'!$S$5="A",1,IF('Price List'!$S$5="B",1.262,1.553))))</f>
        <v>1.7375670572400002</v>
      </c>
      <c r="R1008" s="167">
        <f t="shared" si="418"/>
        <v>2.5815675374999998</v>
      </c>
    </row>
    <row r="1009" spans="1:18" x14ac:dyDescent="0.2">
      <c r="A1009" s="115" t="s">
        <v>667</v>
      </c>
      <c r="B1009" s="66" t="e">
        <f>[3]!EntStkParent($P$1,A1009)</f>
        <v>#NAME?</v>
      </c>
      <c r="C1009" s="66" t="s">
        <v>39</v>
      </c>
      <c r="D1009" s="66" t="e">
        <f>[3]!EntStkDescr($P$1,A1009,1)</f>
        <v>#NAME?</v>
      </c>
      <c r="E1009" s="67" t="s">
        <v>79</v>
      </c>
      <c r="F1009" s="75" t="s">
        <v>110</v>
      </c>
      <c r="G1009" s="70" t="e">
        <f t="shared" si="432"/>
        <v>#NAME?</v>
      </c>
      <c r="H1009" s="69" t="e">
        <f>[3]!EntStkUserField5($P$1,A1009)</f>
        <v>#NAME?</v>
      </c>
      <c r="I1009" s="24"/>
      <c r="J1009" s="85" t="e">
        <f>IF('Price List'!$F$2="N/A",N1009,IF('Price List'!$S$4="#(515): Invalid Customer",K1009,(K1009-(K1009*O1009))))</f>
        <v>#NAME?</v>
      </c>
      <c r="K1009" s="85" t="e">
        <f>Q1009+(Q1009*Accounts!$N$12)</f>
        <v>#NAME?</v>
      </c>
      <c r="L1009" s="23" t="e">
        <f t="shared" ref="L1009" si="436">K1009-(K1009*M1009)</f>
        <v>#NAME?</v>
      </c>
      <c r="M1009" s="77">
        <f>IF(VLOOKUP(C1009,product_group_discount,3,FALSE)="",'New Quote Discount'!$C$6,VLOOKUP(C1009,product_group_discount,3,FALSE))</f>
        <v>0.4</v>
      </c>
      <c r="N1009" s="23" t="e">
        <f t="shared" ref="N1009" si="437">K1009-(K1009*M1009)</f>
        <v>#NAME?</v>
      </c>
      <c r="O1009" s="77" t="e">
        <f t="shared" ref="O1009" si="438">VLOOKUP(C1009,customerdiscount,5,FALSE)</f>
        <v>#NAME?</v>
      </c>
      <c r="P1009" s="117"/>
      <c r="Q1009" s="167" t="e">
        <f>IF(P1009="",[3]!EntStkSalesPrice($P$1,A1009,'Price List'!$S$5),P1009*(IF('Price List'!$S$5="A",1,IF('Price List'!$S$5="B",1.262,1.553))))</f>
        <v>#NAME?</v>
      </c>
      <c r="R1009" s="167" t="e">
        <f t="shared" si="418"/>
        <v>#NAME?</v>
      </c>
    </row>
    <row r="1010" spans="1:18" x14ac:dyDescent="0.2">
      <c r="A1010" s="21" t="s">
        <v>901</v>
      </c>
      <c r="B1010" s="22" t="e">
        <f>[3]!EntStkParent($P$1,A1010)</f>
        <v>#NAME?</v>
      </c>
      <c r="C1010" s="22" t="e">
        <f t="shared" ref="C1010:C1013" si="439">LEFT(B1010,3)</f>
        <v>#NAME?</v>
      </c>
      <c r="D1010" s="22" t="e">
        <f>[3]!EntStkDescr($P$1,A1010,1)</f>
        <v>#NAME?</v>
      </c>
      <c r="E1010" s="55" t="s">
        <v>79</v>
      </c>
      <c r="F1010" s="23" t="s">
        <v>110</v>
      </c>
      <c r="G1010" s="25" t="e">
        <f t="shared" si="432"/>
        <v>#NAME?</v>
      </c>
      <c r="H1010" s="24" t="e">
        <f>[3]!EntStkUserField5($P$1,A1010)</f>
        <v>#NAME?</v>
      </c>
      <c r="I1010" s="24"/>
      <c r="J1010" s="80" t="e">
        <f>IF('Price List'!$F$2="N/A",N1010,IF('Price List'!$S$4="#(515): Invalid Customer",K1010,(K1010-(K1010*O1010))))</f>
        <v>#NAME?</v>
      </c>
      <c r="K1010" s="80" t="e">
        <f>Q1010+(Q1010*Accounts!$N$12)</f>
        <v>#NAME?</v>
      </c>
      <c r="L1010" s="23" t="e">
        <f t="shared" ref="L1010" si="440">K1010-(K1010*M1010)</f>
        <v>#NAME?</v>
      </c>
      <c r="M1010" s="77" t="e">
        <f>IF(VLOOKUP(C1010,product_group_discount,3,FALSE)="",'New Quote Discount'!$C$6,VLOOKUP(C1010,product_group_discount,3,FALSE))</f>
        <v>#NAME?</v>
      </c>
      <c r="N1010" s="23" t="e">
        <f t="shared" ref="N1010" si="441">K1010-(K1010*M1010)</f>
        <v>#NAME?</v>
      </c>
      <c r="O1010" s="77" t="e">
        <f t="shared" ref="O1010" si="442">VLOOKUP(C1010,customerdiscount,5,FALSE)</f>
        <v>#NAME?</v>
      </c>
      <c r="P1010" s="117"/>
      <c r="Q1010" s="167" t="e">
        <f>IF(P1010="",[3]!EntStkSalesPrice($P$1,A1010,'Price List'!$S$5),P1010*(IF('Price List'!$S$5="A",1,IF('Price List'!$S$5="B",1.262,1.553))))</f>
        <v>#NAME?</v>
      </c>
      <c r="R1010" s="167" t="e">
        <f t="shared" si="418"/>
        <v>#NAME?</v>
      </c>
    </row>
    <row r="1011" spans="1:18" x14ac:dyDescent="0.2">
      <c r="A1011" s="21" t="s">
        <v>902</v>
      </c>
      <c r="B1011" s="22" t="e">
        <f>[3]!EntStkParent($P$1,A1011)</f>
        <v>#NAME?</v>
      </c>
      <c r="C1011" s="22" t="e">
        <f t="shared" si="439"/>
        <v>#NAME?</v>
      </c>
      <c r="D1011" s="22" t="e">
        <f>[3]!EntStkDescr($P$1,A1011,1)</f>
        <v>#NAME?</v>
      </c>
      <c r="E1011" s="55" t="s">
        <v>79</v>
      </c>
      <c r="F1011" s="23" t="s">
        <v>110</v>
      </c>
      <c r="G1011" s="25" t="e">
        <f t="shared" si="432"/>
        <v>#NAME?</v>
      </c>
      <c r="H1011" s="24" t="e">
        <f>[3]!EntStkUserField5($P$1,A1011)</f>
        <v>#NAME?</v>
      </c>
      <c r="I1011" s="24"/>
      <c r="J1011" s="80" t="e">
        <f>IF('Price List'!$F$2="N/A",N1011,IF('Price List'!$S$4="#(515): Invalid Customer",K1011,(K1011-(K1011*O1011))))</f>
        <v>#NAME?</v>
      </c>
      <c r="K1011" s="80" t="e">
        <f>Q1011+(Q1011*Accounts!$N$12)</f>
        <v>#NAME?</v>
      </c>
      <c r="L1011" s="23" t="e">
        <f>K1011-(K1011*M1011)</f>
        <v>#NAME?</v>
      </c>
      <c r="M1011" s="77" t="e">
        <f>IF(VLOOKUP(C1011,product_group_discount,3,FALSE)="",'New Quote Discount'!$C$6,VLOOKUP(C1011,product_group_discount,3,FALSE))</f>
        <v>#NAME?</v>
      </c>
      <c r="N1011" s="23" t="e">
        <f t="shared" ref="N1011:N1012" si="443">K1011-(K1011*M1011)</f>
        <v>#NAME?</v>
      </c>
      <c r="O1011" s="77" t="e">
        <f t="shared" ref="O1011:O1012" si="444">VLOOKUP(C1011,customerdiscount,5,FALSE)</f>
        <v>#NAME?</v>
      </c>
      <c r="P1011" s="117"/>
      <c r="Q1011" s="167" t="e">
        <f>IF(P1011="",[3]!EntStkSalesPrice($P$1,A1011,'Price List'!$S$5),P1011*(IF('Price List'!$S$5="A",1,IF('Price List'!$S$5="B",1.262,1.553))))</f>
        <v>#NAME?</v>
      </c>
      <c r="R1011" s="167" t="e">
        <f t="shared" si="418"/>
        <v>#NAME?</v>
      </c>
    </row>
    <row r="1012" spans="1:18" x14ac:dyDescent="0.2">
      <c r="A1012" s="21" t="s">
        <v>903</v>
      </c>
      <c r="B1012" s="22" t="e">
        <f>[3]!EntStkParent($P$1,A1012)</f>
        <v>#NAME?</v>
      </c>
      <c r="C1012" s="22" t="e">
        <f t="shared" si="439"/>
        <v>#NAME?</v>
      </c>
      <c r="D1012" s="22" t="e">
        <f>[3]!EntStkDescr($P$1,A1012,1)</f>
        <v>#NAME?</v>
      </c>
      <c r="E1012" s="55" t="s">
        <v>79</v>
      </c>
      <c r="F1012" s="23" t="s">
        <v>110</v>
      </c>
      <c r="G1012" s="25" t="e">
        <f t="shared" si="432"/>
        <v>#NAME?</v>
      </c>
      <c r="H1012" s="24" t="e">
        <f>[3]!EntStkUserField5($P$1,A1012)</f>
        <v>#NAME?</v>
      </c>
      <c r="I1012" s="24"/>
      <c r="J1012" s="80" t="e">
        <f>IF('Price List'!$F$2="N/A",N1012,IF('Price List'!$S$4="#(515): Invalid Customer",K1012,(K1012-(K1012*O1012))))</f>
        <v>#NAME?</v>
      </c>
      <c r="K1012" s="80" t="e">
        <f>Q1012+(Q1012*Accounts!$N$12)</f>
        <v>#NAME?</v>
      </c>
      <c r="L1012" s="23" t="e">
        <f>K1012-(K1012*M1012)</f>
        <v>#NAME?</v>
      </c>
      <c r="M1012" s="77" t="e">
        <f>IF(VLOOKUP(C1012,product_group_discount,3,FALSE)="",'New Quote Discount'!$C$6,VLOOKUP(C1012,product_group_discount,3,FALSE))</f>
        <v>#NAME?</v>
      </c>
      <c r="N1012" s="23" t="e">
        <f t="shared" si="443"/>
        <v>#NAME?</v>
      </c>
      <c r="O1012" s="77" t="e">
        <f t="shared" si="444"/>
        <v>#NAME?</v>
      </c>
      <c r="P1012" s="117"/>
      <c r="Q1012" s="167" t="e">
        <f>IF(P1012="",[3]!EntStkSalesPrice($P$1,A1012,'Price List'!$S$5),P1012*(IF('Price List'!$S$5="A",1,IF('Price List'!$S$5="B",1.262,1.553))))</f>
        <v>#NAME?</v>
      </c>
      <c r="R1012" s="167" t="e">
        <f t="shared" si="418"/>
        <v>#NAME?</v>
      </c>
    </row>
    <row r="1013" spans="1:18" x14ac:dyDescent="0.2">
      <c r="A1013" s="21" t="s">
        <v>904</v>
      </c>
      <c r="B1013" s="22" t="e">
        <f>[3]!EntStkParent($P$1,A1013)</f>
        <v>#NAME?</v>
      </c>
      <c r="C1013" s="22" t="e">
        <f t="shared" si="439"/>
        <v>#NAME?</v>
      </c>
      <c r="D1013" s="22" t="e">
        <f>[3]!EntStkDescr($P$1,A1013,1)</f>
        <v>#NAME?</v>
      </c>
      <c r="E1013" s="55" t="s">
        <v>79</v>
      </c>
      <c r="F1013" s="23" t="s">
        <v>110</v>
      </c>
      <c r="G1013" s="25" t="e">
        <f t="shared" si="432"/>
        <v>#NAME?</v>
      </c>
      <c r="H1013" s="24" t="e">
        <f>[3]!EntStkUserField5($P$1,A1013)</f>
        <v>#NAME?</v>
      </c>
      <c r="I1013" s="24"/>
      <c r="J1013" s="80" t="e">
        <f>IF('Price List'!$F$2="N/A",N1013,IF('Price List'!$S$4="#(515): Invalid Customer",K1013,(K1013-(K1013*O1013))))</f>
        <v>#NAME?</v>
      </c>
      <c r="K1013" s="80" t="e">
        <f>Q1013+(Q1013*Accounts!$N$12)</f>
        <v>#NAME?</v>
      </c>
      <c r="L1013" s="23" t="e">
        <f t="shared" ref="L1013:L1014" si="445">K1013-(K1013*M1013)</f>
        <v>#NAME?</v>
      </c>
      <c r="M1013" s="77" t="e">
        <f>IF(VLOOKUP(C1013,product_group_discount,3,FALSE)="",'New Quote Discount'!$C$6,VLOOKUP(C1013,product_group_discount,3,FALSE))</f>
        <v>#NAME?</v>
      </c>
      <c r="N1013" s="23" t="e">
        <f t="shared" ref="N1013:N1014" si="446">K1013-(K1013*M1013)</f>
        <v>#NAME?</v>
      </c>
      <c r="O1013" s="77" t="e">
        <f t="shared" ref="O1013:O1014" si="447">VLOOKUP(C1013,customerdiscount,5,FALSE)</f>
        <v>#NAME?</v>
      </c>
      <c r="P1013" s="117"/>
      <c r="Q1013" s="167" t="e">
        <f>IF(P1013="",[3]!EntStkSalesPrice($P$1,A1013,'Price List'!$S$5),P1013*(IF('Price List'!$S$5="A",1,IF('Price List'!$S$5="B",1.262,1.553))))</f>
        <v>#NAME?</v>
      </c>
      <c r="R1013" s="167" t="e">
        <f t="shared" si="418"/>
        <v>#NAME?</v>
      </c>
    </row>
    <row r="1014" spans="1:18" x14ac:dyDescent="0.2">
      <c r="A1014" s="27"/>
      <c r="B1014" s="28" t="e">
        <f>[3]!EntStkParent($P$1,A1014)</f>
        <v>#NAME?</v>
      </c>
      <c r="C1014" s="28" t="s">
        <v>39</v>
      </c>
      <c r="D1014" s="28" t="e">
        <f>[3]!EntStkDescr($P$1,A1014,1)</f>
        <v>#NAME?</v>
      </c>
      <c r="E1014" s="57" t="s">
        <v>79</v>
      </c>
      <c r="F1014" s="29" t="s">
        <v>110</v>
      </c>
      <c r="G1014" s="31" t="str">
        <f t="shared" si="432"/>
        <v>16MGP RUNNERTAIL 75</v>
      </c>
      <c r="H1014" s="30">
        <v>16</v>
      </c>
      <c r="I1014" s="24"/>
      <c r="J1014" s="81" t="e">
        <f>IF('Price List'!$F$2="N/A",N1014,IF('Price List'!$S$4="#(515): Invalid Customer",K1014,(K1014-(K1014*O1014))))</f>
        <v>#NAME?</v>
      </c>
      <c r="K1014" s="81">
        <f>IF('Price List'!$V$2="GBP",P1014,IF('Price List'!$V$2="EUR",P1014*Accounts!$F$18,IF('Price List'!$V$2="SEK",'Product List'!P1014*Accounts!$F$20,IF('Price List'!$V$2="USD",'Product List'!P1014*Accounts!$F$19,"-"))))</f>
        <v>8.9740204875000007</v>
      </c>
      <c r="L1014" s="29">
        <f t="shared" si="445"/>
        <v>5.3844122925000004</v>
      </c>
      <c r="M1014" s="86">
        <f>IF(VLOOKUP(C1014,product_group_discount,3,FALSE)="",'New Quote Discount'!$C$6,VLOOKUP(C1014,product_group_discount,3,FALSE))</f>
        <v>0.4</v>
      </c>
      <c r="N1014" s="29">
        <f t="shared" si="446"/>
        <v>5.3844122925000004</v>
      </c>
      <c r="O1014" s="120" t="e">
        <f t="shared" si="447"/>
        <v>#NAME?</v>
      </c>
      <c r="P1014" s="81">
        <v>7.1792163900000006</v>
      </c>
      <c r="Q1014" s="167">
        <f>IF(P1014="",[3]!EntStkSalesPrice($P$1,A1014,'Price List'!$S$5),P1014*(IF('Price List'!$S$5="A",1,IF('Price List'!$S$5="B",1.262,1.553))))</f>
        <v>9.0601710841800003</v>
      </c>
      <c r="R1014" s="167">
        <f t="shared" si="418"/>
        <v>13.461030731250002</v>
      </c>
    </row>
    <row r="1015" spans="1:18" x14ac:dyDescent="0.2">
      <c r="A1015" s="27"/>
      <c r="B1015" s="28" t="e">
        <f>[3]!EntStkParent($P$1,A1015)</f>
        <v>#NAME?</v>
      </c>
      <c r="C1015" s="28" t="s">
        <v>39</v>
      </c>
      <c r="D1015" s="28" t="e">
        <f>[3]!EntStkDescr($P$1,A1015,1)</f>
        <v>#NAME?</v>
      </c>
      <c r="E1015" s="57" t="s">
        <v>79</v>
      </c>
      <c r="F1015" s="29" t="s">
        <v>110</v>
      </c>
      <c r="G1015" s="31" t="str">
        <f t="shared" si="432"/>
        <v>18MGP RUNNERTAIL 75</v>
      </c>
      <c r="H1015" s="30">
        <v>18</v>
      </c>
      <c r="I1015" s="24"/>
      <c r="J1015" s="81" t="e">
        <f>IF('Price List'!$F$2="N/A",N1015,IF('Price List'!$S$4="#(515): Invalid Customer",K1015,(K1015-(K1015*O1015))))</f>
        <v>#NAME?</v>
      </c>
      <c r="K1015" s="81">
        <f>IF('Price List'!$V$2="GBP",P1015,IF('Price List'!$V$2="EUR",P1015*Accounts!$F$18,IF('Price List'!$V$2="SEK",'Product List'!P1015*Accounts!$F$20,IF('Price List'!$V$2="USD",'Product List'!P1015*Accounts!$F$19,"-"))))</f>
        <v>11.7331561625</v>
      </c>
      <c r="L1015" s="29">
        <f t="shared" ref="L1015:L1019" si="448">K1015-(K1015*M1015)</f>
        <v>7.0398936975000002</v>
      </c>
      <c r="M1015" s="86">
        <f>IF(VLOOKUP(C1015,product_group_discount,3,FALSE)="",'New Quote Discount'!$C$6,VLOOKUP(C1015,product_group_discount,3,FALSE))</f>
        <v>0.4</v>
      </c>
      <c r="N1015" s="29">
        <f t="shared" ref="N1015:N1019" si="449">K1015-(K1015*M1015)</f>
        <v>7.0398936975000002</v>
      </c>
      <c r="O1015" s="120" t="e">
        <f t="shared" ref="O1015:O1019" si="450">VLOOKUP(C1015,customerdiscount,5,FALSE)</f>
        <v>#NAME?</v>
      </c>
      <c r="P1015" s="81">
        <v>9.3865249300000002</v>
      </c>
      <c r="Q1015" s="167">
        <f>IF(P1015="",[3]!EntStkSalesPrice($P$1,A1015,'Price List'!$S$5),P1015*(IF('Price List'!$S$5="A",1,IF('Price List'!$S$5="B",1.262,1.553))))</f>
        <v>11.845794461660001</v>
      </c>
      <c r="R1015" s="167">
        <f t="shared" si="418"/>
        <v>17.59973424375</v>
      </c>
    </row>
    <row r="1016" spans="1:18" x14ac:dyDescent="0.2">
      <c r="A1016" s="27"/>
      <c r="B1016" s="28" t="e">
        <f>[3]!EntStkParent($P$1,A1016)</f>
        <v>#NAME?</v>
      </c>
      <c r="C1016" s="28" t="s">
        <v>39</v>
      </c>
      <c r="D1016" s="28" t="e">
        <f>[3]!EntStkDescr($P$1,A1016,1)</f>
        <v>#NAME?</v>
      </c>
      <c r="E1016" s="57" t="s">
        <v>79</v>
      </c>
      <c r="F1016" s="29" t="s">
        <v>110</v>
      </c>
      <c r="G1016" s="31" t="str">
        <f t="shared" si="432"/>
        <v>20MGP RUNNERTAIL 75</v>
      </c>
      <c r="H1016" s="30">
        <v>20</v>
      </c>
      <c r="I1016" s="24"/>
      <c r="J1016" s="81" t="e">
        <f>IF('Price List'!$F$2="N/A",N1016,IF('Price List'!$S$4="#(515): Invalid Customer",K1016,(K1016-(K1016*O1016))))</f>
        <v>#NAME?</v>
      </c>
      <c r="K1016" s="81">
        <f>IF('Price List'!$V$2="GBP",P1016,IF('Price List'!$V$2="EUR",P1016*Accounts!$F$18,IF('Price List'!$V$2="SEK",'Product List'!P1016*Accounts!$F$20,IF('Price List'!$V$2="USD",'Product List'!P1016*Accounts!$F$19,"-"))))</f>
        <v>13.809337462500002</v>
      </c>
      <c r="L1016" s="29">
        <f t="shared" si="448"/>
        <v>8.2856024775000012</v>
      </c>
      <c r="M1016" s="86">
        <f>IF(VLOOKUP(C1016,product_group_discount,3,FALSE)="",'New Quote Discount'!$C$6,VLOOKUP(C1016,product_group_discount,3,FALSE))</f>
        <v>0.4</v>
      </c>
      <c r="N1016" s="29">
        <f t="shared" si="449"/>
        <v>8.2856024775000012</v>
      </c>
      <c r="O1016" s="120" t="e">
        <f t="shared" si="450"/>
        <v>#NAME?</v>
      </c>
      <c r="P1016" s="81">
        <v>11.047469970000002</v>
      </c>
      <c r="Q1016" s="167">
        <f>IF(P1016="",[3]!EntStkSalesPrice($P$1,A1016,'Price List'!$S$5),P1016*(IF('Price List'!$S$5="A",1,IF('Price List'!$S$5="B",1.262,1.553))))</f>
        <v>13.941907102140002</v>
      </c>
      <c r="R1016" s="167">
        <f t="shared" si="418"/>
        <v>20.714006193750002</v>
      </c>
    </row>
    <row r="1017" spans="1:18" x14ac:dyDescent="0.2">
      <c r="A1017" s="27"/>
      <c r="B1017" s="28" t="e">
        <f>[3]!EntStkParent($P$1,A1017)</f>
        <v>#NAME?</v>
      </c>
      <c r="C1017" s="28" t="s">
        <v>39</v>
      </c>
      <c r="D1017" s="28" t="e">
        <f>[3]!EntStkDescr($P$1,A1017,1)</f>
        <v>#NAME?</v>
      </c>
      <c r="E1017" s="57" t="s">
        <v>79</v>
      </c>
      <c r="F1017" s="29" t="s">
        <v>110</v>
      </c>
      <c r="G1017" s="31" t="str">
        <f t="shared" si="432"/>
        <v>22MGP RUNNERTAIL 75</v>
      </c>
      <c r="H1017" s="30">
        <v>22</v>
      </c>
      <c r="I1017" s="24"/>
      <c r="J1017" s="81" t="e">
        <f>IF('Price List'!$F$2="N/A",N1017,IF('Price List'!$S$4="#(515): Invalid Customer",K1017,(K1017-(K1017*O1017))))</f>
        <v>#NAME?</v>
      </c>
      <c r="K1017" s="81">
        <f>IF('Price List'!$V$2="GBP",P1017,IF('Price List'!$V$2="EUR",P1017*Accounts!$F$18,IF('Price List'!$V$2="SEK",'Product List'!P1017*Accounts!$F$20,IF('Price List'!$V$2="USD",'Product List'!P1017*Accounts!$F$19,"-"))))</f>
        <v>17.948040975000001</v>
      </c>
      <c r="L1017" s="29">
        <f t="shared" si="448"/>
        <v>10.768824585000001</v>
      </c>
      <c r="M1017" s="86">
        <f>IF(VLOOKUP(C1017,product_group_discount,3,FALSE)="",'New Quote Discount'!$C$6,VLOOKUP(C1017,product_group_discount,3,FALSE))</f>
        <v>0.4</v>
      </c>
      <c r="N1017" s="29">
        <f t="shared" si="449"/>
        <v>10.768824585000001</v>
      </c>
      <c r="O1017" s="120" t="e">
        <f t="shared" si="450"/>
        <v>#NAME?</v>
      </c>
      <c r="P1017" s="81">
        <v>14.358432780000001</v>
      </c>
      <c r="Q1017" s="167">
        <f>IF(P1017="",[3]!EntStkSalesPrice($P$1,A1017,'Price List'!$S$5),P1017*(IF('Price List'!$S$5="A",1,IF('Price List'!$S$5="B",1.262,1.553))))</f>
        <v>18.120342168360001</v>
      </c>
      <c r="R1017" s="167">
        <f t="shared" si="418"/>
        <v>26.922061462500004</v>
      </c>
    </row>
    <row r="1018" spans="1:18" x14ac:dyDescent="0.2">
      <c r="A1018" s="27"/>
      <c r="B1018" s="28" t="e">
        <f>[3]!EntStkParent($P$1,A1018)</f>
        <v>#NAME?</v>
      </c>
      <c r="C1018" s="28" t="s">
        <v>39</v>
      </c>
      <c r="D1018" s="28" t="e">
        <f>[3]!EntStkDescr($P$1,A1018,1)</f>
        <v>#NAME?</v>
      </c>
      <c r="E1018" s="57" t="s">
        <v>79</v>
      </c>
      <c r="F1018" s="29" t="s">
        <v>110</v>
      </c>
      <c r="G1018" s="31" t="str">
        <f t="shared" si="432"/>
        <v>24MGP RUNNERTAIL 75</v>
      </c>
      <c r="H1018" s="30">
        <v>24</v>
      </c>
      <c r="I1018" s="24"/>
      <c r="J1018" s="81" t="e">
        <f>IF('Price List'!$F$2="N/A",N1018,IF('Price List'!$S$4="#(515): Invalid Customer",K1018,(K1018-(K1018*O1018))))</f>
        <v>#NAME?</v>
      </c>
      <c r="K1018" s="81">
        <f>IF('Price List'!$V$2="GBP",P1018,IF('Price List'!$V$2="EUR",P1018*Accounts!$F$18,IF('Price List'!$V$2="SEK",'Product List'!P1018*Accounts!$F$20,IF('Price List'!$V$2="USD",'Product List'!P1018*Accounts!$F$19,"-"))))</f>
        <v>24.763925637500002</v>
      </c>
      <c r="L1018" s="29">
        <f t="shared" si="448"/>
        <v>14.858355382500001</v>
      </c>
      <c r="M1018" s="86">
        <f>IF(VLOOKUP(C1018,product_group_discount,3,FALSE)="",'New Quote Discount'!$C$6,VLOOKUP(C1018,product_group_discount,3,FALSE))</f>
        <v>0.4</v>
      </c>
      <c r="N1018" s="29">
        <f t="shared" si="449"/>
        <v>14.858355382500001</v>
      </c>
      <c r="O1018" s="120" t="e">
        <f t="shared" si="450"/>
        <v>#NAME?</v>
      </c>
      <c r="P1018" s="81">
        <v>19.811140510000001</v>
      </c>
      <c r="Q1018" s="167">
        <f>IF(P1018="",[3]!EntStkSalesPrice($P$1,A1018,'Price List'!$S$5),P1018*(IF('Price List'!$S$5="A",1,IF('Price List'!$S$5="B",1.262,1.553))))</f>
        <v>25.00165932362</v>
      </c>
      <c r="R1018" s="167">
        <f t="shared" si="418"/>
        <v>37.145888456250006</v>
      </c>
    </row>
    <row r="1019" spans="1:18" ht="13.6" thickBot="1" x14ac:dyDescent="0.25">
      <c r="A1019" s="40"/>
      <c r="B1019" s="41" t="e">
        <f>[3]!EntStkParent($P$1,A1019)</f>
        <v>#NAME?</v>
      </c>
      <c r="C1019" s="41" t="s">
        <v>39</v>
      </c>
      <c r="D1019" s="41" t="e">
        <f>[3]!EntStkDescr($P$1,A1019,1)</f>
        <v>#NAME?</v>
      </c>
      <c r="E1019" s="61" t="s">
        <v>79</v>
      </c>
      <c r="F1019" s="64" t="s">
        <v>110</v>
      </c>
      <c r="G1019" s="44" t="str">
        <f t="shared" si="432"/>
        <v>28MGP RUNNERTAIL 75</v>
      </c>
      <c r="H1019" s="43">
        <v>28</v>
      </c>
      <c r="I1019" s="24"/>
      <c r="J1019" s="83" t="e">
        <f>IF('Price List'!$F$2="N/A",N1019,IF('Price List'!$S$4="#(515): Invalid Customer",K1019,(K1019-(K1019*O1019))))</f>
        <v>#NAME?</v>
      </c>
      <c r="K1019" s="83">
        <f>IF('Price List'!$V$2="GBP",P1019,IF('Price List'!$V$2="EUR",P1019*Accounts!$F$18,IF('Price List'!$V$2="SEK",'Product List'!P1019*Accounts!$F$20,IF('Price List'!$V$2="USD",'Product List'!P1019*Accounts!$F$19,"-"))))</f>
        <v>30.582696912500005</v>
      </c>
      <c r="L1019" s="64">
        <f t="shared" si="448"/>
        <v>18.349618147500003</v>
      </c>
      <c r="M1019" s="87">
        <f>IF(VLOOKUP(C1019,product_group_discount,3,FALSE)="",'New Quote Discount'!$C$6,VLOOKUP(C1019,product_group_discount,3,FALSE))</f>
        <v>0.4</v>
      </c>
      <c r="N1019" s="64">
        <f t="shared" si="449"/>
        <v>18.349618147500003</v>
      </c>
      <c r="O1019" s="122" t="e">
        <f t="shared" si="450"/>
        <v>#NAME?</v>
      </c>
      <c r="P1019" s="83">
        <v>24.466157530000004</v>
      </c>
      <c r="Q1019" s="167">
        <f>IF(P1019="",[3]!EntStkSalesPrice($P$1,A1019,'Price List'!$S$5),P1019*(IF('Price List'!$S$5="A",1,IF('Price List'!$S$5="B",1.262,1.553))))</f>
        <v>30.876290802860005</v>
      </c>
      <c r="R1019" s="167">
        <f t="shared" si="418"/>
        <v>45.874045368750004</v>
      </c>
    </row>
    <row r="1020" spans="1:18" x14ac:dyDescent="0.2">
      <c r="A1020" s="139" t="s">
        <v>272</v>
      </c>
      <c r="B1020" s="140" t="e">
        <f>[3]!EntStkParent($P$1,A1020)</f>
        <v>#NAME?</v>
      </c>
      <c r="C1020" s="140" t="e">
        <f>LEFT(B1020,3)</f>
        <v>#NAME?</v>
      </c>
      <c r="D1020" s="140" t="e">
        <f>[3]!EntStkDescr($P$1,A1020,1)</f>
        <v>#NAME?</v>
      </c>
      <c r="E1020" s="141" t="s">
        <v>79</v>
      </c>
      <c r="F1020" s="142" t="s">
        <v>70</v>
      </c>
      <c r="G1020" s="143" t="e">
        <f t="shared" ref="G1020:G1054" si="451">CONCATENATE(H1020,E1020,F1020)</f>
        <v>#NAME?</v>
      </c>
      <c r="H1020" s="24" t="e">
        <f>[3]!EntStkUserField5($P$1,A1020)</f>
        <v>#NAME?</v>
      </c>
      <c r="I1020" s="24"/>
      <c r="J1020" s="145" t="e">
        <f>IF('Price List'!$F$2="N/A",N1020,IF('Price List'!$S$4="#(515): Invalid Customer",K1020,(K1020-(K1020*O1020))))</f>
        <v>#NAME?</v>
      </c>
      <c r="K1020" s="145" t="e">
        <f>Q1020+(Q1020*Accounts!$N$12)</f>
        <v>#NAME?</v>
      </c>
      <c r="L1020" s="146" t="e">
        <f>K1020-(K1020*M1020)</f>
        <v>#NAME?</v>
      </c>
      <c r="M1020" s="76" t="e">
        <f>IF(VLOOKUP(C1020,product_group_discount,3,FALSE)="",'New Quote Discount'!$C$6,VLOOKUP(C1020,product_group_discount,3,FALSE))</f>
        <v>#NAME?</v>
      </c>
      <c r="N1020" s="146" t="e">
        <f t="shared" ref="N1020:N1047" si="452">K1020-(K1020*M1020)</f>
        <v>#NAME?</v>
      </c>
      <c r="O1020" s="125" t="e">
        <f t="shared" ref="O1020:O1047" si="453">VLOOKUP(C1020,customerdiscount,5,FALSE)</f>
        <v>#NAME?</v>
      </c>
      <c r="P1020" s="147"/>
      <c r="Q1020" s="167" t="e">
        <f>IF(P1020="",[3]!EntStkSalesPrice($P$1,A1020,'Price List'!$S$5),P1020*(IF('Price List'!$S$5="A",1,IF('Price List'!$S$5="B",1.262,1.553))))</f>
        <v>#NAME?</v>
      </c>
      <c r="R1020" s="167" t="e">
        <f t="shared" si="418"/>
        <v>#NAME?</v>
      </c>
    </row>
    <row r="1021" spans="1:18" x14ac:dyDescent="0.2">
      <c r="A1021" s="71" t="s">
        <v>905</v>
      </c>
      <c r="B1021" s="66" t="e">
        <f>[3]!EntStkParent($P$1,A1021)</f>
        <v>#NAME?</v>
      </c>
      <c r="C1021" s="66" t="e">
        <f>LEFT(B1021,3)</f>
        <v>#NAME?</v>
      </c>
      <c r="D1021" s="66" t="e">
        <f>[3]!EntStkDescr($P$1,A1021,1)</f>
        <v>#NAME?</v>
      </c>
      <c r="E1021" s="67" t="s">
        <v>79</v>
      </c>
      <c r="F1021" s="68" t="s">
        <v>70</v>
      </c>
      <c r="G1021" s="70" t="e">
        <f t="shared" si="451"/>
        <v>#NAME?</v>
      </c>
      <c r="H1021" s="24" t="e">
        <f>[3]!EntStkUserField5($P$1,A1021)</f>
        <v>#NAME?</v>
      </c>
      <c r="I1021" s="24"/>
      <c r="J1021" s="85" t="e">
        <f>IF('Price List'!$F$2="N/A",N1021,IF('Price List'!$S$4="#(515): Invalid Customer",K1021,(K1021-(K1021*O1021))))</f>
        <v>#NAME?</v>
      </c>
      <c r="K1021" s="85" t="e">
        <f>Q1021+(Q1021*Accounts!$N$12)</f>
        <v>#NAME?</v>
      </c>
      <c r="L1021" s="75" t="e">
        <f>K1021-(K1021*M1021)</f>
        <v>#NAME?</v>
      </c>
      <c r="M1021" s="77" t="e">
        <f>IF(VLOOKUP(C1021,product_group_discount,3,FALSE)="",'New Quote Discount'!$C$6,VLOOKUP(C1021,product_group_discount,3,FALSE))</f>
        <v>#NAME?</v>
      </c>
      <c r="N1021" s="75" t="e">
        <f t="shared" si="452"/>
        <v>#NAME?</v>
      </c>
      <c r="O1021" s="121" t="e">
        <f t="shared" si="453"/>
        <v>#NAME?</v>
      </c>
      <c r="P1021" s="127"/>
      <c r="Q1021" s="167" t="e">
        <f>IF(P1021="",[3]!EntStkSalesPrice($P$1,A1021,'Price List'!$S$5),P1021*(IF('Price List'!$S$5="A",1,IF('Price List'!$S$5="B",1.262,1.553))))</f>
        <v>#NAME?</v>
      </c>
      <c r="R1021" s="167" t="e">
        <f t="shared" si="418"/>
        <v>#NAME?</v>
      </c>
    </row>
    <row r="1022" spans="1:18" x14ac:dyDescent="0.2">
      <c r="A1022" s="115" t="s">
        <v>172</v>
      </c>
      <c r="B1022" s="66" t="e">
        <f>[3]!EntStkParent($P$1,A1022)</f>
        <v>#NAME?</v>
      </c>
      <c r="C1022" s="66" t="e">
        <f>LEFT(B1022,3)</f>
        <v>#NAME?</v>
      </c>
      <c r="D1022" s="66" t="e">
        <f>[3]!EntStkDescr($P$1,A1022,1)</f>
        <v>#NAME?</v>
      </c>
      <c r="E1022" s="67" t="s">
        <v>79</v>
      </c>
      <c r="F1022" s="68" t="s">
        <v>70</v>
      </c>
      <c r="G1022" s="70" t="e">
        <f t="shared" si="451"/>
        <v>#NAME?</v>
      </c>
      <c r="H1022" s="24" t="e">
        <f>[3]!EntStkUserField5($P$1,A1022)</f>
        <v>#NAME?</v>
      </c>
      <c r="I1022" s="24"/>
      <c r="J1022" s="85" t="e">
        <f>IF('Price List'!$F$2="N/A",N1022,IF('Price List'!$S$4="#(515): Invalid Customer",K1022,(K1022-(K1022*O1022))))</f>
        <v>#NAME?</v>
      </c>
      <c r="K1022" s="85" t="e">
        <f>Q1022+(Q1022*Accounts!$N$12)</f>
        <v>#NAME?</v>
      </c>
      <c r="L1022" s="75" t="e">
        <f t="shared" ref="L1022" si="454">K1022-(K1022*M1022)</f>
        <v>#NAME?</v>
      </c>
      <c r="M1022" s="77" t="e">
        <f>IF(VLOOKUP(C1022,product_group_discount,3,FALSE)="",'New Quote Discount'!$C$6,VLOOKUP(C1022,product_group_discount,3,FALSE))</f>
        <v>#NAME?</v>
      </c>
      <c r="N1022" s="75" t="e">
        <f t="shared" si="452"/>
        <v>#NAME?</v>
      </c>
      <c r="O1022" s="121" t="e">
        <f t="shared" si="453"/>
        <v>#NAME?</v>
      </c>
      <c r="P1022" s="127"/>
      <c r="Q1022" s="167" t="e">
        <f>IF(P1022="",[3]!EntStkSalesPrice($P$1,A1022,'Price List'!$S$5),P1022*(IF('Price List'!$S$5="A",1,IF('Price List'!$S$5="B",1.262,1.553))))</f>
        <v>#NAME?</v>
      </c>
      <c r="R1022" s="167" t="e">
        <f t="shared" si="418"/>
        <v>#NAME?</v>
      </c>
    </row>
    <row r="1023" spans="1:18" x14ac:dyDescent="0.2">
      <c r="A1023" s="71" t="s">
        <v>116</v>
      </c>
      <c r="B1023" s="66" t="e">
        <f>[3]!EntStkParent($P$1,A1023)</f>
        <v>#NAME?</v>
      </c>
      <c r="C1023" s="66" t="e">
        <f>LEFT(B1023,3)</f>
        <v>#NAME?</v>
      </c>
      <c r="D1023" s="66" t="e">
        <f>[3]!EntStkDescr($P$1,A1023,1)</f>
        <v>#NAME?</v>
      </c>
      <c r="E1023" s="67" t="s">
        <v>79</v>
      </c>
      <c r="F1023" s="68" t="s">
        <v>70</v>
      </c>
      <c r="G1023" s="70" t="e">
        <f t="shared" si="451"/>
        <v>#NAME?</v>
      </c>
      <c r="H1023" s="24" t="e">
        <f>[3]!EntStkUserField5($P$1,A1023)</f>
        <v>#NAME?</v>
      </c>
      <c r="I1023" s="24"/>
      <c r="J1023" s="85" t="e">
        <f>IF('Price List'!$F$2="N/A",N1023,IF('Price List'!$S$4="#(515): Invalid Customer",K1023,(K1023-(K1023*O1023))))</f>
        <v>#NAME?</v>
      </c>
      <c r="K1023" s="85" t="e">
        <f>Q1023+(Q1023*Accounts!$N$12)</f>
        <v>#NAME?</v>
      </c>
      <c r="L1023" s="75" t="e">
        <f t="shared" ref="L1023:L1047" si="455">K1023-(K1023*M1023)</f>
        <v>#NAME?</v>
      </c>
      <c r="M1023" s="77" t="e">
        <f>IF(VLOOKUP(C1023,product_group_discount,3,FALSE)="",'New Quote Discount'!$C$6,VLOOKUP(C1023,product_group_discount,3,FALSE))</f>
        <v>#NAME?</v>
      </c>
      <c r="N1023" s="75" t="e">
        <f t="shared" si="452"/>
        <v>#NAME?</v>
      </c>
      <c r="O1023" s="121" t="e">
        <f t="shared" si="453"/>
        <v>#NAME?</v>
      </c>
      <c r="P1023" s="127"/>
      <c r="Q1023" s="167" t="e">
        <f>IF(P1023="",[3]!EntStkSalesPrice($P$1,A1023,'Price List'!$S$5),P1023*(IF('Price List'!$S$5="A",1,IF('Price List'!$S$5="B",1.262,1.553))))</f>
        <v>#NAME?</v>
      </c>
      <c r="R1023" s="167" t="e">
        <f t="shared" si="418"/>
        <v>#NAME?</v>
      </c>
    </row>
    <row r="1024" spans="1:18" x14ac:dyDescent="0.2">
      <c r="A1024" s="71" t="s">
        <v>906</v>
      </c>
      <c r="B1024" s="66" t="e">
        <f>[3]!EntStkParent($P$1,A1024)</f>
        <v>#NAME?</v>
      </c>
      <c r="C1024" s="66" t="e">
        <f>LEFT(B1024,3)</f>
        <v>#NAME?</v>
      </c>
      <c r="D1024" s="66" t="e">
        <f>[3]!EntStkDescr($P$1,A1024,1)</f>
        <v>#NAME?</v>
      </c>
      <c r="E1024" s="67" t="s">
        <v>79</v>
      </c>
      <c r="F1024" s="68" t="s">
        <v>70</v>
      </c>
      <c r="G1024" s="70" t="e">
        <f t="shared" si="451"/>
        <v>#NAME?</v>
      </c>
      <c r="H1024" s="24" t="e">
        <f>[3]!EntStkUserField5($P$1,A1024)</f>
        <v>#NAME?</v>
      </c>
      <c r="I1024" s="24"/>
      <c r="J1024" s="85" t="e">
        <f>IF('Price List'!$F$2="N/A",N1024,IF('Price List'!$S$4="#(515): Invalid Customer",K1024,(K1024-(K1024*O1024))))</f>
        <v>#NAME?</v>
      </c>
      <c r="K1024" s="85" t="e">
        <f>Q1024+(Q1024*Accounts!$N$12)</f>
        <v>#NAME?</v>
      </c>
      <c r="L1024" s="75" t="e">
        <f t="shared" si="455"/>
        <v>#NAME?</v>
      </c>
      <c r="M1024" s="77" t="e">
        <f>IF(VLOOKUP(C1024,product_group_discount,3,FALSE)="",'New Quote Discount'!$C$6,VLOOKUP(C1024,product_group_discount,3,FALSE))</f>
        <v>#NAME?</v>
      </c>
      <c r="N1024" s="75" t="e">
        <f t="shared" si="452"/>
        <v>#NAME?</v>
      </c>
      <c r="O1024" s="121" t="e">
        <f t="shared" si="453"/>
        <v>#NAME?</v>
      </c>
      <c r="P1024" s="127"/>
      <c r="Q1024" s="167" t="e">
        <f>IF(P1024="",[3]!EntStkSalesPrice($P$1,A1024,'Price List'!$S$5),P1024*(IF('Price List'!$S$5="A",1,IF('Price List'!$S$5="B",1.262,1.553))))</f>
        <v>#NAME?</v>
      </c>
      <c r="R1024" s="167" t="e">
        <f t="shared" si="418"/>
        <v>#NAME?</v>
      </c>
    </row>
    <row r="1025" spans="1:18" x14ac:dyDescent="0.2">
      <c r="A1025" s="71" t="s">
        <v>115</v>
      </c>
      <c r="B1025" s="66" t="e">
        <f>[3]!EntStkParent($P$1,A1025)</f>
        <v>#NAME?</v>
      </c>
      <c r="C1025" s="66" t="s">
        <v>39</v>
      </c>
      <c r="D1025" s="66" t="e">
        <f>[3]!EntStkDescr($P$1,A1025,1)</f>
        <v>#NAME?</v>
      </c>
      <c r="E1025" s="66" t="s">
        <v>79</v>
      </c>
      <c r="F1025" s="68" t="s">
        <v>70</v>
      </c>
      <c r="G1025" s="70" t="e">
        <f t="shared" si="451"/>
        <v>#NAME?</v>
      </c>
      <c r="H1025" s="24" t="e">
        <f>[3]!EntStkUserField5($P$1,A1025)</f>
        <v>#NAME?</v>
      </c>
      <c r="I1025" s="24"/>
      <c r="J1025" s="85" t="e">
        <f>IF('Price List'!$F$2="N/A",N1025,IF('Price List'!$S$4="#(515): Invalid Customer",K1025,(K1025-(K1025*O1025))))</f>
        <v>#NAME?</v>
      </c>
      <c r="K1025" s="85" t="e">
        <f>Q1025+(Q1025*Accounts!$N$12)</f>
        <v>#NAME?</v>
      </c>
      <c r="L1025" s="75" t="e">
        <f t="shared" si="455"/>
        <v>#NAME?</v>
      </c>
      <c r="M1025" s="77">
        <f>IF(VLOOKUP(C1025,product_group_discount,3,FALSE)="",'New Quote Discount'!$C$6,VLOOKUP(C1025,product_group_discount,3,FALSE))</f>
        <v>0.4</v>
      </c>
      <c r="N1025" s="75" t="e">
        <f t="shared" si="452"/>
        <v>#NAME?</v>
      </c>
      <c r="O1025" s="121" t="e">
        <f t="shared" si="453"/>
        <v>#NAME?</v>
      </c>
      <c r="P1025" s="127"/>
      <c r="Q1025" s="167" t="e">
        <f>IF(P1025="",[3]!EntStkSalesPrice($P$1,A1025,'Price List'!$S$5),P1025*(IF('Price List'!$S$5="A",1,IF('Price List'!$S$5="B",1.262,1.553))))</f>
        <v>#NAME?</v>
      </c>
      <c r="R1025" s="167" t="e">
        <f t="shared" si="418"/>
        <v>#NAME?</v>
      </c>
    </row>
    <row r="1026" spans="1:18" ht="13.6" thickBot="1" x14ac:dyDescent="0.25">
      <c r="A1026" s="71" t="s">
        <v>87</v>
      </c>
      <c r="B1026" s="66" t="e">
        <f>[3]!EntStkParent($P$1,A1026)</f>
        <v>#NAME?</v>
      </c>
      <c r="C1026" s="66" t="e">
        <f>LEFT(B1026,3)</f>
        <v>#NAME?</v>
      </c>
      <c r="D1026" s="66" t="e">
        <f>[3]!EntStkDescr($P$1,A1026,1)</f>
        <v>#NAME?</v>
      </c>
      <c r="E1026" s="67" t="s">
        <v>79</v>
      </c>
      <c r="F1026" s="68" t="s">
        <v>70</v>
      </c>
      <c r="G1026" s="70" t="e">
        <f t="shared" si="451"/>
        <v>#NAME?</v>
      </c>
      <c r="H1026" s="24" t="e">
        <f>[3]!EntStkUserField5($P$1,A1026)</f>
        <v>#NAME?</v>
      </c>
      <c r="I1026" s="24"/>
      <c r="J1026" s="85" t="e">
        <f>IF('Price List'!$F$2="N/A",N1026,IF('Price List'!$S$4="#(515): Invalid Customer",K1026,(K1026-(K1026*O1026))))</f>
        <v>#NAME?</v>
      </c>
      <c r="K1026" s="85" t="e">
        <f>Q1026+(Q1026*Accounts!$N$12)</f>
        <v>#NAME?</v>
      </c>
      <c r="L1026" s="75" t="e">
        <f t="shared" si="455"/>
        <v>#NAME?</v>
      </c>
      <c r="M1026" s="77" t="e">
        <f>IF(VLOOKUP(C1026,product_group_discount,3,FALSE)="",'New Quote Discount'!$C$6,VLOOKUP(C1026,product_group_discount,3,FALSE))</f>
        <v>#NAME?</v>
      </c>
      <c r="N1026" s="75" t="e">
        <f t="shared" si="452"/>
        <v>#NAME?</v>
      </c>
      <c r="O1026" s="121" t="e">
        <f t="shared" si="453"/>
        <v>#NAME?</v>
      </c>
      <c r="P1026" s="127"/>
      <c r="Q1026" s="167" t="e">
        <f>IF(P1026="",[3]!EntStkSalesPrice($P$1,A1026,'Price List'!$S$5),P1026*(IF('Price List'!$S$5="A",1,IF('Price List'!$S$5="B",1.262,1.553))))</f>
        <v>#NAME?</v>
      </c>
      <c r="R1026" s="167" t="e">
        <f t="shared" si="418"/>
        <v>#NAME?</v>
      </c>
    </row>
    <row r="1027" spans="1:18" x14ac:dyDescent="0.2">
      <c r="A1027" s="45"/>
      <c r="B1027" s="50" t="e">
        <f>[3]!EntStkParent($P$1,A1027)</f>
        <v>#NAME?</v>
      </c>
      <c r="C1027" s="50" t="s">
        <v>39</v>
      </c>
      <c r="D1027" s="47" t="e">
        <f>[3]!EntStkDescr($P$1,A1027,1)</f>
        <v>#NAME?</v>
      </c>
      <c r="E1027" s="46"/>
      <c r="F1027" s="47" t="s">
        <v>36</v>
      </c>
      <c r="G1027" s="49" t="str">
        <f t="shared" si="451"/>
        <v>5Standing Rigging Technora Overbraid</v>
      </c>
      <c r="H1027" s="48">
        <v>5</v>
      </c>
      <c r="I1027" s="24"/>
      <c r="J1027" s="84" t="e">
        <f>IF('Price List'!$F$2="N/A",N1027,IF('Price List'!$S$4="#(515): Invalid Customer",K1027,(K1027-(K1027*O1027))))</f>
        <v>#NAME?</v>
      </c>
      <c r="K1027" s="84">
        <f>IF('Price List'!$V$2="GBP",P1027,IF('Price List'!$V$2="EUR",P1027*Accounts!$F$18,IF('Price List'!$V$2="SEK",'Product List'!P1027*Accounts!$F$20,IF('Price List'!$V$2="USD",'Product List'!P1027*Accounts!$F$19,"-"))))</f>
        <v>4.6309770260000001</v>
      </c>
      <c r="L1027" s="63">
        <f t="shared" si="455"/>
        <v>2.7785862155999999</v>
      </c>
      <c r="M1027" s="88">
        <f>IF(VLOOKUP(C1027,product_group_discount,3,FALSE)="",'New Quote Discount'!$C$6,VLOOKUP(C1027,product_group_discount,3,FALSE))</f>
        <v>0.4</v>
      </c>
      <c r="N1027" s="63">
        <f t="shared" si="452"/>
        <v>2.7785862155999999</v>
      </c>
      <c r="O1027" s="124" t="e">
        <f t="shared" si="453"/>
        <v>#NAME?</v>
      </c>
      <c r="P1027" s="84">
        <v>3.7047816208000004</v>
      </c>
      <c r="Q1027" s="167">
        <f>IF(P1027="",[3]!EntStkSalesPrice($P$1,A1027,'Price List'!$S$5),P1027*(IF('Price List'!$S$5="A",1,IF('Price List'!$S$5="B",1.262,1.553))))</f>
        <v>4.6754344054496002</v>
      </c>
      <c r="R1027" s="167">
        <f t="shared" si="418"/>
        <v>6.9464655390000001</v>
      </c>
    </row>
    <row r="1028" spans="1:18" x14ac:dyDescent="0.2">
      <c r="A1028" s="27"/>
      <c r="B1028" s="28" t="e">
        <f>[3]!EntStkParent($P$1,A1028)</f>
        <v>#NAME?</v>
      </c>
      <c r="C1028" s="28" t="s">
        <v>39</v>
      </c>
      <c r="D1028" s="39" t="e">
        <f>[3]!EntStkDescr($P$1,A1028,1)</f>
        <v>#NAME?</v>
      </c>
      <c r="E1028" s="28"/>
      <c r="F1028" s="39" t="s">
        <v>36</v>
      </c>
      <c r="G1028" s="31" t="str">
        <f t="shared" si="451"/>
        <v>6Standing Rigging Technora Overbraid</v>
      </c>
      <c r="H1028" s="30">
        <v>6</v>
      </c>
      <c r="I1028" s="24"/>
      <c r="J1028" s="81" t="e">
        <f>IF('Price List'!$F$2="N/A",N1028,IF('Price List'!$S$4="#(515): Invalid Customer",K1028,(K1028-(K1028*O1028))))</f>
        <v>#NAME?</v>
      </c>
      <c r="K1028" s="81">
        <f>IF('Price List'!$V$2="GBP",P1028,IF('Price List'!$V$2="EUR",P1028*Accounts!$F$18,IF('Price List'!$V$2="SEK",'Product List'!P1028*Accounts!$F$20,IF('Price List'!$V$2="USD",'Product List'!P1028*Accounts!$F$19,"-"))))</f>
        <v>6.5629183619999996</v>
      </c>
      <c r="L1028" s="29">
        <f t="shared" si="455"/>
        <v>3.9377510171999996</v>
      </c>
      <c r="M1028" s="86">
        <f>IF(VLOOKUP(C1028,product_group_discount,3,FALSE)="",'New Quote Discount'!$C$6,VLOOKUP(C1028,product_group_discount,3,FALSE))</f>
        <v>0.4</v>
      </c>
      <c r="N1028" s="29">
        <f t="shared" si="452"/>
        <v>3.9377510171999996</v>
      </c>
      <c r="O1028" s="120" t="e">
        <f t="shared" si="453"/>
        <v>#NAME?</v>
      </c>
      <c r="P1028" s="81">
        <v>5.2503346895999998</v>
      </c>
      <c r="Q1028" s="167">
        <f>IF(P1028="",[3]!EntStkSalesPrice($P$1,A1028,'Price List'!$S$5),P1028*(IF('Price List'!$S$5="A",1,IF('Price List'!$S$5="B",1.262,1.553))))</f>
        <v>6.6259223782751997</v>
      </c>
      <c r="R1028" s="167">
        <f t="shared" si="418"/>
        <v>9.8443775430000002</v>
      </c>
    </row>
    <row r="1029" spans="1:18" x14ac:dyDescent="0.2">
      <c r="A1029" s="27"/>
      <c r="B1029" s="28" t="e">
        <f>[3]!EntStkParent($P$1,A1029)</f>
        <v>#NAME?</v>
      </c>
      <c r="C1029" s="28" t="s">
        <v>39</v>
      </c>
      <c r="D1029" s="39" t="e">
        <f>[3]!EntStkDescr($P$1,A1029,1)</f>
        <v>#NAME?</v>
      </c>
      <c r="E1029" s="28"/>
      <c r="F1029" s="39" t="s">
        <v>36</v>
      </c>
      <c r="G1029" s="31" t="str">
        <f t="shared" si="451"/>
        <v>8Standing Rigging Technora Overbraid</v>
      </c>
      <c r="H1029" s="30">
        <v>8</v>
      </c>
      <c r="I1029" s="24"/>
      <c r="J1029" s="81" t="e">
        <f>IF('Price List'!$F$2="N/A",N1029,IF('Price List'!$S$4="#(515): Invalid Customer",K1029,(K1029-(K1029*O1029))))</f>
        <v>#NAME?</v>
      </c>
      <c r="K1029" s="81">
        <f>IF('Price List'!$V$2="GBP",P1029,IF('Price List'!$V$2="EUR",P1029*Accounts!$F$18,IF('Price List'!$V$2="SEK",'Product List'!P1029*Accounts!$F$20,IF('Price List'!$V$2="USD",'Product List'!P1029*Accounts!$F$19,"-"))))</f>
        <v>8.1026237500000011</v>
      </c>
      <c r="L1029" s="29">
        <f t="shared" si="455"/>
        <v>4.8615742500000003</v>
      </c>
      <c r="M1029" s="86">
        <f>IF(VLOOKUP(C1029,product_group_discount,3,FALSE)="",'New Quote Discount'!$C$6,VLOOKUP(C1029,product_group_discount,3,FALSE))</f>
        <v>0.4</v>
      </c>
      <c r="N1029" s="29">
        <f t="shared" si="452"/>
        <v>4.8615742500000003</v>
      </c>
      <c r="O1029" s="120" t="e">
        <f t="shared" si="453"/>
        <v>#NAME?</v>
      </c>
      <c r="P1029" s="81">
        <v>6.4820990000000007</v>
      </c>
      <c r="Q1029" s="167">
        <f>IF(P1029="",[3]!EntStkSalesPrice($P$1,A1029,'Price List'!$S$5),P1029*(IF('Price List'!$S$5="A",1,IF('Price List'!$S$5="B",1.262,1.553))))</f>
        <v>8.1804089380000011</v>
      </c>
      <c r="R1029" s="167">
        <f t="shared" si="418"/>
        <v>12.153935625000003</v>
      </c>
    </row>
    <row r="1030" spans="1:18" x14ac:dyDescent="0.2">
      <c r="A1030" s="27"/>
      <c r="B1030" s="28" t="e">
        <f>[3]!EntStkParent($P$1,A1030)</f>
        <v>#NAME?</v>
      </c>
      <c r="C1030" s="28" t="s">
        <v>39</v>
      </c>
      <c r="D1030" s="39" t="e">
        <f>[3]!EntStkDescr($P$1,A1030,1)</f>
        <v>#NAME?</v>
      </c>
      <c r="E1030" s="28"/>
      <c r="F1030" s="39" t="s">
        <v>36</v>
      </c>
      <c r="G1030" s="31" t="str">
        <f t="shared" si="451"/>
        <v>10Standing Rigging Technora Overbraid</v>
      </c>
      <c r="H1030" s="30">
        <v>10</v>
      </c>
      <c r="I1030" s="24"/>
      <c r="J1030" s="81" t="e">
        <f>IF('Price List'!$F$2="N/A",N1030,IF('Price List'!$S$4="#(515): Invalid Customer",K1030,(K1030-(K1030*O1030))))</f>
        <v>#NAME?</v>
      </c>
      <c r="K1030" s="81">
        <f>IF('Price List'!$V$2="GBP",P1030,IF('Price List'!$V$2="EUR",P1030*Accounts!$F$18,IF('Price List'!$V$2="SEK",'Product List'!P1030*Accounts!$F$20,IF('Price List'!$V$2="USD",'Product List'!P1030*Accounts!$F$19,"-"))))</f>
        <v>9.6455012290000006</v>
      </c>
      <c r="L1030" s="29">
        <f t="shared" si="455"/>
        <v>5.7873007374000007</v>
      </c>
      <c r="M1030" s="86">
        <f>IF(VLOOKUP(C1030,product_group_discount,3,FALSE)="",'New Quote Discount'!$C$6,VLOOKUP(C1030,product_group_discount,3,FALSE))</f>
        <v>0.4</v>
      </c>
      <c r="N1030" s="29">
        <f t="shared" si="452"/>
        <v>5.7873007374000007</v>
      </c>
      <c r="O1030" s="120" t="e">
        <f t="shared" si="453"/>
        <v>#NAME?</v>
      </c>
      <c r="P1030" s="81">
        <v>7.7164009832000007</v>
      </c>
      <c r="Q1030" s="167">
        <f>IF(P1030="",[3]!EntStkSalesPrice($P$1,A1030,'Price List'!$S$5),P1030*(IF('Price List'!$S$5="A",1,IF('Price List'!$S$5="B",1.262,1.553))))</f>
        <v>9.7380980407984001</v>
      </c>
      <c r="R1030" s="167">
        <f t="shared" si="418"/>
        <v>14.468251843500001</v>
      </c>
    </row>
    <row r="1031" spans="1:18" x14ac:dyDescent="0.2">
      <c r="A1031" s="27"/>
      <c r="B1031" s="28" t="e">
        <f>[3]!EntStkParent($P$1,A1031)</f>
        <v>#NAME?</v>
      </c>
      <c r="C1031" s="28" t="s">
        <v>39</v>
      </c>
      <c r="D1031" s="39" t="e">
        <f>[3]!EntStkDescr($P$1,A1031,1)</f>
        <v>#NAME?</v>
      </c>
      <c r="E1031" s="28"/>
      <c r="F1031" s="39" t="s">
        <v>36</v>
      </c>
      <c r="G1031" s="31" t="str">
        <f t="shared" si="451"/>
        <v>12Standing Rigging Technora Overbraid</v>
      </c>
      <c r="H1031" s="30">
        <v>12</v>
      </c>
      <c r="I1031" s="24"/>
      <c r="J1031" s="81" t="e">
        <f>IF('Price List'!$F$2="N/A",N1031,IF('Price List'!$S$4="#(515): Invalid Customer",K1031,(K1031-(K1031*O1031))))</f>
        <v>#NAME?</v>
      </c>
      <c r="K1031" s="81">
        <f>IF('Price List'!$V$2="GBP",P1031,IF('Price List'!$V$2="EUR",P1031*Accounts!$F$18,IF('Price List'!$V$2="SEK",'Product List'!P1031*Accounts!$F$20,IF('Price List'!$V$2="USD",'Product List'!P1031*Accounts!$F$19,"-"))))</f>
        <v>11.192495000000001</v>
      </c>
      <c r="L1031" s="29">
        <f t="shared" si="455"/>
        <v>6.715497</v>
      </c>
      <c r="M1031" s="86">
        <f>IF(VLOOKUP(C1031,product_group_discount,3,FALSE)="",'New Quote Discount'!$C$6,VLOOKUP(C1031,product_group_discount,3,FALSE))</f>
        <v>0.4</v>
      </c>
      <c r="N1031" s="29">
        <f t="shared" si="452"/>
        <v>6.715497</v>
      </c>
      <c r="O1031" s="120" t="e">
        <f t="shared" si="453"/>
        <v>#NAME?</v>
      </c>
      <c r="P1031" s="81">
        <v>8.9539960000000001</v>
      </c>
      <c r="Q1031" s="167">
        <f>IF(P1031="",[3]!EntStkSalesPrice($P$1,A1031,'Price List'!$S$5),P1031*(IF('Price List'!$S$5="A",1,IF('Price List'!$S$5="B",1.262,1.553))))</f>
        <v>11.299942952</v>
      </c>
      <c r="R1031" s="167">
        <f t="shared" si="418"/>
        <v>16.788742500000001</v>
      </c>
    </row>
    <row r="1032" spans="1:18" x14ac:dyDescent="0.2">
      <c r="A1032" s="27"/>
      <c r="B1032" s="28" t="e">
        <f>[3]!EntStkParent($P$1,A1032)</f>
        <v>#NAME?</v>
      </c>
      <c r="C1032" s="28" t="s">
        <v>39</v>
      </c>
      <c r="D1032" s="39" t="e">
        <f>[3]!EntStkDescr($P$1,A1032,1)</f>
        <v>#NAME?</v>
      </c>
      <c r="E1032" s="28"/>
      <c r="F1032" s="39" t="s">
        <v>36</v>
      </c>
      <c r="G1032" s="31" t="str">
        <f t="shared" si="451"/>
        <v>14Standing Rigging Technora Overbraid</v>
      </c>
      <c r="H1032" s="30">
        <v>14</v>
      </c>
      <c r="I1032" s="24"/>
      <c r="J1032" s="81" t="e">
        <f>IF('Price List'!$F$2="N/A",N1032,IF('Price List'!$S$4="#(515): Invalid Customer",K1032,(K1032-(K1032*O1032))))</f>
        <v>#NAME?</v>
      </c>
      <c r="K1032" s="81">
        <f>IF('Price List'!$V$2="GBP",P1032,IF('Price List'!$V$2="EUR",P1032*Accounts!$F$18,IF('Price List'!$V$2="SEK",'Product List'!P1032*Accounts!$F$20,IF('Price List'!$V$2="USD",'Product List'!P1032*Accounts!$F$19,"-"))))</f>
        <v>12.742289547</v>
      </c>
      <c r="L1032" s="29">
        <f t="shared" si="455"/>
        <v>7.6453737282000001</v>
      </c>
      <c r="M1032" s="86">
        <f>IF(VLOOKUP(C1032,product_group_discount,3,FALSE)="",'New Quote Discount'!$C$6,VLOOKUP(C1032,product_group_discount,3,FALSE))</f>
        <v>0.4</v>
      </c>
      <c r="N1032" s="29">
        <f t="shared" si="452"/>
        <v>7.6453737282000001</v>
      </c>
      <c r="O1032" s="120" t="e">
        <f t="shared" si="453"/>
        <v>#NAME?</v>
      </c>
      <c r="P1032" s="81">
        <v>10.193831637600001</v>
      </c>
      <c r="Q1032" s="167">
        <f>IF(P1032="",[3]!EntStkSalesPrice($P$1,A1032,'Price List'!$S$5),P1032*(IF('Price List'!$S$5="A",1,IF('Price List'!$S$5="B",1.262,1.553))))</f>
        <v>12.864615526651201</v>
      </c>
      <c r="R1032" s="167">
        <f t="shared" si="418"/>
        <v>19.113434320500001</v>
      </c>
    </row>
    <row r="1033" spans="1:18" x14ac:dyDescent="0.2">
      <c r="A1033" s="27"/>
      <c r="B1033" s="28" t="e">
        <f>[3]!EntStkParent($P$1,A1033)</f>
        <v>#NAME?</v>
      </c>
      <c r="C1033" s="28" t="s">
        <v>39</v>
      </c>
      <c r="D1033" s="39" t="e">
        <f>[3]!EntStkDescr($P$1,A1033,1)</f>
        <v>#NAME?</v>
      </c>
      <c r="E1033" s="28"/>
      <c r="F1033" s="39" t="s">
        <v>36</v>
      </c>
      <c r="G1033" s="31" t="str">
        <f t="shared" si="451"/>
        <v>16Standing Rigging Technora Overbraid</v>
      </c>
      <c r="H1033" s="30">
        <v>16</v>
      </c>
      <c r="I1033" s="24"/>
      <c r="J1033" s="81" t="e">
        <f>IF('Price List'!$F$2="N/A",N1033,IF('Price List'!$S$4="#(515): Invalid Customer",K1033,(K1033-(K1033*O1033))))</f>
        <v>#NAME?</v>
      </c>
      <c r="K1033" s="81">
        <f>IF('Price List'!$V$2="GBP",P1033,IF('Price List'!$V$2="EUR",P1033*Accounts!$F$18,IF('Price List'!$V$2="SEK",'Product List'!P1033*Accounts!$F$20,IF('Price List'!$V$2="USD",'Product List'!P1033*Accounts!$F$19,"-"))))</f>
        <v>14.282366250000001</v>
      </c>
      <c r="L1033" s="29">
        <f t="shared" si="455"/>
        <v>8.5694197499999998</v>
      </c>
      <c r="M1033" s="86">
        <f>IF(VLOOKUP(C1033,product_group_discount,3,FALSE)="",'New Quote Discount'!$C$6,VLOOKUP(C1033,product_group_discount,3,FALSE))</f>
        <v>0.4</v>
      </c>
      <c r="N1033" s="29">
        <f t="shared" si="452"/>
        <v>8.5694197499999998</v>
      </c>
      <c r="O1033" s="120" t="e">
        <f t="shared" si="453"/>
        <v>#NAME?</v>
      </c>
      <c r="P1033" s="81">
        <v>11.425893</v>
      </c>
      <c r="Q1033" s="167">
        <f>IF(P1033="",[3]!EntStkSalesPrice($P$1,A1033,'Price List'!$S$5),P1033*(IF('Price List'!$S$5="A",1,IF('Price List'!$S$5="B",1.262,1.553))))</f>
        <v>14.419476966000001</v>
      </c>
      <c r="R1033" s="167">
        <f t="shared" si="418"/>
        <v>21.423549375</v>
      </c>
    </row>
    <row r="1034" spans="1:18" x14ac:dyDescent="0.2">
      <c r="A1034" s="27"/>
      <c r="B1034" s="28" t="e">
        <f>[3]!EntStkParent($P$1,A1034)</f>
        <v>#NAME?</v>
      </c>
      <c r="C1034" s="28" t="s">
        <v>39</v>
      </c>
      <c r="D1034" s="39" t="e">
        <f>[3]!EntStkDescr($P$1,A1034,1)</f>
        <v>#NAME?</v>
      </c>
      <c r="E1034" s="28"/>
      <c r="F1034" s="39" t="s">
        <v>36</v>
      </c>
      <c r="G1034" s="31" t="str">
        <f t="shared" si="451"/>
        <v>18Standing Rigging Technora Overbraid</v>
      </c>
      <c r="H1034" s="30">
        <v>18</v>
      </c>
      <c r="I1034" s="24"/>
      <c r="J1034" s="81" t="e">
        <f>IF('Price List'!$F$2="N/A",N1034,IF('Price List'!$S$4="#(515): Invalid Customer",K1034,(K1034-(K1034*O1034))))</f>
        <v>#NAME?</v>
      </c>
      <c r="K1034" s="81">
        <f>IF('Price List'!$V$2="GBP",P1034,IF('Price List'!$V$2="EUR",P1034*Accounts!$F$18,IF('Price List'!$V$2="SEK",'Product List'!P1034*Accounts!$F$20,IF('Price List'!$V$2="USD",'Product List'!P1034*Accounts!$F$19,"-"))))</f>
        <v>15.824872414000005</v>
      </c>
      <c r="L1034" s="29">
        <f t="shared" si="455"/>
        <v>9.4949234484000016</v>
      </c>
      <c r="M1034" s="86">
        <f>IF(VLOOKUP(C1034,product_group_discount,3,FALSE)="",'New Quote Discount'!$C$6,VLOOKUP(C1034,product_group_discount,3,FALSE))</f>
        <v>0.4</v>
      </c>
      <c r="N1034" s="29">
        <f t="shared" si="452"/>
        <v>9.4949234484000016</v>
      </c>
      <c r="O1034" s="120" t="e">
        <f t="shared" si="453"/>
        <v>#NAME?</v>
      </c>
      <c r="P1034" s="81">
        <v>12.659897931200003</v>
      </c>
      <c r="Q1034" s="167">
        <f>IF(P1034="",[3]!EntStkSalesPrice($P$1,A1034,'Price List'!$S$5),P1034*(IF('Price List'!$S$5="A",1,IF('Price List'!$S$5="B",1.262,1.553))))</f>
        <v>15.976791189174405</v>
      </c>
      <c r="R1034" s="167">
        <f t="shared" si="418"/>
        <v>23.737308621000007</v>
      </c>
    </row>
    <row r="1035" spans="1:18" ht="13.6" thickBot="1" x14ac:dyDescent="0.25">
      <c r="A1035" s="40"/>
      <c r="B1035" s="41" t="e">
        <f>[3]!EntStkParent($P$1,A1035)</f>
        <v>#NAME?</v>
      </c>
      <c r="C1035" s="41" t="s">
        <v>39</v>
      </c>
      <c r="D1035" s="42" t="e">
        <f>[3]!EntStkDescr($P$1,A1035,1)</f>
        <v>#NAME?</v>
      </c>
      <c r="E1035" s="41"/>
      <c r="F1035" s="42" t="s">
        <v>36</v>
      </c>
      <c r="G1035" s="44" t="str">
        <f t="shared" si="451"/>
        <v>20Standing Rigging Technora Overbraid</v>
      </c>
      <c r="H1035" s="43">
        <v>20</v>
      </c>
      <c r="I1035" s="24"/>
      <c r="J1035" s="83" t="e">
        <f>IF('Price List'!$F$2="N/A",N1035,IF('Price List'!$S$4="#(515): Invalid Customer",K1035,(K1035-(K1035*O1035))))</f>
        <v>#NAME?</v>
      </c>
      <c r="K1035" s="83">
        <f>IF('Price List'!$V$2="GBP",P1035,IF('Price List'!$V$2="EUR",P1035*Accounts!$F$18,IF('Price List'!$V$2="SEK",'Product List'!P1035*Accounts!$F$20,IF('Price List'!$V$2="USD",'Product List'!P1035*Accounts!$F$19,"-"))))</f>
        <v>17.823119999999999</v>
      </c>
      <c r="L1035" s="64">
        <f t="shared" si="455"/>
        <v>10.693871999999999</v>
      </c>
      <c r="M1035" s="87">
        <f>IF(VLOOKUP(C1035,product_group_discount,3,FALSE)="",'New Quote Discount'!$C$6,VLOOKUP(C1035,product_group_discount,3,FALSE))</f>
        <v>0.4</v>
      </c>
      <c r="N1035" s="64">
        <f t="shared" si="452"/>
        <v>10.693871999999999</v>
      </c>
      <c r="O1035" s="122" t="e">
        <f t="shared" si="453"/>
        <v>#NAME?</v>
      </c>
      <c r="P1035" s="83">
        <v>14.258495999999999</v>
      </c>
      <c r="Q1035" s="167">
        <f>IF(P1035="",[3]!EntStkSalesPrice($P$1,A1035,'Price List'!$S$5),P1035*(IF('Price List'!$S$5="A",1,IF('Price List'!$S$5="B",1.262,1.553))))</f>
        <v>17.994221952</v>
      </c>
      <c r="R1035" s="167">
        <f t="shared" si="418"/>
        <v>26.734679999999997</v>
      </c>
    </row>
    <row r="1036" spans="1:18" x14ac:dyDescent="0.2">
      <c r="A1036" s="27"/>
      <c r="B1036" s="28" t="e">
        <f>[3]!EntStkParent($P$1,A1036)</f>
        <v>#NAME?</v>
      </c>
      <c r="C1036" s="28" t="s">
        <v>39</v>
      </c>
      <c r="D1036" s="39" t="e">
        <f>[3]!EntStkDescr($P$1,A1036,1)</f>
        <v>#NAME?</v>
      </c>
      <c r="E1036" s="28"/>
      <c r="F1036" s="39" t="s">
        <v>37</v>
      </c>
      <c r="G1036" s="31" t="str">
        <f t="shared" si="451"/>
        <v>5Standing Rigging Dyneema Overbraid</v>
      </c>
      <c r="H1036" s="30">
        <v>5</v>
      </c>
      <c r="I1036" s="24"/>
      <c r="J1036" s="81" t="e">
        <f>IF('Price List'!$F$2="N/A",N1036,IF('Price List'!$S$4="#(515): Invalid Customer",K1036,(K1036-(K1036*O1036))))</f>
        <v>#NAME?</v>
      </c>
      <c r="K1036" s="81">
        <f>IF('Price List'!$V$2="GBP",P1036,IF('Price List'!$V$2="EUR",P1036*Accounts!$F$18,IF('Price List'!$V$2="SEK",'Product List'!P1036*Accounts!$F$20,IF('Price List'!$V$2="USD",'Product List'!P1036*Accounts!$F$19,"-"))))</f>
        <v>5.0003187520000001</v>
      </c>
      <c r="L1036" s="29">
        <f t="shared" si="455"/>
        <v>3.0001912512</v>
      </c>
      <c r="M1036" s="86">
        <f>IF(VLOOKUP(C1036,product_group_discount,3,FALSE)="",'New Quote Discount'!$C$6,VLOOKUP(C1036,product_group_discount,3,FALSE))</f>
        <v>0.4</v>
      </c>
      <c r="N1036" s="29">
        <f t="shared" si="452"/>
        <v>3.0001912512</v>
      </c>
      <c r="O1036" s="120" t="e">
        <f t="shared" si="453"/>
        <v>#NAME?</v>
      </c>
      <c r="P1036" s="81">
        <v>4.0002550016000002</v>
      </c>
      <c r="Q1036" s="167">
        <f>IF(P1036="",[3]!EntStkSalesPrice($P$1,A1036,'Price List'!$S$5),P1036*(IF('Price List'!$S$5="A",1,IF('Price List'!$S$5="B",1.262,1.553))))</f>
        <v>5.0483218120191999</v>
      </c>
      <c r="R1036" s="167">
        <f t="shared" si="418"/>
        <v>7.5004781280000001</v>
      </c>
    </row>
    <row r="1037" spans="1:18" x14ac:dyDescent="0.2">
      <c r="A1037" s="27"/>
      <c r="B1037" s="28" t="e">
        <f>[3]!EntStkParent($P$1,A1037)</f>
        <v>#NAME?</v>
      </c>
      <c r="C1037" s="28" t="s">
        <v>39</v>
      </c>
      <c r="D1037" s="39" t="e">
        <f>[3]!EntStkDescr($P$1,A1037,1)</f>
        <v>#NAME?</v>
      </c>
      <c r="E1037" s="28"/>
      <c r="F1037" s="39" t="s">
        <v>37</v>
      </c>
      <c r="G1037" s="31" t="str">
        <f t="shared" si="451"/>
        <v>6Standing Rigging Dyneema Overbraid</v>
      </c>
      <c r="H1037" s="30">
        <v>6</v>
      </c>
      <c r="I1037" s="24"/>
      <c r="J1037" s="81" t="e">
        <f>IF('Price List'!$F$2="N/A",N1037,IF('Price List'!$S$4="#(515): Invalid Customer",K1037,(K1037-(K1037*O1037))))</f>
        <v>#NAME?</v>
      </c>
      <c r="K1037" s="81">
        <f>IF('Price List'!$V$2="GBP",P1037,IF('Price List'!$V$2="EUR",P1037*Accounts!$F$18,IF('Price List'!$V$2="SEK",'Product List'!P1037*Accounts!$F$20,IF('Price List'!$V$2="USD",'Product List'!P1037*Accounts!$F$19,"-"))))</f>
        <v>7.1027255</v>
      </c>
      <c r="L1037" s="29">
        <f t="shared" si="455"/>
        <v>4.2616353</v>
      </c>
      <c r="M1037" s="86">
        <f>IF(VLOOKUP(C1037,product_group_discount,3,FALSE)="",'New Quote Discount'!$C$6,VLOOKUP(C1037,product_group_discount,3,FALSE))</f>
        <v>0.4</v>
      </c>
      <c r="N1037" s="29">
        <f t="shared" si="452"/>
        <v>4.2616353</v>
      </c>
      <c r="O1037" s="120" t="e">
        <f t="shared" si="453"/>
        <v>#NAME?</v>
      </c>
      <c r="P1037" s="81">
        <v>5.6821804</v>
      </c>
      <c r="Q1037" s="167">
        <f>IF(P1037="",[3]!EntStkSalesPrice($P$1,A1037,'Price List'!$S$5),P1037*(IF('Price List'!$S$5="A",1,IF('Price List'!$S$5="B",1.262,1.553))))</f>
        <v>7.1709116648000002</v>
      </c>
      <c r="R1037" s="167">
        <f t="shared" si="418"/>
        <v>10.654088250000001</v>
      </c>
    </row>
    <row r="1038" spans="1:18" x14ac:dyDescent="0.2">
      <c r="A1038" s="27"/>
      <c r="B1038" s="28" t="e">
        <f>[3]!EntStkParent($P$1,A1038)</f>
        <v>#NAME?</v>
      </c>
      <c r="C1038" s="28" t="s">
        <v>39</v>
      </c>
      <c r="D1038" s="39" t="e">
        <f>[3]!EntStkDescr($P$1,A1038,1)</f>
        <v>#NAME?</v>
      </c>
      <c r="E1038" s="28"/>
      <c r="F1038" s="39" t="s">
        <v>37</v>
      </c>
      <c r="G1038" s="31" t="str">
        <f t="shared" si="451"/>
        <v>8Standing Rigging Dyneema Overbraid</v>
      </c>
      <c r="H1038" s="30">
        <v>8</v>
      </c>
      <c r="I1038" s="24"/>
      <c r="J1038" s="81" t="e">
        <f>IF('Price List'!$F$2="N/A",N1038,IF('Price List'!$S$4="#(515): Invalid Customer",K1038,(K1038-(K1038*O1038))))</f>
        <v>#NAME?</v>
      </c>
      <c r="K1038" s="81">
        <f>IF('Price List'!$V$2="GBP",P1038,IF('Price List'!$V$2="EUR",P1038*Accounts!$F$18,IF('Price List'!$V$2="SEK",'Product List'!P1038*Accounts!$F$20,IF('Price List'!$V$2="USD",'Product List'!P1038*Accounts!$F$19,"-"))))</f>
        <v>8.7656862500000017</v>
      </c>
      <c r="L1038" s="29">
        <f t="shared" si="455"/>
        <v>5.2594117500000008</v>
      </c>
      <c r="M1038" s="86">
        <f>IF(VLOOKUP(C1038,product_group_discount,3,FALSE)="",'New Quote Discount'!$C$6,VLOOKUP(C1038,product_group_discount,3,FALSE))</f>
        <v>0.4</v>
      </c>
      <c r="N1038" s="29">
        <f t="shared" si="452"/>
        <v>5.2594117500000008</v>
      </c>
      <c r="O1038" s="120" t="e">
        <f t="shared" si="453"/>
        <v>#NAME?</v>
      </c>
      <c r="P1038" s="81">
        <v>7.0125490000000008</v>
      </c>
      <c r="Q1038" s="167">
        <f>IF(P1038="",[3]!EntStkSalesPrice($P$1,A1038,'Price List'!$S$5),P1038*(IF('Price List'!$S$5="A",1,IF('Price List'!$S$5="B",1.262,1.553))))</f>
        <v>8.8498368380000016</v>
      </c>
      <c r="R1038" s="167">
        <f t="shared" si="418"/>
        <v>13.148529375000003</v>
      </c>
    </row>
    <row r="1039" spans="1:18" x14ac:dyDescent="0.2">
      <c r="A1039" s="27"/>
      <c r="B1039" s="28" t="e">
        <f>[3]!EntStkParent($P$1,A1039)</f>
        <v>#NAME?</v>
      </c>
      <c r="C1039" s="28" t="s">
        <v>39</v>
      </c>
      <c r="D1039" s="39" t="e">
        <f>[3]!EntStkDescr($P$1,A1039,1)</f>
        <v>#NAME?</v>
      </c>
      <c r="E1039" s="28"/>
      <c r="F1039" s="39" t="s">
        <v>37</v>
      </c>
      <c r="G1039" s="31" t="str">
        <f t="shared" si="451"/>
        <v>10Standing Rigging Dyneema Overbraid</v>
      </c>
      <c r="H1039" s="30">
        <v>10</v>
      </c>
      <c r="I1039" s="24"/>
      <c r="J1039" s="81" t="e">
        <f>IF('Price List'!$F$2="N/A",N1039,IF('Price List'!$S$4="#(515): Invalid Customer",K1039,(K1039-(K1039*O1039))))</f>
        <v>#NAME?</v>
      </c>
      <c r="K1039" s="81">
        <f>IF('Price List'!$V$2="GBP",P1039,IF('Price List'!$V$2="EUR",P1039*Accounts!$F$18,IF('Price List'!$V$2="SEK",'Product List'!P1039*Accounts!$F$20,IF('Price List'!$V$2="USD",'Product List'!P1039*Accounts!$F$19,"-"))))</f>
        <v>10.441006485000003</v>
      </c>
      <c r="L1039" s="29">
        <f t="shared" si="455"/>
        <v>6.264603891000001</v>
      </c>
      <c r="M1039" s="86">
        <f>IF(VLOOKUP(C1039,product_group_discount,3,FALSE)="",'New Quote Discount'!$C$6,VLOOKUP(C1039,product_group_discount,3,FALSE))</f>
        <v>0.4</v>
      </c>
      <c r="N1039" s="29">
        <f t="shared" si="452"/>
        <v>6.264603891000001</v>
      </c>
      <c r="O1039" s="120" t="e">
        <f t="shared" si="453"/>
        <v>#NAME?</v>
      </c>
      <c r="P1039" s="81">
        <v>8.3528051880000014</v>
      </c>
      <c r="Q1039" s="167">
        <f>IF(P1039="",[3]!EntStkSalesPrice($P$1,A1039,'Price List'!$S$5),P1039*(IF('Price List'!$S$5="A",1,IF('Price List'!$S$5="B",1.262,1.553))))</f>
        <v>10.541240147256001</v>
      </c>
      <c r="R1039" s="167">
        <f t="shared" si="418"/>
        <v>15.661509727500004</v>
      </c>
    </row>
    <row r="1040" spans="1:18" x14ac:dyDescent="0.2">
      <c r="A1040" s="27"/>
      <c r="B1040" s="28" t="e">
        <f>[3]!EntStkParent($P$1,A1040)</f>
        <v>#NAME?</v>
      </c>
      <c r="C1040" s="28" t="s">
        <v>39</v>
      </c>
      <c r="D1040" s="39" t="e">
        <f>[3]!EntStkDescr($P$1,A1040,1)</f>
        <v>#NAME?</v>
      </c>
      <c r="E1040" s="28"/>
      <c r="F1040" s="39" t="s">
        <v>37</v>
      </c>
      <c r="G1040" s="31" t="str">
        <f t="shared" si="451"/>
        <v>12Standing Rigging Dyneema Overbraid</v>
      </c>
      <c r="H1040" s="30">
        <v>12</v>
      </c>
      <c r="I1040" s="24"/>
      <c r="J1040" s="81" t="e">
        <f>IF('Price List'!$F$2="N/A",N1040,IF('Price List'!$S$4="#(515): Invalid Customer",K1040,(K1040-(K1040*O1040))))</f>
        <v>#NAME?</v>
      </c>
      <c r="K1040" s="81">
        <f>IF('Price List'!$V$2="GBP",P1040,IF('Price List'!$V$2="EUR",P1040*Accounts!$F$18,IF('Price List'!$V$2="SEK",'Product List'!P1040*Accounts!$F$20,IF('Price List'!$V$2="USD",'Product List'!P1040*Accounts!$F$19,"-"))))</f>
        <v>12.107521250000001</v>
      </c>
      <c r="L1040" s="29">
        <f t="shared" si="455"/>
        <v>7.2645127500000006</v>
      </c>
      <c r="M1040" s="86">
        <f>IF(VLOOKUP(C1040,product_group_discount,3,FALSE)="",'New Quote Discount'!$C$6,VLOOKUP(C1040,product_group_discount,3,FALSE))</f>
        <v>0.4</v>
      </c>
      <c r="N1040" s="29">
        <f t="shared" si="452"/>
        <v>7.2645127500000006</v>
      </c>
      <c r="O1040" s="120" t="e">
        <f t="shared" si="453"/>
        <v>#NAME?</v>
      </c>
      <c r="P1040" s="81">
        <v>9.6860170000000014</v>
      </c>
      <c r="Q1040" s="167">
        <f>IF(P1040="",[3]!EntStkSalesPrice($P$1,A1040,'Price List'!$S$5),P1040*(IF('Price List'!$S$5="A",1,IF('Price List'!$S$5="B",1.262,1.553))))</f>
        <v>12.223753454000002</v>
      </c>
      <c r="R1040" s="167">
        <f t="shared" si="418"/>
        <v>18.161281875</v>
      </c>
    </row>
    <row r="1041" spans="1:18" x14ac:dyDescent="0.2">
      <c r="A1041" s="27"/>
      <c r="B1041" s="28" t="e">
        <f>[3]!EntStkParent($P$1,A1041)</f>
        <v>#NAME?</v>
      </c>
      <c r="C1041" s="28" t="s">
        <v>39</v>
      </c>
      <c r="D1041" s="39" t="e">
        <f>[3]!EntStkDescr($P$1,A1041,1)</f>
        <v>#NAME?</v>
      </c>
      <c r="E1041" s="28"/>
      <c r="F1041" s="39" t="s">
        <v>37</v>
      </c>
      <c r="G1041" s="31" t="str">
        <f t="shared" si="451"/>
        <v>14Standing Rigging Dyneema Overbraid</v>
      </c>
      <c r="H1041" s="30">
        <v>14</v>
      </c>
      <c r="I1041" s="24"/>
      <c r="J1041" s="81" t="e">
        <f>IF('Price List'!$F$2="N/A",N1041,IF('Price List'!$S$4="#(515): Invalid Customer",K1041,(K1041-(K1041*O1041))))</f>
        <v>#NAME?</v>
      </c>
      <c r="K1041" s="81">
        <f>IF('Price List'!$V$2="GBP",P1041,IF('Price List'!$V$2="EUR",P1041*Accounts!$F$18,IF('Price List'!$V$2="SEK",'Product List'!P1041*Accounts!$F$20,IF('Price List'!$V$2="USD",'Product List'!P1041*Accounts!$F$19,"-"))))</f>
        <v>13.779287470000002</v>
      </c>
      <c r="L1041" s="29">
        <f t="shared" si="455"/>
        <v>8.2675724820000003</v>
      </c>
      <c r="M1041" s="86">
        <f>IF(VLOOKUP(C1041,product_group_discount,3,FALSE)="",'New Quote Discount'!$C$6,VLOOKUP(C1041,product_group_discount,3,FALSE))</f>
        <v>0.4</v>
      </c>
      <c r="N1041" s="29">
        <f t="shared" si="452"/>
        <v>8.2675724820000003</v>
      </c>
      <c r="O1041" s="120" t="e">
        <f t="shared" si="453"/>
        <v>#NAME?</v>
      </c>
      <c r="P1041" s="81">
        <v>11.023429976000001</v>
      </c>
      <c r="Q1041" s="167">
        <f>IF(P1041="",[3]!EntStkSalesPrice($P$1,A1041,'Price List'!$S$5),P1041*(IF('Price List'!$S$5="A",1,IF('Price List'!$S$5="B",1.262,1.553))))</f>
        <v>13.911568629712001</v>
      </c>
      <c r="R1041" s="167">
        <f t="shared" ref="R1041:R1108" si="456">K1041*1.5</f>
        <v>20.668931205000003</v>
      </c>
    </row>
    <row r="1042" spans="1:18" x14ac:dyDescent="0.2">
      <c r="A1042" s="27"/>
      <c r="B1042" s="28" t="e">
        <f>[3]!EntStkParent($P$1,A1042)</f>
        <v>#NAME?</v>
      </c>
      <c r="C1042" s="28" t="s">
        <v>39</v>
      </c>
      <c r="D1042" s="39" t="e">
        <f>[3]!EntStkDescr($P$1,A1042,1)</f>
        <v>#NAME?</v>
      </c>
      <c r="E1042" s="28"/>
      <c r="F1042" s="39" t="s">
        <v>37</v>
      </c>
      <c r="G1042" s="31" t="str">
        <f t="shared" si="451"/>
        <v>16Standing Rigging Dyneema Overbraid</v>
      </c>
      <c r="H1042" s="30">
        <v>16</v>
      </c>
      <c r="I1042" s="24"/>
      <c r="J1042" s="81" t="e">
        <f>IF('Price List'!$F$2="N/A",N1042,IF('Price List'!$S$4="#(515): Invalid Customer",K1042,(K1042-(K1042*O1042))))</f>
        <v>#NAME?</v>
      </c>
      <c r="K1042" s="81">
        <f>IF('Price List'!$V$2="GBP",P1042,IF('Price List'!$V$2="EUR",P1042*Accounts!$F$18,IF('Price List'!$V$2="SEK",'Product List'!P1042*Accounts!$F$20,IF('Price List'!$V$2="USD",'Product List'!P1042*Accounts!$F$19,"-"))))</f>
        <v>15.449356250000001</v>
      </c>
      <c r="L1042" s="29">
        <f t="shared" si="455"/>
        <v>9.2696137500000013</v>
      </c>
      <c r="M1042" s="86">
        <f>IF(VLOOKUP(C1042,product_group_discount,3,FALSE)="",'New Quote Discount'!$C$6,VLOOKUP(C1042,product_group_discount,3,FALSE))</f>
        <v>0.4</v>
      </c>
      <c r="N1042" s="29">
        <f t="shared" si="452"/>
        <v>9.2696137500000013</v>
      </c>
      <c r="O1042" s="120" t="e">
        <f t="shared" si="453"/>
        <v>#NAME?</v>
      </c>
      <c r="P1042" s="81">
        <v>12.359485000000001</v>
      </c>
      <c r="Q1042" s="167">
        <f>IF(P1042="",[3]!EntStkSalesPrice($P$1,A1042,'Price List'!$S$5),P1042*(IF('Price List'!$S$5="A",1,IF('Price List'!$S$5="B",1.262,1.553))))</f>
        <v>15.597670070000001</v>
      </c>
      <c r="R1042" s="167">
        <f t="shared" si="456"/>
        <v>23.174034375000002</v>
      </c>
    </row>
    <row r="1043" spans="1:18" x14ac:dyDescent="0.2">
      <c r="A1043" s="27"/>
      <c r="B1043" s="28" t="e">
        <f>[3]!EntStkParent($P$1,A1043)</f>
        <v>#NAME?</v>
      </c>
      <c r="C1043" s="28" t="s">
        <v>39</v>
      </c>
      <c r="D1043" s="39" t="e">
        <f>[3]!EntStkDescr($P$1,A1043,1)</f>
        <v>#NAME?</v>
      </c>
      <c r="E1043" s="28"/>
      <c r="F1043" s="39" t="s">
        <v>37</v>
      </c>
      <c r="G1043" s="31" t="str">
        <f t="shared" si="451"/>
        <v>18Standing Rigging Dyneema Overbraid</v>
      </c>
      <c r="H1043" s="30">
        <v>18</v>
      </c>
      <c r="I1043" s="24"/>
      <c r="J1043" s="81" t="e">
        <f>IF('Price List'!$F$2="N/A",N1043,IF('Price List'!$S$4="#(515): Invalid Customer",K1043,(K1043-(K1043*O1043))))</f>
        <v>#NAME?</v>
      </c>
      <c r="K1043" s="81">
        <f>IF('Price List'!$V$2="GBP",P1043,IF('Price List'!$V$2="EUR",P1043*Accounts!$F$18,IF('Price List'!$V$2="SEK",'Product List'!P1043*Accounts!$F$20,IF('Price List'!$V$2="USD",'Product List'!P1043*Accounts!$F$19,"-"))))</f>
        <v>17.117568455000004</v>
      </c>
      <c r="L1043" s="29">
        <f t="shared" si="455"/>
        <v>10.270541073000002</v>
      </c>
      <c r="M1043" s="86">
        <f>IF(VLOOKUP(C1043,product_group_discount,3,FALSE)="",'New Quote Discount'!$C$6,VLOOKUP(C1043,product_group_discount,3,FALSE))</f>
        <v>0.4</v>
      </c>
      <c r="N1043" s="29">
        <f t="shared" si="452"/>
        <v>10.270541073000002</v>
      </c>
      <c r="O1043" s="120" t="e">
        <f t="shared" si="453"/>
        <v>#NAME?</v>
      </c>
      <c r="P1043" s="81">
        <v>13.694054764000002</v>
      </c>
      <c r="Q1043" s="167">
        <f>IF(P1043="",[3]!EntStkSalesPrice($P$1,A1043,'Price List'!$S$5),P1043*(IF('Price List'!$S$5="A",1,IF('Price List'!$S$5="B",1.262,1.553))))</f>
        <v>17.281897112168004</v>
      </c>
      <c r="R1043" s="167">
        <f t="shared" si="456"/>
        <v>25.676352682500006</v>
      </c>
    </row>
    <row r="1044" spans="1:18" ht="13.6" thickBot="1" x14ac:dyDescent="0.25">
      <c r="A1044" s="27"/>
      <c r="B1044" s="28" t="e">
        <f>[3]!EntStkParent($P$1,A1044)</f>
        <v>#NAME?</v>
      </c>
      <c r="C1044" s="28" t="s">
        <v>39</v>
      </c>
      <c r="D1044" s="39" t="e">
        <f>[3]!EntStkDescr($P$1,A1044,1)</f>
        <v>#NAME?</v>
      </c>
      <c r="E1044" s="28"/>
      <c r="F1044" s="39" t="s">
        <v>37</v>
      </c>
      <c r="G1044" s="31" t="str">
        <f t="shared" si="451"/>
        <v>20Standing Rigging Dyneema Overbraid</v>
      </c>
      <c r="H1044" s="30">
        <v>20</v>
      </c>
      <c r="I1044" s="24"/>
      <c r="J1044" s="81" t="e">
        <f>IF('Price List'!$F$2="N/A",N1044,IF('Price List'!$S$4="#(515): Invalid Customer",K1044,(K1044-(K1044*O1044))))</f>
        <v>#NAME?</v>
      </c>
      <c r="K1044" s="81">
        <f>IF('Price List'!$V$2="GBP",P1044,IF('Price List'!$V$2="EUR",P1044*Accounts!$F$18,IF('Price List'!$V$2="SEK",'Product List'!P1044*Accounts!$F$20,IF('Price List'!$V$2="USD",'Product List'!P1044*Accounts!$F$19,"-"))))</f>
        <v>19.122722500000002</v>
      </c>
      <c r="L1044" s="29">
        <f t="shared" si="455"/>
        <v>11.473633500000002</v>
      </c>
      <c r="M1044" s="86">
        <f>IF(VLOOKUP(C1044,product_group_discount,3,FALSE)="",'New Quote Discount'!$C$6,VLOOKUP(C1044,product_group_discount,3,FALSE))</f>
        <v>0.4</v>
      </c>
      <c r="N1044" s="29">
        <f t="shared" si="452"/>
        <v>11.473633500000002</v>
      </c>
      <c r="O1044" s="120" t="e">
        <f t="shared" si="453"/>
        <v>#NAME?</v>
      </c>
      <c r="P1044" s="81">
        <v>15.298178000000002</v>
      </c>
      <c r="Q1044" s="167">
        <f>IF(P1044="",[3]!EntStkSalesPrice($P$1,A1044,'Price List'!$S$5),P1044*(IF('Price List'!$S$5="A",1,IF('Price List'!$S$5="B",1.262,1.553))))</f>
        <v>19.306300636000003</v>
      </c>
      <c r="R1044" s="167">
        <f t="shared" si="456"/>
        <v>28.684083750000003</v>
      </c>
    </row>
    <row r="1045" spans="1:18" ht="13.6" x14ac:dyDescent="0.25">
      <c r="A1045" s="45"/>
      <c r="B1045" s="46" t="s">
        <v>943</v>
      </c>
      <c r="C1045" s="46" t="str">
        <f>(TRIM(B1045))</f>
        <v>BRO</v>
      </c>
      <c r="D1045" s="46" t="e">
        <f>[3]!EntStkDescr($P$1,A1045,1)</f>
        <v>#NAME?</v>
      </c>
      <c r="E1045" s="46"/>
      <c r="F1045" s="196" t="s">
        <v>953</v>
      </c>
      <c r="G1045" s="49" t="str">
        <f t="shared" ref="G1045:G1047" si="457">CONCATENATE(H1045,E1045,F1045)</f>
        <v>4D12 78 MAX Lifeline Black Dyneema Cover</v>
      </c>
      <c r="H1045" s="203">
        <v>4</v>
      </c>
      <c r="I1045" s="48"/>
      <c r="J1045" s="63" t="e">
        <f>IF('Price List'!$F$2="N/A",N1045,IF('Price List'!$S$4="#(515): Invalid Customer",K1045,(K1045-(K1045*O1045))))</f>
        <v>#NAME?</v>
      </c>
      <c r="K1045" s="84">
        <f>Q1045+(Q1045*Accounts!$N$12)</f>
        <v>3.2755107147024551</v>
      </c>
      <c r="L1045" s="63">
        <f t="shared" si="455"/>
        <v>1.965306428821473</v>
      </c>
      <c r="M1045" s="88">
        <f>IF(VLOOKUP(C1045,product_group_discount,3,FALSE)="",'New Quote Discount'!$C$6,VLOOKUP(C1045,product_group_discount,3,FALSE))</f>
        <v>0.4</v>
      </c>
      <c r="N1045" s="63">
        <f t="shared" si="452"/>
        <v>1.965306428821473</v>
      </c>
      <c r="O1045" s="88" t="e">
        <f t="shared" si="453"/>
        <v>#NAME?</v>
      </c>
      <c r="P1045" s="200">
        <v>2.5954918500019453</v>
      </c>
      <c r="Q1045" s="167">
        <f>IF(P1045="",[3]!EntStkSalesPrice($P$1,A1045,'Price List'!$S$5),P1045*(IF('Price List'!$S$5="A",1,IF('Price List'!$S$5="B",1.262,1.553))))</f>
        <v>3.2755107147024551</v>
      </c>
      <c r="R1045" s="167">
        <f t="shared" si="456"/>
        <v>4.9132660720536823</v>
      </c>
    </row>
    <row r="1046" spans="1:18" ht="13.6" x14ac:dyDescent="0.25">
      <c r="A1046" s="27"/>
      <c r="B1046" s="28" t="s">
        <v>943</v>
      </c>
      <c r="C1046" s="28" t="str">
        <f t="shared" ref="C1046:C1047" si="458">(TRIM(B1046))</f>
        <v>BRO</v>
      </c>
      <c r="D1046" s="28" t="e">
        <f>[3]!EntStkDescr($P$1,A1046,1)</f>
        <v>#NAME?</v>
      </c>
      <c r="E1046" s="28"/>
      <c r="F1046" s="197" t="s">
        <v>953</v>
      </c>
      <c r="G1046" s="31" t="str">
        <f t="shared" si="457"/>
        <v>6D12 78 MAX Lifeline Black Dyneema Cover</v>
      </c>
      <c r="H1046" s="204">
        <v>6</v>
      </c>
      <c r="I1046" s="30"/>
      <c r="J1046" s="29" t="e">
        <f>IF('Price List'!$F$2="N/A",N1046,IF('Price List'!$S$4="#(515): Invalid Customer",K1046,(K1046-(K1046*O1046))))</f>
        <v>#NAME?</v>
      </c>
      <c r="K1046" s="81">
        <f>Q1046+(Q1046*Accounts!$N$12)</f>
        <v>5.229570754801637</v>
      </c>
      <c r="L1046" s="29">
        <f t="shared" si="455"/>
        <v>3.1377424528809823</v>
      </c>
      <c r="M1046" s="86">
        <f>IF(VLOOKUP(C1046,product_group_discount,3,FALSE)="",'New Quote Discount'!$C$6,VLOOKUP(C1046,product_group_discount,3,FALSE))</f>
        <v>0.4</v>
      </c>
      <c r="N1046" s="29">
        <f t="shared" si="452"/>
        <v>3.1377424528809823</v>
      </c>
      <c r="O1046" s="86" t="e">
        <f t="shared" si="453"/>
        <v>#NAME?</v>
      </c>
      <c r="P1046" s="201">
        <v>4.1438754000012974</v>
      </c>
      <c r="Q1046" s="167">
        <f>IF(P1046="",[3]!EntStkSalesPrice($P$1,A1046,'Price List'!$S$5),P1046*(IF('Price List'!$S$5="A",1,IF('Price List'!$S$5="B",1.262,1.553))))</f>
        <v>5.229570754801637</v>
      </c>
      <c r="R1046" s="167">
        <f t="shared" si="456"/>
        <v>7.8443561322024555</v>
      </c>
    </row>
    <row r="1047" spans="1:18" ht="13.6" x14ac:dyDescent="0.25">
      <c r="A1047" s="27"/>
      <c r="B1047" s="28" t="s">
        <v>943</v>
      </c>
      <c r="C1047" s="28" t="str">
        <f t="shared" si="458"/>
        <v>BRO</v>
      </c>
      <c r="D1047" s="28" t="e">
        <f>[3]!EntStkDescr($P$1,A1047,1)</f>
        <v>#NAME?</v>
      </c>
      <c r="E1047" s="28"/>
      <c r="F1047" s="197" t="s">
        <v>953</v>
      </c>
      <c r="G1047" s="31" t="str">
        <f t="shared" si="457"/>
        <v>7D12 78 MAX Lifeline Black Dyneema Cover</v>
      </c>
      <c r="H1047" s="204">
        <v>7</v>
      </c>
      <c r="I1047" s="30"/>
      <c r="J1047" s="29" t="e">
        <f>IF('Price List'!$F$2="N/A",N1047,IF('Price List'!$S$4="#(515): Invalid Customer",K1047,(K1047-(K1047*O1047))))</f>
        <v>#NAME?</v>
      </c>
      <c r="K1047" s="81">
        <f>Q1047+(Q1047*Accounts!$N$12)</f>
        <v>6.8321811474008198</v>
      </c>
      <c r="L1047" s="29">
        <f t="shared" si="455"/>
        <v>4.0993086884404919</v>
      </c>
      <c r="M1047" s="86">
        <f>IF(VLOOKUP(C1047,product_group_discount,3,FALSE)="",'New Quote Discount'!$C$6,VLOOKUP(C1047,product_group_discount,3,FALSE))</f>
        <v>0.4</v>
      </c>
      <c r="N1047" s="29">
        <f t="shared" si="452"/>
        <v>4.0993086884404919</v>
      </c>
      <c r="O1047" s="86" t="e">
        <f t="shared" si="453"/>
        <v>#NAME?</v>
      </c>
      <c r="P1047" s="201">
        <v>5.4137727000006493</v>
      </c>
      <c r="Q1047" s="167">
        <f>IF(P1047="",[3]!EntStkSalesPrice($P$1,A1047,'Price List'!$S$5),P1047*(IF('Price List'!$S$5="A",1,IF('Price List'!$S$5="B",1.262,1.553))))</f>
        <v>6.8321811474008198</v>
      </c>
      <c r="R1047" s="167">
        <f t="shared" si="456"/>
        <v>10.248271721101229</v>
      </c>
    </row>
    <row r="1048" spans="1:18" ht="13.6" x14ac:dyDescent="0.25">
      <c r="A1048" s="71" t="s">
        <v>189</v>
      </c>
      <c r="B1048" s="66" t="e">
        <f>[3]!EntStkParent($P$1,A1048)</f>
        <v>#NAME?</v>
      </c>
      <c r="C1048" s="66" t="e">
        <f>(TRIM(B1048))</f>
        <v>#NAME?</v>
      </c>
      <c r="D1048" s="66" t="e">
        <f>[3]!EntStkDescr($P$1,A1048,1)</f>
        <v>#NAME?</v>
      </c>
      <c r="E1048" s="66"/>
      <c r="F1048" s="128" t="s">
        <v>187</v>
      </c>
      <c r="G1048" s="70" t="str">
        <f t="shared" si="451"/>
        <v>4D12 78 MAX Lifeline Dyneema Cover</v>
      </c>
      <c r="H1048" s="205">
        <v>4</v>
      </c>
      <c r="I1048" s="24"/>
      <c r="J1048" s="23" t="e">
        <f>IF('Price List'!$F$2="N/A",N1048,IF('Price List'!$S$4="#(515): Invalid Customer",K1048,(K1048-(K1048*O1048))))</f>
        <v>#NAME?</v>
      </c>
      <c r="K1048" s="80" t="e">
        <f>Q1048+(Q1048*Accounts!$N$12)</f>
        <v>#NAME?</v>
      </c>
      <c r="L1048" s="23" t="e">
        <f t="shared" ref="L1048:L1053" si="459">K1048-(K1048*M1048)</f>
        <v>#NAME?</v>
      </c>
      <c r="M1048" s="77" t="e">
        <f>IF(VLOOKUP(C1048,product_group_discount,3,FALSE)="",'New Quote Discount'!$C$6,VLOOKUP(C1048,product_group_discount,3,FALSE))</f>
        <v>#NAME?</v>
      </c>
      <c r="N1048" s="23" t="e">
        <f t="shared" ref="N1048:N1053" si="460">K1048-(K1048*M1048)</f>
        <v>#NAME?</v>
      </c>
      <c r="O1048" s="77" t="e">
        <f t="shared" ref="O1048:O1053" si="461">VLOOKUP(C1048,customerdiscount,5,FALSE)</f>
        <v>#NAME?</v>
      </c>
      <c r="P1048" s="202"/>
      <c r="Q1048" s="167" t="e">
        <f>IF(P1048="",[3]!EntStkSalesPrice($P$1,A1048,'Price List'!$S$5),P1048*(IF('Price List'!$S$5="A",1,IF('Price List'!$S$5="B",1.262,1.553))))</f>
        <v>#NAME?</v>
      </c>
      <c r="R1048" s="167" t="e">
        <f t="shared" si="456"/>
        <v>#NAME?</v>
      </c>
    </row>
    <row r="1049" spans="1:18" ht="13.6" x14ac:dyDescent="0.25">
      <c r="A1049" s="71" t="s">
        <v>190</v>
      </c>
      <c r="B1049" s="66" t="e">
        <f>[3]!EntStkParent($P$1,A1049)</f>
        <v>#NAME?</v>
      </c>
      <c r="C1049" s="66" t="e">
        <f t="shared" ref="C1049:C1053" si="462">(TRIM(B1049))</f>
        <v>#NAME?</v>
      </c>
      <c r="D1049" s="66" t="e">
        <f>[3]!EntStkDescr($P$1,A1049,1)</f>
        <v>#NAME?</v>
      </c>
      <c r="E1049" s="66"/>
      <c r="F1049" s="128" t="s">
        <v>187</v>
      </c>
      <c r="G1049" s="70" t="str">
        <f t="shared" si="451"/>
        <v>6D12 78 MAX Lifeline Dyneema Cover</v>
      </c>
      <c r="H1049" s="205">
        <v>6</v>
      </c>
      <c r="I1049" s="24"/>
      <c r="J1049" s="23" t="e">
        <f>IF('Price List'!$F$2="N/A",N1049,IF('Price List'!$S$4="#(515): Invalid Customer",K1049,(K1049-(K1049*O1049))))</f>
        <v>#NAME?</v>
      </c>
      <c r="K1049" s="80" t="e">
        <f>Q1049+(Q1049*Accounts!$N$12)</f>
        <v>#NAME?</v>
      </c>
      <c r="L1049" s="23" t="e">
        <f t="shared" si="459"/>
        <v>#NAME?</v>
      </c>
      <c r="M1049" s="77" t="e">
        <f>IF(VLOOKUP(C1049,product_group_discount,3,FALSE)="",'New Quote Discount'!$C$6,VLOOKUP(C1049,product_group_discount,3,FALSE))</f>
        <v>#NAME?</v>
      </c>
      <c r="N1049" s="23" t="e">
        <f t="shared" si="460"/>
        <v>#NAME?</v>
      </c>
      <c r="O1049" s="77" t="e">
        <f t="shared" si="461"/>
        <v>#NAME?</v>
      </c>
      <c r="P1049" s="202"/>
      <c r="Q1049" s="167" t="e">
        <f>IF(P1049="",[3]!EntStkSalesPrice($P$1,A1049,'Price List'!$S$5),P1049*(IF('Price List'!$S$5="A",1,IF('Price List'!$S$5="B",1.262,1.553))))</f>
        <v>#NAME?</v>
      </c>
      <c r="R1049" s="167" t="e">
        <f t="shared" si="456"/>
        <v>#NAME?</v>
      </c>
    </row>
    <row r="1050" spans="1:18" ht="13.6" x14ac:dyDescent="0.25">
      <c r="A1050" s="71" t="s">
        <v>191</v>
      </c>
      <c r="B1050" s="66" t="e">
        <f>[3]!EntStkParent($P$1,A1050)</f>
        <v>#NAME?</v>
      </c>
      <c r="C1050" s="66" t="e">
        <f t="shared" si="462"/>
        <v>#NAME?</v>
      </c>
      <c r="D1050" s="66" t="e">
        <f>[3]!EntStkDescr($P$1,A1050,1)</f>
        <v>#NAME?</v>
      </c>
      <c r="E1050" s="66"/>
      <c r="F1050" s="128" t="s">
        <v>187</v>
      </c>
      <c r="G1050" s="70" t="str">
        <f t="shared" si="451"/>
        <v>7D12 78 MAX Lifeline Dyneema Cover</v>
      </c>
      <c r="H1050" s="205">
        <v>7</v>
      </c>
      <c r="I1050" s="24"/>
      <c r="J1050" s="23" t="e">
        <f>IF('Price List'!$F$2="N/A",N1050,IF('Price List'!$S$4="#(515): Invalid Customer",K1050,(K1050-(K1050*O1050))))</f>
        <v>#NAME?</v>
      </c>
      <c r="K1050" s="80" t="e">
        <f>Q1050+(Q1050*Accounts!$N$12)</f>
        <v>#NAME?</v>
      </c>
      <c r="L1050" s="23" t="e">
        <f t="shared" si="459"/>
        <v>#NAME?</v>
      </c>
      <c r="M1050" s="77" t="e">
        <f>IF(VLOOKUP(C1050,product_group_discount,3,FALSE)="",'New Quote Discount'!$C$6,VLOOKUP(C1050,product_group_discount,3,FALSE))</f>
        <v>#NAME?</v>
      </c>
      <c r="N1050" s="23" t="e">
        <f t="shared" si="460"/>
        <v>#NAME?</v>
      </c>
      <c r="O1050" s="77" t="e">
        <f t="shared" si="461"/>
        <v>#NAME?</v>
      </c>
      <c r="P1050" s="202"/>
      <c r="Q1050" s="167" t="e">
        <f>IF(P1050="",[3]!EntStkSalesPrice($P$1,A1050,'Price List'!$S$5),P1050*(IF('Price List'!$S$5="A",1,IF('Price List'!$S$5="B",1.262,1.553))))</f>
        <v>#NAME?</v>
      </c>
      <c r="R1050" s="167" t="e">
        <f t="shared" si="456"/>
        <v>#NAME?</v>
      </c>
    </row>
    <row r="1051" spans="1:18" ht="13.6" x14ac:dyDescent="0.25">
      <c r="A1051" s="71" t="s">
        <v>192</v>
      </c>
      <c r="B1051" s="66" t="e">
        <f>[3]!EntStkParent($P$1,A1051)</f>
        <v>#NAME?</v>
      </c>
      <c r="C1051" s="66" t="e">
        <f t="shared" si="462"/>
        <v>#NAME?</v>
      </c>
      <c r="D1051" s="66" t="e">
        <f>[3]!EntStkDescr($P$1,A1051,1)</f>
        <v>#NAME?</v>
      </c>
      <c r="E1051" s="66"/>
      <c r="F1051" s="128" t="s">
        <v>188</v>
      </c>
      <c r="G1051" s="70" t="str">
        <f t="shared" si="451"/>
        <v>4D12 78 MAX Lifeline Technora Cover</v>
      </c>
      <c r="H1051" s="205">
        <v>4</v>
      </c>
      <c r="I1051" s="24"/>
      <c r="J1051" s="23" t="e">
        <f>IF('Price List'!$F$2="N/A",N1051,IF('Price List'!$S$4="#(515): Invalid Customer",K1051,(K1051-(K1051*O1051))))</f>
        <v>#NAME?</v>
      </c>
      <c r="K1051" s="80" t="e">
        <f>Q1051+(Q1051*Accounts!$N$12)</f>
        <v>#NAME?</v>
      </c>
      <c r="L1051" s="23" t="e">
        <f t="shared" si="459"/>
        <v>#NAME?</v>
      </c>
      <c r="M1051" s="77" t="e">
        <f>IF(VLOOKUP(C1051,product_group_discount,3,FALSE)="",'New Quote Discount'!$C$6,VLOOKUP(C1051,product_group_discount,3,FALSE))</f>
        <v>#NAME?</v>
      </c>
      <c r="N1051" s="23" t="e">
        <f t="shared" si="460"/>
        <v>#NAME?</v>
      </c>
      <c r="O1051" s="77" t="e">
        <f t="shared" si="461"/>
        <v>#NAME?</v>
      </c>
      <c r="P1051" s="202"/>
      <c r="Q1051" s="167" t="e">
        <f>IF(P1051="",[3]!EntStkSalesPrice($P$1,A1051,'Price List'!$S$5),P1051*(IF('Price List'!$S$5="A",1,IF('Price List'!$S$5="B",1.262,1.553))))</f>
        <v>#NAME?</v>
      </c>
      <c r="R1051" s="167" t="e">
        <f t="shared" si="456"/>
        <v>#NAME?</v>
      </c>
    </row>
    <row r="1052" spans="1:18" ht="13.6" x14ac:dyDescent="0.25">
      <c r="A1052" s="71" t="s">
        <v>193</v>
      </c>
      <c r="B1052" s="66" t="e">
        <f>[3]!EntStkParent($P$1,A1052)</f>
        <v>#NAME?</v>
      </c>
      <c r="C1052" s="66" t="e">
        <f t="shared" si="462"/>
        <v>#NAME?</v>
      </c>
      <c r="D1052" s="66" t="e">
        <f>[3]!EntStkDescr($P$1,A1052,1)</f>
        <v>#NAME?</v>
      </c>
      <c r="E1052" s="66"/>
      <c r="F1052" s="128" t="s">
        <v>188</v>
      </c>
      <c r="G1052" s="70" t="str">
        <f t="shared" si="451"/>
        <v>6D12 78 MAX Lifeline Technora Cover</v>
      </c>
      <c r="H1052" s="205">
        <v>6</v>
      </c>
      <c r="I1052" s="24"/>
      <c r="J1052" s="23" t="e">
        <f>IF('Price List'!$F$2="N/A",N1052,IF('Price List'!$S$4="#(515): Invalid Customer",K1052,(K1052-(K1052*O1052))))</f>
        <v>#NAME?</v>
      </c>
      <c r="K1052" s="80" t="e">
        <f>Q1052+(Q1052*Accounts!$N$12)</f>
        <v>#NAME?</v>
      </c>
      <c r="L1052" s="23" t="e">
        <f t="shared" si="459"/>
        <v>#NAME?</v>
      </c>
      <c r="M1052" s="77" t="e">
        <f>IF(VLOOKUP(C1052,product_group_discount,3,FALSE)="",'New Quote Discount'!$C$6,VLOOKUP(C1052,product_group_discount,3,FALSE))</f>
        <v>#NAME?</v>
      </c>
      <c r="N1052" s="23" t="e">
        <f t="shared" si="460"/>
        <v>#NAME?</v>
      </c>
      <c r="O1052" s="77" t="e">
        <f t="shared" si="461"/>
        <v>#NAME?</v>
      </c>
      <c r="P1052" s="202"/>
      <c r="Q1052" s="167" t="e">
        <f>IF(P1052="",[3]!EntStkSalesPrice($P$1,A1052,'Price List'!$S$5),P1052*(IF('Price List'!$S$5="A",1,IF('Price List'!$S$5="B",1.262,1.553))))</f>
        <v>#NAME?</v>
      </c>
      <c r="R1052" s="167" t="e">
        <f t="shared" si="456"/>
        <v>#NAME?</v>
      </c>
    </row>
    <row r="1053" spans="1:18" ht="13.6" x14ac:dyDescent="0.25">
      <c r="A1053" s="71" t="s">
        <v>194</v>
      </c>
      <c r="B1053" s="66" t="e">
        <f>[3]!EntStkParent($P$1,A1053)</f>
        <v>#NAME?</v>
      </c>
      <c r="C1053" s="66" t="e">
        <f t="shared" si="462"/>
        <v>#NAME?</v>
      </c>
      <c r="D1053" s="66" t="e">
        <f>[3]!EntStkDescr($P$1,A1053,1)</f>
        <v>#NAME?</v>
      </c>
      <c r="E1053" s="66"/>
      <c r="F1053" s="128" t="s">
        <v>188</v>
      </c>
      <c r="G1053" s="70" t="str">
        <f t="shared" si="451"/>
        <v>7D12 78 MAX Lifeline Technora Cover</v>
      </c>
      <c r="H1053" s="205">
        <v>7</v>
      </c>
      <c r="I1053" s="24"/>
      <c r="J1053" s="23" t="e">
        <f>IF('Price List'!$F$2="N/A",N1053,IF('Price List'!$S$4="#(515): Invalid Customer",K1053,(K1053-(K1053*O1053))))</f>
        <v>#NAME?</v>
      </c>
      <c r="K1053" s="80" t="e">
        <f>Q1053+(Q1053*Accounts!$N$12)</f>
        <v>#NAME?</v>
      </c>
      <c r="L1053" s="23" t="e">
        <f t="shared" si="459"/>
        <v>#NAME?</v>
      </c>
      <c r="M1053" s="77" t="e">
        <f>IF(VLOOKUP(C1053,product_group_discount,3,FALSE)="",'New Quote Discount'!$C$6,VLOOKUP(C1053,product_group_discount,3,FALSE))</f>
        <v>#NAME?</v>
      </c>
      <c r="N1053" s="23" t="e">
        <f t="shared" si="460"/>
        <v>#NAME?</v>
      </c>
      <c r="O1053" s="77" t="e">
        <f t="shared" si="461"/>
        <v>#NAME?</v>
      </c>
      <c r="P1053" s="202"/>
      <c r="Q1053" s="167" t="e">
        <f>IF(P1053="",[3]!EntStkSalesPrice($P$1,A1053,'Price List'!$S$5),P1053*(IF('Price List'!$S$5="A",1,IF('Price List'!$S$5="B",1.262,1.553))))</f>
        <v>#NAME?</v>
      </c>
      <c r="R1053" s="167" t="e">
        <f t="shared" si="456"/>
        <v>#NAME?</v>
      </c>
    </row>
    <row r="1054" spans="1:18" ht="13.6" thickBot="1" x14ac:dyDescent="0.25">
      <c r="A1054" s="32" t="s">
        <v>907</v>
      </c>
      <c r="B1054" s="33" t="e">
        <f>[3]!EntStkParent($P$1,A1054)</f>
        <v>#NAME?</v>
      </c>
      <c r="C1054" s="33" t="e">
        <f t="shared" ref="C1054:C1069" si="463">LEFT(B1054,3)</f>
        <v>#NAME?</v>
      </c>
      <c r="D1054" s="33" t="e">
        <f>[3]!EntStkDescr($P$1,A1054,1)</f>
        <v>#NAME?</v>
      </c>
      <c r="E1054" s="33"/>
      <c r="F1054" s="38" t="s">
        <v>274</v>
      </c>
      <c r="G1054" s="36" t="e">
        <f t="shared" si="451"/>
        <v>#NAME?</v>
      </c>
      <c r="H1054" s="206" t="e">
        <f>[3]!EntStkUserField5($P$1,A1054)</f>
        <v>#NAME?</v>
      </c>
      <c r="I1054" s="35"/>
      <c r="J1054" s="130" t="e">
        <f>IF('Price List'!$F$2="N/A",N1054,IF('Price List'!$S$4="#(515): Invalid Customer",K1054,(K1054-(K1054*O1054))))</f>
        <v>#NAME?</v>
      </c>
      <c r="K1054" s="82" t="e">
        <f>Q1054+(Q1054*Accounts!$N$12)</f>
        <v>#NAME?</v>
      </c>
      <c r="L1054" s="34" t="e">
        <f t="shared" ref="L1054:L1069" si="464">K1054-(K1054*M1054)</f>
        <v>#NAME?</v>
      </c>
      <c r="M1054" s="78" t="e">
        <f>IF(VLOOKUP(C1054,product_group_discount,3,FALSE)="",'New Quote Discount'!$C$6,VLOOKUP(C1054,product_group_discount,3,FALSE))</f>
        <v>#NAME?</v>
      </c>
      <c r="N1054" s="34" t="e">
        <f t="shared" ref="N1054:N1098" si="465">K1054-(K1054*M1054)</f>
        <v>#NAME?</v>
      </c>
      <c r="O1054" s="78" t="e">
        <f t="shared" ref="O1054:O1109" si="466">VLOOKUP(C1054,customerdiscount,5,FALSE)</f>
        <v>#NAME?</v>
      </c>
      <c r="P1054" s="207"/>
      <c r="Q1054" s="167" t="e">
        <f>IF(P1054="",[3]!EntStkSalesPrice($P$1,A1054,'Price List'!$S$5),P1054*(IF('Price List'!$S$5="A",1,IF('Price List'!$S$5="B",1.262,1.553))))</f>
        <v>#NAME?</v>
      </c>
      <c r="R1054" s="167" t="e">
        <f t="shared" si="456"/>
        <v>#NAME?</v>
      </c>
    </row>
    <row r="1055" spans="1:18" x14ac:dyDescent="0.2">
      <c r="A1055" s="21" t="s">
        <v>908</v>
      </c>
      <c r="B1055" s="22" t="e">
        <f>[3]!EntStkParent($P$1,A1055)</f>
        <v>#NAME?</v>
      </c>
      <c r="C1055" s="22" t="e">
        <f t="shared" si="463"/>
        <v>#NAME?</v>
      </c>
      <c r="D1055" s="22" t="e">
        <f>[3]!EntStkDescr($P$1,A1055,1)</f>
        <v>#NAME?</v>
      </c>
      <c r="E1055" s="22"/>
      <c r="F1055" s="26" t="s">
        <v>274</v>
      </c>
      <c r="G1055" s="25" t="e">
        <f t="shared" ref="G1055:G1073" si="467">CONCATENATE(H1055,E1055,F1055)</f>
        <v>#NAME?</v>
      </c>
      <c r="H1055" s="24" t="e">
        <f>[3]!EntStkUserField5($P$1,A1055)</f>
        <v>#NAME?</v>
      </c>
      <c r="I1055" s="24"/>
      <c r="J1055" s="80" t="e">
        <f>IF('Price List'!$F$2="N/A",N1055,IF('Price List'!$S$4="#(515): Invalid Customer",K1055,(K1055-(K1055*O1055))))</f>
        <v>#NAME?</v>
      </c>
      <c r="K1055" s="80" t="e">
        <f>Q1055+(Q1055*Accounts!$N$12)</f>
        <v>#NAME?</v>
      </c>
      <c r="L1055" s="23" t="e">
        <f t="shared" si="464"/>
        <v>#NAME?</v>
      </c>
      <c r="M1055" s="77" t="e">
        <f>IF(VLOOKUP(C1055,product_group_discount,3,FALSE)="",'New Quote Discount'!$C$6,VLOOKUP(C1055,product_group_discount,3,FALSE))</f>
        <v>#NAME?</v>
      </c>
      <c r="N1055" s="23" t="e">
        <f t="shared" si="465"/>
        <v>#NAME?</v>
      </c>
      <c r="O1055" s="121" t="e">
        <f t="shared" si="466"/>
        <v>#NAME?</v>
      </c>
      <c r="P1055" s="117"/>
      <c r="Q1055" s="167" t="e">
        <f>IF(P1055="",[3]!EntStkSalesPrice($P$1,A1055,'Price List'!$S$5),P1055*(IF('Price List'!$S$5="A",1,IF('Price List'!$S$5="B",1.262,1.553))))</f>
        <v>#NAME?</v>
      </c>
      <c r="R1055" s="167" t="e">
        <f t="shared" si="456"/>
        <v>#NAME?</v>
      </c>
    </row>
    <row r="1056" spans="1:18" x14ac:dyDescent="0.2">
      <c r="A1056" s="21" t="s">
        <v>909</v>
      </c>
      <c r="B1056" s="22" t="e">
        <f>[3]!EntStkParent($P$1,A1056)</f>
        <v>#NAME?</v>
      </c>
      <c r="C1056" s="22" t="e">
        <f t="shared" si="463"/>
        <v>#NAME?</v>
      </c>
      <c r="D1056" s="22" t="e">
        <f>[3]!EntStkDescr($P$1,A1056,1)</f>
        <v>#NAME?</v>
      </c>
      <c r="E1056" s="22"/>
      <c r="F1056" s="26" t="s">
        <v>274</v>
      </c>
      <c r="G1056" s="25" t="e">
        <f t="shared" si="467"/>
        <v>#NAME?</v>
      </c>
      <c r="H1056" s="24" t="e">
        <f>[3]!EntStkUserField5($P$1,A1056)</f>
        <v>#NAME?</v>
      </c>
      <c r="I1056" s="24"/>
      <c r="J1056" s="80" t="e">
        <f>IF('Price List'!$F$2="N/A",N1056,IF('Price List'!$S$4="#(515): Invalid Customer",K1056,(K1056-(K1056*O1056))))</f>
        <v>#NAME?</v>
      </c>
      <c r="K1056" s="80" t="e">
        <f>Q1056+(Q1056*Accounts!$N$12)</f>
        <v>#NAME?</v>
      </c>
      <c r="L1056" s="23" t="e">
        <f t="shared" si="464"/>
        <v>#NAME?</v>
      </c>
      <c r="M1056" s="77" t="e">
        <f>IF(VLOOKUP(C1056,product_group_discount,3,FALSE)="",'New Quote Discount'!$C$6,VLOOKUP(C1056,product_group_discount,3,FALSE))</f>
        <v>#NAME?</v>
      </c>
      <c r="N1056" s="23" t="e">
        <f t="shared" si="465"/>
        <v>#NAME?</v>
      </c>
      <c r="O1056" s="121" t="e">
        <f t="shared" si="466"/>
        <v>#NAME?</v>
      </c>
      <c r="P1056" s="117"/>
      <c r="Q1056" s="167" t="e">
        <f>IF(P1056="",[3]!EntStkSalesPrice($P$1,A1056,'Price List'!$S$5),P1056*(IF('Price List'!$S$5="A",1,IF('Price List'!$S$5="B",1.262,1.553))))</f>
        <v>#NAME?</v>
      </c>
      <c r="R1056" s="167" t="e">
        <f t="shared" si="456"/>
        <v>#NAME?</v>
      </c>
    </row>
    <row r="1057" spans="1:18" x14ac:dyDescent="0.2">
      <c r="A1057" s="21" t="s">
        <v>910</v>
      </c>
      <c r="B1057" s="22" t="e">
        <f>[3]!EntStkParent($P$1,A1057)</f>
        <v>#NAME?</v>
      </c>
      <c r="C1057" s="22" t="e">
        <f t="shared" si="463"/>
        <v>#NAME?</v>
      </c>
      <c r="D1057" s="22" t="e">
        <f>[3]!EntStkDescr($P$1,A1057,1)</f>
        <v>#NAME?</v>
      </c>
      <c r="E1057" s="22"/>
      <c r="F1057" s="26" t="s">
        <v>274</v>
      </c>
      <c r="G1057" s="25" t="e">
        <f t="shared" si="467"/>
        <v>#NAME?</v>
      </c>
      <c r="H1057" s="24" t="e">
        <f>[3]!EntStkUserField5($P$1,A1057)</f>
        <v>#NAME?</v>
      </c>
      <c r="I1057" s="24"/>
      <c r="J1057" s="80" t="e">
        <f>IF('Price List'!$F$2="N/A",N1057,IF('Price List'!$S$4="#(515): Invalid Customer",K1057,(K1057-(K1057*O1057))))</f>
        <v>#NAME?</v>
      </c>
      <c r="K1057" s="80" t="e">
        <f>Q1057+(Q1057*Accounts!$N$12)</f>
        <v>#NAME?</v>
      </c>
      <c r="L1057" s="23" t="e">
        <f t="shared" si="464"/>
        <v>#NAME?</v>
      </c>
      <c r="M1057" s="77" t="e">
        <f>IF(VLOOKUP(C1057,product_group_discount,3,FALSE)="",'New Quote Discount'!$C$6,VLOOKUP(C1057,product_group_discount,3,FALSE))</f>
        <v>#NAME?</v>
      </c>
      <c r="N1057" s="23" t="e">
        <f t="shared" si="465"/>
        <v>#NAME?</v>
      </c>
      <c r="O1057" s="121" t="e">
        <f t="shared" si="466"/>
        <v>#NAME?</v>
      </c>
      <c r="P1057" s="117"/>
      <c r="Q1057" s="167" t="e">
        <f>IF(P1057="",[3]!EntStkSalesPrice($P$1,A1057,'Price List'!$S$5),P1057*(IF('Price List'!$S$5="A",1,IF('Price List'!$S$5="B",1.262,1.553))))</f>
        <v>#NAME?</v>
      </c>
      <c r="R1057" s="167" t="e">
        <f t="shared" si="456"/>
        <v>#NAME?</v>
      </c>
    </row>
    <row r="1058" spans="1:18" x14ac:dyDescent="0.2">
      <c r="A1058" s="21" t="s">
        <v>911</v>
      </c>
      <c r="B1058" s="22" t="e">
        <f>[3]!EntStkParent($P$1,A1058)</f>
        <v>#NAME?</v>
      </c>
      <c r="C1058" s="22" t="e">
        <f t="shared" si="463"/>
        <v>#NAME?</v>
      </c>
      <c r="D1058" s="22" t="e">
        <f>[3]!EntStkDescr($P$1,A1058,1)</f>
        <v>#NAME?</v>
      </c>
      <c r="E1058" s="22"/>
      <c r="F1058" s="26" t="s">
        <v>274</v>
      </c>
      <c r="G1058" s="25" t="e">
        <f t="shared" si="467"/>
        <v>#NAME?</v>
      </c>
      <c r="H1058" s="24" t="e">
        <f>[3]!EntStkUserField5($P$1,A1058)</f>
        <v>#NAME?</v>
      </c>
      <c r="I1058" s="24"/>
      <c r="J1058" s="80" t="e">
        <f>IF('Price List'!$F$2="N/A",N1058,IF('Price List'!$S$4="#(515): Invalid Customer",K1058,(K1058-(K1058*O1058))))</f>
        <v>#NAME?</v>
      </c>
      <c r="K1058" s="80" t="e">
        <f>Q1058+(Q1058*Accounts!$N$12)</f>
        <v>#NAME?</v>
      </c>
      <c r="L1058" s="23" t="e">
        <f t="shared" si="464"/>
        <v>#NAME?</v>
      </c>
      <c r="M1058" s="77" t="e">
        <f>IF(VLOOKUP(C1058,product_group_discount,3,FALSE)="",'New Quote Discount'!$C$6,VLOOKUP(C1058,product_group_discount,3,FALSE))</f>
        <v>#NAME?</v>
      </c>
      <c r="N1058" s="23" t="e">
        <f t="shared" si="465"/>
        <v>#NAME?</v>
      </c>
      <c r="O1058" s="121" t="e">
        <f t="shared" si="466"/>
        <v>#NAME?</v>
      </c>
      <c r="P1058" s="117"/>
      <c r="Q1058" s="167" t="e">
        <f>IF(P1058="",[3]!EntStkSalesPrice($P$1,A1058,'Price List'!$S$5),P1058*(IF('Price List'!$S$5="A",1,IF('Price List'!$S$5="B",1.262,1.553))))</f>
        <v>#NAME?</v>
      </c>
      <c r="R1058" s="167" t="e">
        <f t="shared" si="456"/>
        <v>#NAME?</v>
      </c>
    </row>
    <row r="1059" spans="1:18" x14ac:dyDescent="0.2">
      <c r="A1059" s="21" t="s">
        <v>912</v>
      </c>
      <c r="B1059" s="22" t="e">
        <f>[3]!EntStkParent($P$1,A1059)</f>
        <v>#NAME?</v>
      </c>
      <c r="C1059" s="22" t="e">
        <f t="shared" si="463"/>
        <v>#NAME?</v>
      </c>
      <c r="D1059" s="22" t="e">
        <f>[3]!EntStkDescr($P$1,A1059,1)</f>
        <v>#NAME?</v>
      </c>
      <c r="E1059" s="22"/>
      <c r="F1059" s="26" t="s">
        <v>274</v>
      </c>
      <c r="G1059" s="25" t="e">
        <f t="shared" si="467"/>
        <v>#NAME?</v>
      </c>
      <c r="H1059" s="24" t="e">
        <f>[3]!EntStkUserField5($P$1,A1059)</f>
        <v>#NAME?</v>
      </c>
      <c r="I1059" s="24"/>
      <c r="J1059" s="80" t="e">
        <f>IF('Price List'!$F$2="N/A",N1059,IF('Price List'!$S$4="#(515): Invalid Customer",K1059,(K1059-(K1059*O1059))))</f>
        <v>#NAME?</v>
      </c>
      <c r="K1059" s="80" t="e">
        <f>Q1059+(Q1059*Accounts!$N$12)</f>
        <v>#NAME?</v>
      </c>
      <c r="L1059" s="23" t="e">
        <f t="shared" si="464"/>
        <v>#NAME?</v>
      </c>
      <c r="M1059" s="77" t="e">
        <f>IF(VLOOKUP(C1059,product_group_discount,3,FALSE)="",'New Quote Discount'!$C$6,VLOOKUP(C1059,product_group_discount,3,FALSE))</f>
        <v>#NAME?</v>
      </c>
      <c r="N1059" s="23" t="e">
        <f t="shared" si="465"/>
        <v>#NAME?</v>
      </c>
      <c r="O1059" s="121" t="e">
        <f t="shared" si="466"/>
        <v>#NAME?</v>
      </c>
      <c r="P1059" s="117"/>
      <c r="Q1059" s="167" t="e">
        <f>IF(P1059="",[3]!EntStkSalesPrice($P$1,A1059,'Price List'!$S$5),P1059*(IF('Price List'!$S$5="A",1,IF('Price List'!$S$5="B",1.262,1.553))))</f>
        <v>#NAME?</v>
      </c>
      <c r="R1059" s="167" t="e">
        <f t="shared" si="456"/>
        <v>#NAME?</v>
      </c>
    </row>
    <row r="1060" spans="1:18" x14ac:dyDescent="0.2">
      <c r="A1060" s="21" t="s">
        <v>913</v>
      </c>
      <c r="B1060" s="22" t="e">
        <f>[3]!EntStkParent($P$1,A1060)</f>
        <v>#NAME?</v>
      </c>
      <c r="C1060" s="22" t="e">
        <f t="shared" si="463"/>
        <v>#NAME?</v>
      </c>
      <c r="D1060" s="22" t="e">
        <f>[3]!EntStkDescr($P$1,A1060,1)</f>
        <v>#NAME?</v>
      </c>
      <c r="E1060" s="22"/>
      <c r="F1060" s="26" t="s">
        <v>274</v>
      </c>
      <c r="G1060" s="25" t="e">
        <f t="shared" si="467"/>
        <v>#NAME?</v>
      </c>
      <c r="H1060" s="24" t="e">
        <f>[3]!EntStkUserField5($P$1,A1060)</f>
        <v>#NAME?</v>
      </c>
      <c r="I1060" s="24"/>
      <c r="J1060" s="80" t="e">
        <f>IF('Price List'!$F$2="N/A",N1060,IF('Price List'!$S$4="#(515): Invalid Customer",K1060,(K1060-(K1060*O1060))))</f>
        <v>#NAME?</v>
      </c>
      <c r="K1060" s="80" t="e">
        <f>Q1060+(Q1060*Accounts!$N$12)</f>
        <v>#NAME?</v>
      </c>
      <c r="L1060" s="23" t="e">
        <f t="shared" si="464"/>
        <v>#NAME?</v>
      </c>
      <c r="M1060" s="77" t="e">
        <f>IF(VLOOKUP(C1060,product_group_discount,3,FALSE)="",'New Quote Discount'!$C$6,VLOOKUP(C1060,product_group_discount,3,FALSE))</f>
        <v>#NAME?</v>
      </c>
      <c r="N1060" s="23" t="e">
        <f t="shared" si="465"/>
        <v>#NAME?</v>
      </c>
      <c r="O1060" s="121" t="e">
        <f t="shared" si="466"/>
        <v>#NAME?</v>
      </c>
      <c r="P1060" s="117"/>
      <c r="Q1060" s="167" t="e">
        <f>IF(P1060="",[3]!EntStkSalesPrice($P$1,A1060,'Price List'!$S$5),P1060*(IF('Price List'!$S$5="A",1,IF('Price List'!$S$5="B",1.262,1.553))))</f>
        <v>#NAME?</v>
      </c>
      <c r="R1060" s="167" t="e">
        <f t="shared" si="456"/>
        <v>#NAME?</v>
      </c>
    </row>
    <row r="1061" spans="1:18" x14ac:dyDescent="0.2">
      <c r="A1061" s="21" t="s">
        <v>914</v>
      </c>
      <c r="B1061" s="22" t="e">
        <f>[3]!EntStkParent($P$1,A1061)</f>
        <v>#NAME?</v>
      </c>
      <c r="C1061" s="22" t="e">
        <f t="shared" si="463"/>
        <v>#NAME?</v>
      </c>
      <c r="D1061" s="22" t="e">
        <f>[3]!EntStkDescr($P$1,A1061,1)</f>
        <v>#NAME?</v>
      </c>
      <c r="E1061" s="22"/>
      <c r="F1061" s="26" t="s">
        <v>274</v>
      </c>
      <c r="G1061" s="25" t="e">
        <f t="shared" si="467"/>
        <v>#NAME?</v>
      </c>
      <c r="H1061" s="24" t="e">
        <f>[3]!EntStkUserField5($P$1,A1061)</f>
        <v>#NAME?</v>
      </c>
      <c r="I1061" s="24"/>
      <c r="J1061" s="80" t="e">
        <f>IF('Price List'!$F$2="N/A",N1061,IF('Price List'!$S$4="#(515): Invalid Customer",K1061,(K1061-(K1061*O1061))))</f>
        <v>#NAME?</v>
      </c>
      <c r="K1061" s="80" t="e">
        <f>Q1061+(Q1061*Accounts!$N$12)</f>
        <v>#NAME?</v>
      </c>
      <c r="L1061" s="23" t="e">
        <f t="shared" si="464"/>
        <v>#NAME?</v>
      </c>
      <c r="M1061" s="77" t="e">
        <f>IF(VLOOKUP(C1061,product_group_discount,3,FALSE)="",'New Quote Discount'!$C$6,VLOOKUP(C1061,product_group_discount,3,FALSE))</f>
        <v>#NAME?</v>
      </c>
      <c r="N1061" s="23" t="e">
        <f t="shared" si="465"/>
        <v>#NAME?</v>
      </c>
      <c r="O1061" s="121" t="e">
        <f t="shared" si="466"/>
        <v>#NAME?</v>
      </c>
      <c r="P1061" s="117"/>
      <c r="Q1061" s="167" t="e">
        <f>IF(P1061="",[3]!EntStkSalesPrice($P$1,A1061,'Price List'!$S$5),P1061*(IF('Price List'!$S$5="A",1,IF('Price List'!$S$5="B",1.262,1.553))))</f>
        <v>#NAME?</v>
      </c>
      <c r="R1061" s="167" t="e">
        <f t="shared" si="456"/>
        <v>#NAME?</v>
      </c>
    </row>
    <row r="1062" spans="1:18" x14ac:dyDescent="0.2">
      <c r="A1062" s="21" t="s">
        <v>915</v>
      </c>
      <c r="B1062" s="22" t="e">
        <f>[3]!EntStkParent($P$1,A1062)</f>
        <v>#NAME?</v>
      </c>
      <c r="C1062" s="22" t="e">
        <f t="shared" si="463"/>
        <v>#NAME?</v>
      </c>
      <c r="D1062" s="22" t="e">
        <f>[3]!EntStkDescr($P$1,A1062,1)</f>
        <v>#NAME?</v>
      </c>
      <c r="E1062" s="22"/>
      <c r="F1062" s="26" t="s">
        <v>274</v>
      </c>
      <c r="G1062" s="25" t="e">
        <f t="shared" si="467"/>
        <v>#NAME?</v>
      </c>
      <c r="H1062" s="24" t="e">
        <f>[3]!EntStkUserField5($P$1,A1062)</f>
        <v>#NAME?</v>
      </c>
      <c r="I1062" s="24"/>
      <c r="J1062" s="80" t="e">
        <f>IF('Price List'!$F$2="N/A",N1062,IF('Price List'!$S$4="#(515): Invalid Customer",K1062,(K1062-(K1062*O1062))))</f>
        <v>#NAME?</v>
      </c>
      <c r="K1062" s="80" t="e">
        <f>Q1062+(Q1062*Accounts!$N$12)</f>
        <v>#NAME?</v>
      </c>
      <c r="L1062" s="23" t="e">
        <f t="shared" si="464"/>
        <v>#NAME?</v>
      </c>
      <c r="M1062" s="77" t="e">
        <f>IF(VLOOKUP(C1062,product_group_discount,3,FALSE)="",'New Quote Discount'!$C$6,VLOOKUP(C1062,product_group_discount,3,FALSE))</f>
        <v>#NAME?</v>
      </c>
      <c r="N1062" s="23" t="e">
        <f t="shared" si="465"/>
        <v>#NAME?</v>
      </c>
      <c r="O1062" s="121" t="e">
        <f t="shared" si="466"/>
        <v>#NAME?</v>
      </c>
      <c r="P1062" s="117"/>
      <c r="Q1062" s="167" t="e">
        <f>IF(P1062="",[3]!EntStkSalesPrice($P$1,A1062,'Price List'!$S$5),P1062*(IF('Price List'!$S$5="A",1,IF('Price List'!$S$5="B",1.262,1.553))))</f>
        <v>#NAME?</v>
      </c>
      <c r="R1062" s="167" t="e">
        <f t="shared" si="456"/>
        <v>#NAME?</v>
      </c>
    </row>
    <row r="1063" spans="1:18" x14ac:dyDescent="0.2">
      <c r="A1063" s="21" t="s">
        <v>916</v>
      </c>
      <c r="B1063" s="22" t="e">
        <f>[3]!EntStkParent($P$1,A1063)</f>
        <v>#NAME?</v>
      </c>
      <c r="C1063" s="22" t="e">
        <f t="shared" si="463"/>
        <v>#NAME?</v>
      </c>
      <c r="D1063" s="22" t="e">
        <f>[3]!EntStkDescr($P$1,A1063,1)</f>
        <v>#NAME?</v>
      </c>
      <c r="E1063" s="22"/>
      <c r="F1063" s="26" t="s">
        <v>274</v>
      </c>
      <c r="G1063" s="25" t="e">
        <f t="shared" si="467"/>
        <v>#NAME?</v>
      </c>
      <c r="H1063" s="24" t="e">
        <f>[3]!EntStkUserField5($P$1,A1063)</f>
        <v>#NAME?</v>
      </c>
      <c r="I1063" s="24"/>
      <c r="J1063" s="80" t="e">
        <f>IF('Price List'!$F$2="N/A",N1063,IF('Price List'!$S$4="#(515): Invalid Customer",K1063,(K1063-(K1063*O1063))))</f>
        <v>#NAME?</v>
      </c>
      <c r="K1063" s="80" t="e">
        <f>Q1063+(Q1063*Accounts!$N$12)</f>
        <v>#NAME?</v>
      </c>
      <c r="L1063" s="23" t="e">
        <f t="shared" si="464"/>
        <v>#NAME?</v>
      </c>
      <c r="M1063" s="77" t="e">
        <f>IF(VLOOKUP(C1063,product_group_discount,3,FALSE)="",'New Quote Discount'!$C$6,VLOOKUP(C1063,product_group_discount,3,FALSE))</f>
        <v>#NAME?</v>
      </c>
      <c r="N1063" s="23" t="e">
        <f t="shared" si="465"/>
        <v>#NAME?</v>
      </c>
      <c r="O1063" s="121" t="e">
        <f t="shared" si="466"/>
        <v>#NAME?</v>
      </c>
      <c r="P1063" s="117"/>
      <c r="Q1063" s="167" t="e">
        <f>IF(P1063="",[3]!EntStkSalesPrice($P$1,A1063,'Price List'!$S$5),P1063*(IF('Price List'!$S$5="A",1,IF('Price List'!$S$5="B",1.262,1.553))))</f>
        <v>#NAME?</v>
      </c>
      <c r="R1063" s="167" t="e">
        <f t="shared" si="456"/>
        <v>#NAME?</v>
      </c>
    </row>
    <row r="1064" spans="1:18" x14ac:dyDescent="0.2">
      <c r="A1064" s="21" t="s">
        <v>917</v>
      </c>
      <c r="B1064" s="22" t="e">
        <f>[3]!EntStkParent($P$1,A1064)</f>
        <v>#NAME?</v>
      </c>
      <c r="C1064" s="22" t="e">
        <f t="shared" si="463"/>
        <v>#NAME?</v>
      </c>
      <c r="D1064" s="22" t="e">
        <f>[3]!EntStkDescr($P$1,A1064,1)</f>
        <v>#NAME?</v>
      </c>
      <c r="E1064" s="22"/>
      <c r="F1064" s="26" t="s">
        <v>274</v>
      </c>
      <c r="G1064" s="25" t="e">
        <f t="shared" si="467"/>
        <v>#NAME?</v>
      </c>
      <c r="H1064" s="24" t="e">
        <f>[3]!EntStkUserField5($P$1,A1064)</f>
        <v>#NAME?</v>
      </c>
      <c r="I1064" s="24"/>
      <c r="J1064" s="80" t="e">
        <f>IF('Price List'!$F$2="N/A",N1064,IF('Price List'!$S$4="#(515): Invalid Customer",K1064,(K1064-(K1064*O1064))))</f>
        <v>#NAME?</v>
      </c>
      <c r="K1064" s="80" t="e">
        <f>Q1064+(Q1064*Accounts!$N$12)</f>
        <v>#NAME?</v>
      </c>
      <c r="L1064" s="23" t="e">
        <f t="shared" si="464"/>
        <v>#NAME?</v>
      </c>
      <c r="M1064" s="77" t="e">
        <f>IF(VLOOKUP(C1064,product_group_discount,3,FALSE)="",'New Quote Discount'!$C$6,VLOOKUP(C1064,product_group_discount,3,FALSE))</f>
        <v>#NAME?</v>
      </c>
      <c r="N1064" s="23" t="e">
        <f t="shared" si="465"/>
        <v>#NAME?</v>
      </c>
      <c r="O1064" s="121" t="e">
        <f t="shared" si="466"/>
        <v>#NAME?</v>
      </c>
      <c r="P1064" s="117"/>
      <c r="Q1064" s="167" t="e">
        <f>IF(P1064="",[3]!EntStkSalesPrice($P$1,A1064,'Price List'!$S$5),P1064*(IF('Price List'!$S$5="A",1,IF('Price List'!$S$5="B",1.262,1.553))))</f>
        <v>#NAME?</v>
      </c>
      <c r="R1064" s="167" t="e">
        <f t="shared" si="456"/>
        <v>#NAME?</v>
      </c>
    </row>
    <row r="1065" spans="1:18" x14ac:dyDescent="0.2">
      <c r="A1065" s="21" t="s">
        <v>918</v>
      </c>
      <c r="B1065" s="22" t="e">
        <f>[3]!EntStkParent($P$1,A1065)</f>
        <v>#NAME?</v>
      </c>
      <c r="C1065" s="22" t="e">
        <f t="shared" si="463"/>
        <v>#NAME?</v>
      </c>
      <c r="D1065" s="22" t="e">
        <f>[3]!EntStkDescr($P$1,A1065,1)</f>
        <v>#NAME?</v>
      </c>
      <c r="E1065" s="22"/>
      <c r="F1065" s="26" t="s">
        <v>274</v>
      </c>
      <c r="G1065" s="25" t="e">
        <f t="shared" si="467"/>
        <v>#NAME?</v>
      </c>
      <c r="H1065" s="24" t="e">
        <f>[3]!EntStkUserField5($P$1,A1065)</f>
        <v>#NAME?</v>
      </c>
      <c r="I1065" s="24"/>
      <c r="J1065" s="80" t="e">
        <f>IF('Price List'!$F$2="N/A",N1065,IF('Price List'!$S$4="#(515): Invalid Customer",K1065,(K1065-(K1065*O1065))))</f>
        <v>#NAME?</v>
      </c>
      <c r="K1065" s="80" t="e">
        <f>Q1065+(Q1065*Accounts!$N$12)</f>
        <v>#NAME?</v>
      </c>
      <c r="L1065" s="23" t="e">
        <f t="shared" si="464"/>
        <v>#NAME?</v>
      </c>
      <c r="M1065" s="77" t="e">
        <f>IF(VLOOKUP(C1065,product_group_discount,3,FALSE)="",'New Quote Discount'!$C$6,VLOOKUP(C1065,product_group_discount,3,FALSE))</f>
        <v>#NAME?</v>
      </c>
      <c r="N1065" s="23" t="e">
        <f t="shared" si="465"/>
        <v>#NAME?</v>
      </c>
      <c r="O1065" s="121" t="e">
        <f t="shared" si="466"/>
        <v>#NAME?</v>
      </c>
      <c r="P1065" s="117"/>
      <c r="Q1065" s="167" t="e">
        <f>IF(P1065="",[3]!EntStkSalesPrice($P$1,A1065,'Price List'!$S$5),P1065*(IF('Price List'!$S$5="A",1,IF('Price List'!$S$5="B",1.262,1.553))))</f>
        <v>#NAME?</v>
      </c>
      <c r="R1065" s="167" t="e">
        <f t="shared" si="456"/>
        <v>#NAME?</v>
      </c>
    </row>
    <row r="1066" spans="1:18" x14ac:dyDescent="0.2">
      <c r="A1066" s="21" t="s">
        <v>183</v>
      </c>
      <c r="B1066" s="22" t="e">
        <f>[3]!EntStkParent($P$1,A1066)</f>
        <v>#NAME?</v>
      </c>
      <c r="C1066" s="22" t="e">
        <f t="shared" si="463"/>
        <v>#NAME?</v>
      </c>
      <c r="D1066" s="22" t="e">
        <f>[3]!EntStkDescr($P$1,A1066,1)</f>
        <v>#NAME?</v>
      </c>
      <c r="E1066" s="22"/>
      <c r="F1066" s="26" t="s">
        <v>274</v>
      </c>
      <c r="G1066" s="25" t="e">
        <f>CONCATENATE(H1066,E1066,F1066)</f>
        <v>#NAME?</v>
      </c>
      <c r="H1066" s="24" t="e">
        <f>[3]!EntStkUserField5($P$1,A1066)</f>
        <v>#NAME?</v>
      </c>
      <c r="I1066" s="24"/>
      <c r="J1066" s="80" t="e">
        <f>IF('Price List'!$F$2="N/A",N1066,IF('Price List'!$S$4="#(515): Invalid Customer",K1066,(K1066-(K1066*O1066))))</f>
        <v>#NAME?</v>
      </c>
      <c r="K1066" s="80" t="e">
        <f>Q1066+(Q1066*Accounts!$N$12)</f>
        <v>#NAME?</v>
      </c>
      <c r="L1066" s="23" t="e">
        <f t="shared" si="464"/>
        <v>#NAME?</v>
      </c>
      <c r="M1066" s="77" t="e">
        <f>IF(VLOOKUP(C1066,product_group_discount,3,FALSE)="",'New Quote Discount'!$C$6,VLOOKUP(C1066,product_group_discount,3,FALSE))</f>
        <v>#NAME?</v>
      </c>
      <c r="N1066" s="23" t="e">
        <f t="shared" si="465"/>
        <v>#NAME?</v>
      </c>
      <c r="O1066" s="121" t="e">
        <f t="shared" si="466"/>
        <v>#NAME?</v>
      </c>
      <c r="P1066" s="117"/>
      <c r="Q1066" s="167" t="e">
        <f>IF(P1066="",[3]!EntStkSalesPrice($P$1,A1066,'Price List'!$S$5),P1066*(IF('Price List'!$S$5="A",1,IF('Price List'!$S$5="B",1.262,1.553))))</f>
        <v>#NAME?</v>
      </c>
      <c r="R1066" s="167" t="e">
        <f t="shared" si="456"/>
        <v>#NAME?</v>
      </c>
    </row>
    <row r="1067" spans="1:18" x14ac:dyDescent="0.2">
      <c r="A1067" s="21" t="s">
        <v>919</v>
      </c>
      <c r="B1067" s="22" t="e">
        <f>[3]!EntStkParent($P$1,A1067)</f>
        <v>#NAME?</v>
      </c>
      <c r="C1067" s="22" t="e">
        <f t="shared" si="463"/>
        <v>#NAME?</v>
      </c>
      <c r="D1067" s="22" t="e">
        <f>[3]!EntStkDescr($P$1,A1067,1)</f>
        <v>#NAME?</v>
      </c>
      <c r="E1067" s="22"/>
      <c r="F1067" s="26" t="s">
        <v>274</v>
      </c>
      <c r="G1067" s="25" t="e">
        <f t="shared" si="467"/>
        <v>#NAME?</v>
      </c>
      <c r="H1067" s="24" t="e">
        <f>[3]!EntStkUserField5($P$1,A1067)</f>
        <v>#NAME?</v>
      </c>
      <c r="I1067" s="24"/>
      <c r="J1067" s="80" t="e">
        <f>IF('Price List'!$F$2="N/A",N1067,IF('Price List'!$S$4="#(515): Invalid Customer",K1067,(K1067-(K1067*O1067))))</f>
        <v>#NAME?</v>
      </c>
      <c r="K1067" s="80" t="e">
        <f>Q1067+(Q1067*Accounts!$N$12)</f>
        <v>#NAME?</v>
      </c>
      <c r="L1067" s="23" t="e">
        <f t="shared" si="464"/>
        <v>#NAME?</v>
      </c>
      <c r="M1067" s="77" t="e">
        <f>IF(VLOOKUP(C1067,product_group_discount,3,FALSE)="",'New Quote Discount'!$C$6,VLOOKUP(C1067,product_group_discount,3,FALSE))</f>
        <v>#NAME?</v>
      </c>
      <c r="N1067" s="23" t="e">
        <f t="shared" si="465"/>
        <v>#NAME?</v>
      </c>
      <c r="O1067" s="121" t="e">
        <f t="shared" si="466"/>
        <v>#NAME?</v>
      </c>
      <c r="P1067" s="117"/>
      <c r="Q1067" s="167" t="e">
        <f>IF(P1067="",[3]!EntStkSalesPrice($P$1,A1067,'Price List'!$S$5),P1067*(IF('Price List'!$S$5="A",1,IF('Price List'!$S$5="B",1.262,1.553))))</f>
        <v>#NAME?</v>
      </c>
      <c r="R1067" s="167" t="e">
        <f t="shared" si="456"/>
        <v>#NAME?</v>
      </c>
    </row>
    <row r="1068" spans="1:18" x14ac:dyDescent="0.2">
      <c r="A1068" s="21" t="s">
        <v>920</v>
      </c>
      <c r="B1068" s="22" t="e">
        <f>[3]!EntStkParent($P$1,A1068)</f>
        <v>#NAME?</v>
      </c>
      <c r="C1068" s="22" t="e">
        <f t="shared" si="463"/>
        <v>#NAME?</v>
      </c>
      <c r="D1068" s="22" t="e">
        <f>[3]!EntStkDescr($P$1,A1068,1)</f>
        <v>#NAME?</v>
      </c>
      <c r="E1068" s="22"/>
      <c r="F1068" s="26" t="s">
        <v>274</v>
      </c>
      <c r="G1068" s="25" t="e">
        <f t="shared" si="467"/>
        <v>#NAME?</v>
      </c>
      <c r="H1068" s="24" t="e">
        <f>[3]!EntStkUserField5($P$1,A1068)</f>
        <v>#NAME?</v>
      </c>
      <c r="I1068" s="24"/>
      <c r="J1068" s="80" t="e">
        <f>IF('Price List'!$F$2="N/A",N1068,IF('Price List'!$S$4="#(515): Invalid Customer",K1068,(K1068-(K1068*O1068))))</f>
        <v>#NAME?</v>
      </c>
      <c r="K1068" s="80" t="e">
        <f>Q1068+(Q1068*Accounts!$N$12)</f>
        <v>#NAME?</v>
      </c>
      <c r="L1068" s="23" t="e">
        <f t="shared" si="464"/>
        <v>#NAME?</v>
      </c>
      <c r="M1068" s="77" t="e">
        <f>IF(VLOOKUP(C1068,product_group_discount,3,FALSE)="",'New Quote Discount'!$C$6,VLOOKUP(C1068,product_group_discount,3,FALSE))</f>
        <v>#NAME?</v>
      </c>
      <c r="N1068" s="23" t="e">
        <f t="shared" si="465"/>
        <v>#NAME?</v>
      </c>
      <c r="O1068" s="121" t="e">
        <f t="shared" si="466"/>
        <v>#NAME?</v>
      </c>
      <c r="P1068" s="117"/>
      <c r="Q1068" s="167" t="e">
        <f>IF(P1068="",[3]!EntStkSalesPrice($P$1,A1068,'Price List'!$S$5),P1068*(IF('Price List'!$S$5="A",1,IF('Price List'!$S$5="B",1.262,1.553))))</f>
        <v>#NAME?</v>
      </c>
      <c r="R1068" s="167" t="e">
        <f t="shared" si="456"/>
        <v>#NAME?</v>
      </c>
    </row>
    <row r="1069" spans="1:18" x14ac:dyDescent="0.2">
      <c r="A1069" s="21" t="s">
        <v>184</v>
      </c>
      <c r="B1069" s="22" t="e">
        <f>[3]!EntStkParent($P$1,A1069)</f>
        <v>#NAME?</v>
      </c>
      <c r="C1069" s="22" t="e">
        <f t="shared" si="463"/>
        <v>#NAME?</v>
      </c>
      <c r="D1069" s="22" t="e">
        <f>[3]!EntStkDescr($P$1,A1069,1)</f>
        <v>#NAME?</v>
      </c>
      <c r="E1069" s="22"/>
      <c r="F1069" s="26" t="s">
        <v>274</v>
      </c>
      <c r="G1069" s="25" t="e">
        <f t="shared" si="467"/>
        <v>#NAME?</v>
      </c>
      <c r="H1069" s="24" t="e">
        <f>[3]!EntStkUserField5($P$1,A1069)</f>
        <v>#NAME?</v>
      </c>
      <c r="I1069" s="24"/>
      <c r="J1069" s="80" t="e">
        <f>IF('Price List'!$F$2="N/A",N1069,IF('Price List'!$S$4="#(515): Invalid Customer",K1069,(K1069-(K1069*O1069))))</f>
        <v>#NAME?</v>
      </c>
      <c r="K1069" s="80" t="e">
        <f>Q1069+(Q1069*Accounts!$N$12)</f>
        <v>#NAME?</v>
      </c>
      <c r="L1069" s="23" t="e">
        <f t="shared" si="464"/>
        <v>#NAME?</v>
      </c>
      <c r="M1069" s="77" t="e">
        <f>IF(VLOOKUP(C1069,product_group_discount,3,FALSE)="",'New Quote Discount'!$C$6,VLOOKUP(C1069,product_group_discount,3,FALSE))</f>
        <v>#NAME?</v>
      </c>
      <c r="N1069" s="23" t="e">
        <f t="shared" si="465"/>
        <v>#NAME?</v>
      </c>
      <c r="O1069" s="121" t="e">
        <f t="shared" si="466"/>
        <v>#NAME?</v>
      </c>
      <c r="P1069" s="117"/>
      <c r="Q1069" s="167" t="e">
        <f>IF(P1069="",[3]!EntStkSalesPrice($P$1,A1069,'Price List'!$S$5),P1069*(IF('Price List'!$S$5="A",1,IF('Price List'!$S$5="B",1.262,1.553))))</f>
        <v>#NAME?</v>
      </c>
      <c r="R1069" s="167" t="e">
        <f t="shared" si="456"/>
        <v>#NAME?</v>
      </c>
    </row>
    <row r="1070" spans="1:18" x14ac:dyDescent="0.2">
      <c r="A1070" s="21" t="s">
        <v>182</v>
      </c>
      <c r="B1070" s="22" t="e">
        <f>[3]!EntStkParent($P$1,A1070)</f>
        <v>#NAME?</v>
      </c>
      <c r="C1070" s="22" t="e">
        <f t="shared" ref="C1070:C1072" si="468">LEFT(B1070,3)</f>
        <v>#NAME?</v>
      </c>
      <c r="D1070" s="22" t="e">
        <f>[3]!EntStkDescr($P$1,A1070,1)</f>
        <v>#NAME?</v>
      </c>
      <c r="E1070" s="22"/>
      <c r="F1070" s="26" t="s">
        <v>274</v>
      </c>
      <c r="G1070" s="25" t="e">
        <f t="shared" si="467"/>
        <v>#NAME?</v>
      </c>
      <c r="H1070" s="24" t="e">
        <f>[3]!EntStkUserField5($P$1,A1070)</f>
        <v>#NAME?</v>
      </c>
      <c r="I1070" s="24"/>
      <c r="J1070" s="80" t="e">
        <f>IF('Price List'!$F$2="N/A",N1070,IF('Price List'!$S$4="#(515): Invalid Customer",K1070,(K1070-(K1070*O1070))))</f>
        <v>#NAME?</v>
      </c>
      <c r="K1070" s="80" t="e">
        <f>Q1070+(Q1070*Accounts!$N$12)</f>
        <v>#NAME?</v>
      </c>
      <c r="L1070" s="23" t="e">
        <f t="shared" ref="L1070" si="469">K1070-(K1070*M1070)</f>
        <v>#NAME?</v>
      </c>
      <c r="M1070" s="77" t="e">
        <f>IF(VLOOKUP(C1070,product_group_discount,3,FALSE)="",'New Quote Discount'!$C$6,VLOOKUP(C1070,product_group_discount,3,FALSE))</f>
        <v>#NAME?</v>
      </c>
      <c r="N1070" s="23" t="e">
        <f t="shared" si="465"/>
        <v>#NAME?</v>
      </c>
      <c r="O1070" s="121" t="e">
        <f t="shared" si="466"/>
        <v>#NAME?</v>
      </c>
      <c r="P1070" s="117"/>
      <c r="Q1070" s="167" t="e">
        <f>IF(P1070="",[3]!EntStkSalesPrice($P$1,A1070,'Price List'!$S$5),P1070*(IF('Price List'!$S$5="A",1,IF('Price List'!$S$5="B",1.262,1.553))))</f>
        <v>#NAME?</v>
      </c>
      <c r="R1070" s="167" t="e">
        <f t="shared" si="456"/>
        <v>#NAME?</v>
      </c>
    </row>
    <row r="1071" spans="1:18" x14ac:dyDescent="0.2">
      <c r="A1071" s="21" t="s">
        <v>185</v>
      </c>
      <c r="B1071" s="22" t="e">
        <f>[3]!EntStkParent($P$1,A1071)</f>
        <v>#NAME?</v>
      </c>
      <c r="C1071" s="22" t="e">
        <f t="shared" si="468"/>
        <v>#NAME?</v>
      </c>
      <c r="D1071" s="22" t="e">
        <f>[3]!EntStkDescr($P$1,A1071,1)</f>
        <v>#NAME?</v>
      </c>
      <c r="E1071" s="22"/>
      <c r="F1071" s="26" t="s">
        <v>274</v>
      </c>
      <c r="G1071" s="25" t="e">
        <f t="shared" si="467"/>
        <v>#NAME?</v>
      </c>
      <c r="H1071" s="24" t="e">
        <f>[3]!EntStkUserField5($P$1,A1071)</f>
        <v>#NAME?</v>
      </c>
      <c r="I1071" s="24"/>
      <c r="J1071" s="80" t="e">
        <f>IF('Price List'!$F$2="N/A",N1071,IF('Price List'!$S$4="#(515): Invalid Customer",K1071,(K1071-(K1071*O1071))))</f>
        <v>#NAME?</v>
      </c>
      <c r="K1071" s="80" t="e">
        <f>Q1071+(Q1071*Accounts!$N$12)</f>
        <v>#NAME?</v>
      </c>
      <c r="L1071" s="23" t="e">
        <f t="shared" ref="L1071:L1073" si="470">K1071-(K1071*M1071)</f>
        <v>#NAME?</v>
      </c>
      <c r="M1071" s="77" t="e">
        <f>IF(VLOOKUP(C1071,product_group_discount,3,FALSE)="",'New Quote Discount'!$C$6,VLOOKUP(C1071,product_group_discount,3,FALSE))</f>
        <v>#NAME?</v>
      </c>
      <c r="N1071" s="23" t="e">
        <f t="shared" si="465"/>
        <v>#NAME?</v>
      </c>
      <c r="O1071" s="121" t="e">
        <f t="shared" si="466"/>
        <v>#NAME?</v>
      </c>
      <c r="P1071" s="117"/>
      <c r="Q1071" s="167" t="e">
        <f>IF(P1071="",[3]!EntStkSalesPrice($P$1,A1071,'Price List'!$S$5),P1071*(IF('Price List'!$S$5="A",1,IF('Price List'!$S$5="B",1.262,1.553))))</f>
        <v>#NAME?</v>
      </c>
      <c r="R1071" s="167" t="e">
        <f t="shared" si="456"/>
        <v>#NAME?</v>
      </c>
    </row>
    <row r="1072" spans="1:18" ht="13.6" thickBot="1" x14ac:dyDescent="0.25">
      <c r="A1072" s="21" t="s">
        <v>186</v>
      </c>
      <c r="B1072" s="22" t="e">
        <f>[3]!EntStkParent($P$1,A1072)</f>
        <v>#NAME?</v>
      </c>
      <c r="C1072" s="22" t="e">
        <f t="shared" si="468"/>
        <v>#NAME?</v>
      </c>
      <c r="D1072" s="22" t="e">
        <f>[3]!EntStkDescr($P$1,A1072,1)</f>
        <v>#NAME?</v>
      </c>
      <c r="E1072" s="22"/>
      <c r="F1072" s="26" t="s">
        <v>274</v>
      </c>
      <c r="G1072" s="25" t="e">
        <f t="shared" si="467"/>
        <v>#NAME?</v>
      </c>
      <c r="H1072" s="24" t="e">
        <f>[3]!EntStkUserField5($P$1,A1072)</f>
        <v>#NAME?</v>
      </c>
      <c r="I1072" s="24"/>
      <c r="J1072" s="80" t="e">
        <f>IF('Price List'!$F$2="N/A",N1072,IF('Price List'!$S$4="#(515): Invalid Customer",K1072,(K1072-(K1072*O1072))))</f>
        <v>#NAME?</v>
      </c>
      <c r="K1072" s="80" t="e">
        <f>Q1072+(Q1072*Accounts!$N$12)</f>
        <v>#NAME?</v>
      </c>
      <c r="L1072" s="23" t="e">
        <f t="shared" si="470"/>
        <v>#NAME?</v>
      </c>
      <c r="M1072" s="77" t="e">
        <f>IF(VLOOKUP(C1072,product_group_discount,3,FALSE)="",'New Quote Discount'!$C$6,VLOOKUP(C1072,product_group_discount,3,FALSE))</f>
        <v>#NAME?</v>
      </c>
      <c r="N1072" s="23" t="e">
        <f t="shared" si="465"/>
        <v>#NAME?</v>
      </c>
      <c r="O1072" s="121" t="e">
        <f t="shared" si="466"/>
        <v>#NAME?</v>
      </c>
      <c r="P1072" s="117"/>
      <c r="Q1072" s="167" t="e">
        <f>IF(P1072="",[3]!EntStkSalesPrice($P$1,A1072,'Price List'!$S$5),P1072*(IF('Price List'!$S$5="A",1,IF('Price List'!$S$5="B",1.262,1.553))))</f>
        <v>#NAME?</v>
      </c>
      <c r="R1072" s="167" t="e">
        <f t="shared" si="456"/>
        <v>#NAME?</v>
      </c>
    </row>
    <row r="1073" spans="1:19" x14ac:dyDescent="0.2">
      <c r="A1073" s="107" t="s">
        <v>951</v>
      </c>
      <c r="B1073" s="17" t="e">
        <f>[3]!EntStkParent($P$1,A1073)</f>
        <v>#NAME?</v>
      </c>
      <c r="C1073" s="17" t="e">
        <f>LEFT(B1073,3)</f>
        <v>#NAME?</v>
      </c>
      <c r="D1073" s="17" t="e">
        <f>[3]!EntStkDescr($P$1,A1073,1)</f>
        <v>#NAME?</v>
      </c>
      <c r="E1073" s="17"/>
      <c r="F1073" s="37" t="s">
        <v>203</v>
      </c>
      <c r="G1073" s="20" t="e">
        <f t="shared" si="467"/>
        <v>#NAME?</v>
      </c>
      <c r="H1073" s="19" t="e">
        <f>[3]!EntStkUserField5($P$1,A1073)</f>
        <v>#NAME?</v>
      </c>
      <c r="I1073" s="19"/>
      <c r="J1073" s="79" t="e">
        <f>IF('Price List'!$F$2="N/A",N1073,IF('Price List'!$S$4="#(515): Invalid Customer",K1073,(K1073-(K1073*O1073))))</f>
        <v>#NAME?</v>
      </c>
      <c r="K1073" s="79" t="e">
        <f>Q1073+(Q1073*Accounts!$N$12)</f>
        <v>#NAME?</v>
      </c>
      <c r="L1073" s="18" t="e">
        <f t="shared" si="470"/>
        <v>#NAME?</v>
      </c>
      <c r="M1073" s="76" t="e">
        <f>IF(VLOOKUP(C1073,product_group_discount,3,FALSE)="",'New Quote Discount'!$C$6,VLOOKUP(C1073,product_group_discount,3,FALSE))</f>
        <v>#NAME?</v>
      </c>
      <c r="N1073" s="129" t="e">
        <f t="shared" ref="N1073" si="471">K1073-(K1073*M1073)</f>
        <v>#NAME?</v>
      </c>
      <c r="O1073" s="125" t="e">
        <f t="shared" ref="O1073" si="472">VLOOKUP(C1073,customerdiscount,5,FALSE)</f>
        <v>#NAME?</v>
      </c>
      <c r="P1073" s="116"/>
      <c r="Q1073" s="167" t="e">
        <f>IF(P1073="",[3]!EntStkSalesPrice($P$1,A1073,'Price List'!$S$5),P1073*(IF('Price List'!$S$5="A",1,IF('Price List'!$S$5="B",1.262,1.553))))</f>
        <v>#NAME?</v>
      </c>
      <c r="R1073" s="167" t="e">
        <f t="shared" si="456"/>
        <v>#NAME?</v>
      </c>
    </row>
    <row r="1074" spans="1:19" x14ac:dyDescent="0.2">
      <c r="A1074" s="21" t="s">
        <v>85</v>
      </c>
      <c r="B1074" s="22" t="e">
        <f>[3]!EntStkParent($P$1,A1074)</f>
        <v>#NAME?</v>
      </c>
      <c r="C1074" s="22" t="e">
        <f>LEFT(B1074,3)</f>
        <v>#NAME?</v>
      </c>
      <c r="D1074" s="22" t="e">
        <f>[3]!EntStkDescr($P$1,A1074,1)</f>
        <v>#NAME?</v>
      </c>
      <c r="E1074" s="22"/>
      <c r="F1074" s="26" t="s">
        <v>203</v>
      </c>
      <c r="G1074" s="25" t="e">
        <f t="shared" ref="G1074:G1098" si="473">CONCATENATE(H1074,E1074,F1074)</f>
        <v>#NAME?</v>
      </c>
      <c r="H1074" s="24" t="e">
        <f>[3]!EntStkUserField5($P$1,A1074)</f>
        <v>#NAME?</v>
      </c>
      <c r="I1074" s="24"/>
      <c r="J1074" s="80" t="e">
        <f>IF('Price List'!$F$2="N/A",N1074,IF('Price List'!$S$4="#(515): Invalid Customer",K1074,(K1074-(K1074*O1074))))</f>
        <v>#NAME?</v>
      </c>
      <c r="K1074" s="80" t="e">
        <f>Q1074+(Q1074*Accounts!$N$12)</f>
        <v>#NAME?</v>
      </c>
      <c r="L1074" s="23" t="e">
        <f t="shared" ref="L1074:L1092" si="474">K1074-(K1074*M1074)</f>
        <v>#NAME?</v>
      </c>
      <c r="M1074" s="77" t="e">
        <f>IF(VLOOKUP(C1074,product_group_discount,3,FALSE)="",'New Quote Discount'!$C$6,VLOOKUP(C1074,product_group_discount,3,FALSE))</f>
        <v>#NAME?</v>
      </c>
      <c r="N1074" s="113" t="e">
        <f t="shared" si="465"/>
        <v>#NAME?</v>
      </c>
      <c r="O1074" s="121" t="e">
        <f t="shared" si="466"/>
        <v>#NAME?</v>
      </c>
      <c r="P1074" s="117"/>
      <c r="Q1074" s="167" t="e">
        <f>IF(P1074="",[3]!EntStkSalesPrice($P$1,A1074,'Price List'!$S$5),P1074*(IF('Price List'!$S$5="A",1,IF('Price List'!$S$5="B",1.262,1.553))))</f>
        <v>#NAME?</v>
      </c>
      <c r="R1074" s="167" t="e">
        <f t="shared" si="456"/>
        <v>#NAME?</v>
      </c>
    </row>
    <row r="1075" spans="1:19" x14ac:dyDescent="0.2">
      <c r="A1075" s="21" t="s">
        <v>82</v>
      </c>
      <c r="B1075" s="22" t="e">
        <f>[3]!EntStkParent($P$1,A1075)</f>
        <v>#NAME?</v>
      </c>
      <c r="C1075" s="22" t="e">
        <f>LEFT(B1075,3)</f>
        <v>#NAME?</v>
      </c>
      <c r="D1075" s="22" t="e">
        <f>[3]!EntStkDescr($P$1,A1075,1)</f>
        <v>#NAME?</v>
      </c>
      <c r="E1075" s="22"/>
      <c r="F1075" s="26" t="s">
        <v>203</v>
      </c>
      <c r="G1075" s="25" t="e">
        <f t="shared" si="473"/>
        <v>#NAME?</v>
      </c>
      <c r="H1075" s="24" t="e">
        <f>[3]!EntStkUserField5($P$1,A1075)</f>
        <v>#NAME?</v>
      </c>
      <c r="I1075" s="24"/>
      <c r="J1075" s="80" t="e">
        <f>IF('Price List'!$F$2="N/A",N1075,IF('Price List'!$S$4="#(515): Invalid Customer",K1075,(K1075-(K1075*O1075))))</f>
        <v>#NAME?</v>
      </c>
      <c r="K1075" s="80" t="e">
        <f>Q1075+(Q1075*Accounts!$N$12)</f>
        <v>#NAME?</v>
      </c>
      <c r="L1075" s="23" t="e">
        <f t="shared" si="474"/>
        <v>#NAME?</v>
      </c>
      <c r="M1075" s="77" t="e">
        <f>IF(VLOOKUP(C1075,product_group_discount,3,FALSE)="",'New Quote Discount'!$C$6,VLOOKUP(C1075,product_group_discount,3,FALSE))</f>
        <v>#NAME?</v>
      </c>
      <c r="N1075" s="113" t="e">
        <f t="shared" si="465"/>
        <v>#NAME?</v>
      </c>
      <c r="O1075" s="121" t="e">
        <f t="shared" si="466"/>
        <v>#NAME?</v>
      </c>
      <c r="P1075" s="117"/>
      <c r="Q1075" s="167" t="e">
        <f>IF(P1075="",[3]!EntStkSalesPrice($P$1,A1075,'Price List'!$S$5),P1075*(IF('Price List'!$S$5="A",1,IF('Price List'!$S$5="B",1.262,1.553))))</f>
        <v>#NAME?</v>
      </c>
      <c r="R1075" s="167" t="e">
        <f t="shared" si="456"/>
        <v>#NAME?</v>
      </c>
    </row>
    <row r="1076" spans="1:19" x14ac:dyDescent="0.2">
      <c r="A1076" s="21" t="s">
        <v>83</v>
      </c>
      <c r="B1076" s="22" t="e">
        <f>[3]!EntStkParent($P$1,A1076)</f>
        <v>#NAME?</v>
      </c>
      <c r="C1076" s="22" t="e">
        <f>LEFT(B1076,3)</f>
        <v>#NAME?</v>
      </c>
      <c r="D1076" s="22" t="e">
        <f>[3]!EntStkDescr($P$1,A1076,1)</f>
        <v>#NAME?</v>
      </c>
      <c r="E1076" s="22"/>
      <c r="F1076" s="26" t="s">
        <v>203</v>
      </c>
      <c r="G1076" s="25" t="e">
        <f t="shared" si="473"/>
        <v>#NAME?</v>
      </c>
      <c r="H1076" s="24" t="e">
        <f>[3]!EntStkUserField5($P$1,A1076)</f>
        <v>#NAME?</v>
      </c>
      <c r="I1076" s="24"/>
      <c r="J1076" s="80" t="e">
        <f>IF('Price List'!$F$2="N/A",N1076,IF('Price List'!$S$4="#(515): Invalid Customer",K1076,(K1076-(K1076*O1076))))</f>
        <v>#NAME?</v>
      </c>
      <c r="K1076" s="80" t="e">
        <f>Q1076+(Q1076*Accounts!$N$12)</f>
        <v>#NAME?</v>
      </c>
      <c r="L1076" s="23" t="e">
        <f t="shared" si="474"/>
        <v>#NAME?</v>
      </c>
      <c r="M1076" s="77" t="e">
        <f>IF(VLOOKUP(C1076,product_group_discount,3,FALSE)="",'New Quote Discount'!$C$6,VLOOKUP(C1076,product_group_discount,3,FALSE))</f>
        <v>#NAME?</v>
      </c>
      <c r="N1076" s="113" t="e">
        <f t="shared" si="465"/>
        <v>#NAME?</v>
      </c>
      <c r="O1076" s="121" t="e">
        <f t="shared" si="466"/>
        <v>#NAME?</v>
      </c>
      <c r="P1076" s="117"/>
      <c r="Q1076" s="167" t="e">
        <f>IF(P1076="",[3]!EntStkSalesPrice($P$1,A1076,'Price List'!$S$5),P1076*(IF('Price List'!$S$5="A",1,IF('Price List'!$S$5="B",1.262,1.553))))</f>
        <v>#NAME?</v>
      </c>
      <c r="R1076" s="167" t="e">
        <f t="shared" si="456"/>
        <v>#NAME?</v>
      </c>
    </row>
    <row r="1077" spans="1:19" x14ac:dyDescent="0.2">
      <c r="A1077" s="114" t="s">
        <v>181</v>
      </c>
      <c r="B1077" s="22" t="e">
        <f>[3]!EntStkParent($P$1,A1077)</f>
        <v>#NAME?</v>
      </c>
      <c r="C1077" s="22" t="e">
        <f t="shared" ref="C1077" si="475">LEFT(B1077,3)</f>
        <v>#NAME?</v>
      </c>
      <c r="D1077" s="22" t="e">
        <f>[3]!EntStkDescr($P$1,A1077,1)</f>
        <v>#NAME?</v>
      </c>
      <c r="E1077" s="22"/>
      <c r="F1077" s="26" t="s">
        <v>203</v>
      </c>
      <c r="G1077" s="25" t="e">
        <f t="shared" si="473"/>
        <v>#NAME?</v>
      </c>
      <c r="H1077" s="24" t="e">
        <f>[3]!EntStkUserField5($P$1,A1077)</f>
        <v>#NAME?</v>
      </c>
      <c r="I1077" s="24"/>
      <c r="J1077" s="80" t="e">
        <f>IF('Price List'!$F$2="N/A",N1077,IF('Price List'!$S$4="#(515): Invalid Customer",K1077,(K1077-(K1077*O1077))))</f>
        <v>#NAME?</v>
      </c>
      <c r="K1077" s="80" t="e">
        <f>Q1077+(Q1077*Accounts!$N$12)</f>
        <v>#NAME?</v>
      </c>
      <c r="L1077" s="23" t="e">
        <f t="shared" ref="L1077" si="476">K1077-(K1077*M1077)</f>
        <v>#NAME?</v>
      </c>
      <c r="M1077" s="77" t="e">
        <f>IF(VLOOKUP(C1077,product_group_discount,3,FALSE)="",'New Quote Discount'!$C$6,VLOOKUP(C1077,product_group_discount,3,FALSE))</f>
        <v>#NAME?</v>
      </c>
      <c r="N1077" s="113" t="e">
        <f t="shared" si="465"/>
        <v>#NAME?</v>
      </c>
      <c r="O1077" s="121" t="e">
        <f t="shared" si="466"/>
        <v>#NAME?</v>
      </c>
      <c r="P1077" s="117"/>
      <c r="Q1077" s="167" t="e">
        <f>IF(P1077="",[3]!EntStkSalesPrice($P$1,A1077,'Price List'!$S$5),P1077*(IF('Price List'!$S$5="A",1,IF('Price List'!$S$5="B",1.262,1.553))))</f>
        <v>#NAME?</v>
      </c>
      <c r="R1077" s="167" t="e">
        <f t="shared" si="456"/>
        <v>#NAME?</v>
      </c>
    </row>
    <row r="1078" spans="1:19" x14ac:dyDescent="0.2">
      <c r="A1078" s="21" t="s">
        <v>84</v>
      </c>
      <c r="B1078" s="22" t="e">
        <f>[3]!EntStkParent($P$1,A1078)</f>
        <v>#NAME?</v>
      </c>
      <c r="C1078" s="22" t="e">
        <f>LEFT(B1078,3)</f>
        <v>#NAME?</v>
      </c>
      <c r="D1078" s="22" t="e">
        <f>[3]!EntStkDescr($P$1,A1078,1)</f>
        <v>#NAME?</v>
      </c>
      <c r="E1078" s="22"/>
      <c r="F1078" s="26" t="s">
        <v>203</v>
      </c>
      <c r="G1078" s="25" t="e">
        <f t="shared" si="473"/>
        <v>#NAME?</v>
      </c>
      <c r="H1078" s="24" t="e">
        <f>[3]!EntStkUserField5($P$1,A1078)</f>
        <v>#NAME?</v>
      </c>
      <c r="I1078" s="24"/>
      <c r="J1078" s="80" t="e">
        <f>IF('Price List'!$F$2="N/A",N1078,IF('Price List'!$S$4="#(515): Invalid Customer",K1078,(K1078-(K1078*O1078))))</f>
        <v>#NAME?</v>
      </c>
      <c r="K1078" s="80" t="e">
        <f>Q1078+(Q1078*Accounts!$N$12)</f>
        <v>#NAME?</v>
      </c>
      <c r="L1078" s="23" t="e">
        <f t="shared" si="474"/>
        <v>#NAME?</v>
      </c>
      <c r="M1078" s="77" t="e">
        <f>IF(VLOOKUP(C1078,product_group_discount,3,FALSE)="",'New Quote Discount'!$C$6,VLOOKUP(C1078,product_group_discount,3,FALSE))</f>
        <v>#NAME?</v>
      </c>
      <c r="N1078" s="113" t="e">
        <f t="shared" si="465"/>
        <v>#NAME?</v>
      </c>
      <c r="O1078" s="121" t="e">
        <f t="shared" si="466"/>
        <v>#NAME?</v>
      </c>
      <c r="P1078" s="117"/>
      <c r="Q1078" s="167" t="e">
        <f>IF(P1078="",[3]!EntStkSalesPrice($P$1,A1078,'Price List'!$S$5),P1078*(IF('Price List'!$S$5="A",1,IF('Price List'!$S$5="B",1.262,1.553))))</f>
        <v>#NAME?</v>
      </c>
      <c r="R1078" s="167" t="e">
        <f t="shared" si="456"/>
        <v>#NAME?</v>
      </c>
    </row>
    <row r="1079" spans="1:19" x14ac:dyDescent="0.2">
      <c r="A1079" s="21" t="s">
        <v>179</v>
      </c>
      <c r="B1079" s="22" t="e">
        <f>[3]!EntStkParent($P$1,A1079)</f>
        <v>#NAME?</v>
      </c>
      <c r="C1079" s="22" t="e">
        <f>LEFT(B1079,3)</f>
        <v>#NAME?</v>
      </c>
      <c r="D1079" s="22" t="e">
        <f>[3]!EntStkDescr($P$1,A1079,1)</f>
        <v>#NAME?</v>
      </c>
      <c r="E1079" s="22"/>
      <c r="F1079" s="26" t="s">
        <v>203</v>
      </c>
      <c r="G1079" s="25" t="e">
        <f t="shared" si="473"/>
        <v>#NAME?</v>
      </c>
      <c r="H1079" s="24" t="e">
        <f>[3]!EntStkUserField5($P$1,A1079)</f>
        <v>#NAME?</v>
      </c>
      <c r="I1079" s="24"/>
      <c r="J1079" s="80" t="e">
        <f>IF('Price List'!$F$2="N/A",N1079,IF('Price List'!$S$4="#(515): Invalid Customer",K1079,(K1079-(K1079*O1079))))</f>
        <v>#NAME?</v>
      </c>
      <c r="K1079" s="80" t="e">
        <f>Q1079+(Q1079*Accounts!$N$12)</f>
        <v>#NAME?</v>
      </c>
      <c r="L1079" s="23" t="e">
        <f t="shared" si="474"/>
        <v>#NAME?</v>
      </c>
      <c r="M1079" s="77" t="e">
        <f>IF(VLOOKUP(C1079,product_group_discount,3,FALSE)="",'New Quote Discount'!$C$6,VLOOKUP(C1079,product_group_discount,3,FALSE))</f>
        <v>#NAME?</v>
      </c>
      <c r="N1079" s="113" t="e">
        <f t="shared" si="465"/>
        <v>#NAME?</v>
      </c>
      <c r="O1079" s="121" t="e">
        <f t="shared" si="466"/>
        <v>#NAME?</v>
      </c>
      <c r="P1079" s="117"/>
      <c r="Q1079" s="167" t="e">
        <f>IF(P1079="",[3]!EntStkSalesPrice($P$1,A1079,'Price List'!$S$5),P1079*(IF('Price List'!$S$5="A",1,IF('Price List'!$S$5="B",1.262,1.553))))</f>
        <v>#NAME?</v>
      </c>
      <c r="R1079" s="167" t="e">
        <f t="shared" si="456"/>
        <v>#NAME?</v>
      </c>
    </row>
    <row r="1080" spans="1:19" ht="13.6" thickBot="1" x14ac:dyDescent="0.25">
      <c r="A1080" s="32" t="s">
        <v>180</v>
      </c>
      <c r="B1080" s="33" t="e">
        <f>[3]!EntStkParent($P$1,A1080)</f>
        <v>#NAME?</v>
      </c>
      <c r="C1080" s="33" t="e">
        <f t="shared" ref="C1080" si="477">LEFT(B1080,3)</f>
        <v>#NAME?</v>
      </c>
      <c r="D1080" s="33" t="e">
        <f>[3]!EntStkDescr($P$1,A1080,1)</f>
        <v>#NAME?</v>
      </c>
      <c r="E1080" s="33"/>
      <c r="F1080" s="38" t="s">
        <v>203</v>
      </c>
      <c r="G1080" s="36" t="e">
        <f t="shared" si="473"/>
        <v>#NAME?</v>
      </c>
      <c r="H1080" s="35" t="e">
        <f>[3]!EntStkUserField5($P$1,A1080)</f>
        <v>#NAME?</v>
      </c>
      <c r="I1080" s="35"/>
      <c r="J1080" s="82" t="e">
        <f>IF('Price List'!$F$2="N/A",N1080,IF('Price List'!$S$4="#(515): Invalid Customer",K1080,(K1080-(K1080*O1080))))</f>
        <v>#NAME?</v>
      </c>
      <c r="K1080" s="82" t="e">
        <f>Q1080+(Q1080*Accounts!$N$12)</f>
        <v>#NAME?</v>
      </c>
      <c r="L1080" s="34" t="e">
        <f t="shared" ref="L1080:L1087" si="478">K1080-(K1080*M1080)</f>
        <v>#NAME?</v>
      </c>
      <c r="M1080" s="78" t="e">
        <f>IF(VLOOKUP(C1080,product_group_discount,3,FALSE)="",'New Quote Discount'!$C$6,VLOOKUP(C1080,product_group_discount,3,FALSE))</f>
        <v>#NAME?</v>
      </c>
      <c r="N1080" s="130" t="e">
        <f t="shared" si="465"/>
        <v>#NAME?</v>
      </c>
      <c r="O1080" s="123" t="e">
        <f t="shared" si="466"/>
        <v>#NAME?</v>
      </c>
      <c r="P1080" s="119"/>
      <c r="Q1080" s="167" t="e">
        <f>IF(P1080="",[3]!EntStkSalesPrice($P$1,A1080,'Price List'!$S$5),P1080*(IF('Price List'!$S$5="A",1,IF('Price List'!$S$5="B",1.262,1.553))))</f>
        <v>#NAME?</v>
      </c>
      <c r="R1080" s="167" t="e">
        <f t="shared" si="456"/>
        <v>#NAME?</v>
      </c>
    </row>
    <row r="1081" spans="1:19" x14ac:dyDescent="0.2">
      <c r="A1081" s="27"/>
      <c r="B1081" s="28" t="s">
        <v>943</v>
      </c>
      <c r="C1081" s="28" t="str">
        <f>LEFT(B1081,3)</f>
        <v>BRO</v>
      </c>
      <c r="D1081" s="28" t="e">
        <f>[3]!EntStkDescr($P$1,A1081,1)</f>
        <v>#NAME?</v>
      </c>
      <c r="E1081" s="28"/>
      <c r="F1081" s="39" t="s">
        <v>942</v>
      </c>
      <c r="G1081" s="31" t="str">
        <f t="shared" si="473"/>
        <v>5Black Dyneema Chafe sheave</v>
      </c>
      <c r="H1081" s="30">
        <v>5</v>
      </c>
      <c r="I1081" s="30"/>
      <c r="J1081" s="81" t="e">
        <f>IF('Price List'!$F$2="N/A",N1081,IF('Price List'!$S$4="#(515): Invalid Customer",K1081,(K1081-(K1081*O1081))))</f>
        <v>#NAME?</v>
      </c>
      <c r="K1081" s="81">
        <f>Q1081+(Q1081*Accounts!$N$12)</f>
        <v>1.2933347028001025</v>
      </c>
      <c r="L1081" s="29">
        <f t="shared" ref="L1081" si="479">K1081-(K1081*M1081)</f>
        <v>0.77600082168006146</v>
      </c>
      <c r="M1081" s="86">
        <f>IF(VLOOKUP(C1081,product_group_discount,3,FALSE)="",'New Quote Discount'!$C$6,VLOOKUP(C1081,product_group_discount,3,FALSE))</f>
        <v>0.4</v>
      </c>
      <c r="N1081" s="198">
        <f t="shared" si="465"/>
        <v>0.77600082168006146</v>
      </c>
      <c r="O1081" s="120" t="e">
        <f t="shared" si="466"/>
        <v>#NAME?</v>
      </c>
      <c r="P1081" s="81">
        <v>1.0248294000000813</v>
      </c>
      <c r="Q1081" s="167">
        <f>IF(P1081="",[3]!EntStkSalesPrice($P$1,A1081,'Price List'!$S$5),P1081*(IF('Price List'!$S$5="A",1,IF('Price List'!$S$5="B",1.262,1.553))))</f>
        <v>1.2933347028001025</v>
      </c>
      <c r="R1081" s="167">
        <f t="shared" si="456"/>
        <v>1.9400020542001539</v>
      </c>
      <c r="S1081" s="167"/>
    </row>
    <row r="1082" spans="1:19" x14ac:dyDescent="0.2">
      <c r="A1082" s="135"/>
      <c r="B1082" s="28" t="s">
        <v>943</v>
      </c>
      <c r="C1082" s="28" t="str">
        <f>LEFT(B1082,3)</f>
        <v>BRO</v>
      </c>
      <c r="D1082" s="28" t="e">
        <f>[3]!EntStkDescr($P$1,A1082,1)</f>
        <v>#NAME?</v>
      </c>
      <c r="E1082" s="28"/>
      <c r="F1082" s="39" t="s">
        <v>942</v>
      </c>
      <c r="G1082" s="31" t="str">
        <f t="shared" ref="G1082:G1088" si="480">CONCATENATE(H1082,E1082,F1082)</f>
        <v>8Black Dyneema Chafe sheave</v>
      </c>
      <c r="H1082" s="30" t="s">
        <v>944</v>
      </c>
      <c r="I1082" s="30"/>
      <c r="J1082" s="81" t="e">
        <f>IF('Price List'!$F$2="N/A",N1082,IF('Price List'!$S$4="#(515): Invalid Customer",K1082,(K1082-(K1082*O1082))))</f>
        <v>#NAME?</v>
      </c>
      <c r="K1082" s="81">
        <f>Q1082+(Q1082*Accounts!$N$12)</f>
        <v>2.5726114196998981</v>
      </c>
      <c r="L1082" s="29">
        <f t="shared" si="478"/>
        <v>1.5435668518199388</v>
      </c>
      <c r="M1082" s="86">
        <f>IF(VLOOKUP(C1082,product_group_discount,3,FALSE)="",'New Quote Discount'!$C$6,VLOOKUP(C1082,product_group_discount,3,FALSE))</f>
        <v>0.4</v>
      </c>
      <c r="N1082" s="198">
        <f t="shared" ref="N1082:N1088" si="481">K1082-(K1082*M1082)</f>
        <v>1.5435668518199388</v>
      </c>
      <c r="O1082" s="120" t="e">
        <f t="shared" ref="O1082:O1088" si="482">VLOOKUP(C1082,customerdiscount,5,FALSE)</f>
        <v>#NAME?</v>
      </c>
      <c r="P1082" s="81">
        <v>2.0385193499999192</v>
      </c>
      <c r="Q1082" s="167">
        <f>IF(P1082="",[3]!EntStkSalesPrice($P$1,A1082,'Price List'!$S$5),P1082*(IF('Price List'!$S$5="A",1,IF('Price List'!$S$5="B",1.262,1.553))))</f>
        <v>2.5726114196998981</v>
      </c>
      <c r="R1082" s="167">
        <f t="shared" si="456"/>
        <v>3.8589171295498472</v>
      </c>
      <c r="S1082" s="167"/>
    </row>
    <row r="1083" spans="1:19" x14ac:dyDescent="0.2">
      <c r="A1083" s="27"/>
      <c r="B1083" s="28" t="s">
        <v>943</v>
      </c>
      <c r="C1083" s="28" t="str">
        <f>LEFT(B1083,3)</f>
        <v>BRO</v>
      </c>
      <c r="D1083" s="28" t="e">
        <f>[3]!EntStkDescr($P$1,A1083,1)</f>
        <v>#NAME?</v>
      </c>
      <c r="E1083" s="28"/>
      <c r="F1083" s="39" t="s">
        <v>942</v>
      </c>
      <c r="G1083" s="31" t="str">
        <f t="shared" si="480"/>
        <v>10Black Dyneema Chafe sheave</v>
      </c>
      <c r="H1083" s="30" t="s">
        <v>945</v>
      </c>
      <c r="I1083" s="30"/>
      <c r="J1083" s="81" t="e">
        <f>IF('Price List'!$F$2="N/A",N1083,IF('Price List'!$S$4="#(515): Invalid Customer",K1083,(K1083-(K1083*O1083))))</f>
        <v>#NAME?</v>
      </c>
      <c r="K1083" s="81">
        <f>Q1083+(Q1083*Accounts!$N$12)</f>
        <v>3.8659461225000005</v>
      </c>
      <c r="L1083" s="29">
        <f t="shared" si="478"/>
        <v>2.3195676734999999</v>
      </c>
      <c r="M1083" s="86">
        <f>IF(VLOOKUP(C1083,product_group_discount,3,FALSE)="",'New Quote Discount'!$C$6,VLOOKUP(C1083,product_group_discount,3,FALSE))</f>
        <v>0.4</v>
      </c>
      <c r="N1083" s="198">
        <f t="shared" si="481"/>
        <v>2.3195676734999999</v>
      </c>
      <c r="O1083" s="120" t="e">
        <f t="shared" si="482"/>
        <v>#NAME?</v>
      </c>
      <c r="P1083" s="81">
        <v>3.0633487500000003</v>
      </c>
      <c r="Q1083" s="167">
        <f>IF(P1083="",[3]!EntStkSalesPrice($P$1,A1083,'Price List'!$S$5),P1083*(IF('Price List'!$S$5="A",1,IF('Price List'!$S$5="B",1.262,1.553))))</f>
        <v>3.8659461225000005</v>
      </c>
      <c r="R1083" s="167">
        <f t="shared" si="456"/>
        <v>5.7989191837500007</v>
      </c>
      <c r="S1083" s="167"/>
    </row>
    <row r="1084" spans="1:19" x14ac:dyDescent="0.2">
      <c r="A1084" s="27"/>
      <c r="B1084" s="28" t="s">
        <v>943</v>
      </c>
      <c r="C1084" s="28" t="str">
        <f>LEFT(B1084,3)</f>
        <v>BRO</v>
      </c>
      <c r="D1084" s="28" t="e">
        <f>[3]!EntStkDescr($P$1,A1084,1)</f>
        <v>#NAME?</v>
      </c>
      <c r="E1084" s="28"/>
      <c r="F1084" s="39" t="s">
        <v>942</v>
      </c>
      <c r="G1084" s="31" t="str">
        <f t="shared" si="480"/>
        <v>12Black Dyneema Chafe sheave</v>
      </c>
      <c r="H1084" s="30" t="s">
        <v>946</v>
      </c>
      <c r="I1084" s="30"/>
      <c r="J1084" s="81" t="e">
        <f>IF('Price List'!$F$2="N/A",N1084,IF('Price List'!$S$4="#(515): Invalid Customer",K1084,(K1084-(K1084*O1084))))</f>
        <v>#NAME?</v>
      </c>
      <c r="K1084" s="81">
        <f>Q1084+(Q1084*Accounts!$N$12)</f>
        <v>5.7918901908036835</v>
      </c>
      <c r="L1084" s="29">
        <f t="shared" si="478"/>
        <v>3.4751341144822101</v>
      </c>
      <c r="M1084" s="86">
        <f>IF(VLOOKUP(C1084,product_group_discount,3,FALSE)="",'New Quote Discount'!$C$6,VLOOKUP(C1084,product_group_discount,3,FALSE))</f>
        <v>0.4</v>
      </c>
      <c r="N1084" s="198">
        <f t="shared" si="481"/>
        <v>3.4751341144822101</v>
      </c>
      <c r="O1084" s="120" t="e">
        <f t="shared" si="482"/>
        <v>#NAME?</v>
      </c>
      <c r="P1084" s="81">
        <v>4.5894534000029186</v>
      </c>
      <c r="Q1084" s="167">
        <f>IF(P1084="",[3]!EntStkSalesPrice($P$1,A1084,'Price List'!$S$5),P1084*(IF('Price List'!$S$5="A",1,IF('Price List'!$S$5="B",1.262,1.553))))</f>
        <v>5.7918901908036835</v>
      </c>
      <c r="R1084" s="167">
        <f t="shared" si="456"/>
        <v>8.6878352862055248</v>
      </c>
      <c r="S1084" s="167"/>
    </row>
    <row r="1085" spans="1:19" x14ac:dyDescent="0.2">
      <c r="A1085" s="135"/>
      <c r="B1085" s="28" t="s">
        <v>943</v>
      </c>
      <c r="C1085" s="28" t="str">
        <f t="shared" ref="C1085" si="483">LEFT(B1085,3)</f>
        <v>BRO</v>
      </c>
      <c r="D1085" s="28" t="e">
        <f>[3]!EntStkDescr($P$1,A1085,1)</f>
        <v>#NAME?</v>
      </c>
      <c r="E1085" s="28"/>
      <c r="F1085" s="39" t="s">
        <v>942</v>
      </c>
      <c r="G1085" s="31" t="str">
        <f t="shared" si="480"/>
        <v>14Black Dyneema Chafe sheave</v>
      </c>
      <c r="H1085" s="30" t="s">
        <v>947</v>
      </c>
      <c r="I1085" s="30"/>
      <c r="J1085" s="81" t="e">
        <f>IF('Price List'!$F$2="N/A",N1085,IF('Price List'!$S$4="#(515): Invalid Customer",K1085,(K1085-(K1085*O1085))))</f>
        <v>#NAME?</v>
      </c>
      <c r="K1085" s="81">
        <f>Q1085+(Q1085*Accounts!$N$12)</f>
        <v>7.7037762732045003</v>
      </c>
      <c r="L1085" s="29">
        <f t="shared" si="478"/>
        <v>4.6222657639226998</v>
      </c>
      <c r="M1085" s="86">
        <f>IF(VLOOKUP(C1085,product_group_discount,3,FALSE)="",'New Quote Discount'!$C$6,VLOOKUP(C1085,product_group_discount,3,FALSE))</f>
        <v>0.4</v>
      </c>
      <c r="N1085" s="198">
        <f t="shared" si="481"/>
        <v>4.6222657639226998</v>
      </c>
      <c r="O1085" s="120" t="e">
        <f t="shared" si="482"/>
        <v>#NAME?</v>
      </c>
      <c r="P1085" s="81">
        <v>6.1044186000035658</v>
      </c>
      <c r="Q1085" s="167">
        <f>IF(P1085="",[3]!EntStkSalesPrice($P$1,A1085,'Price List'!$S$5),P1085*(IF('Price List'!$S$5="A",1,IF('Price List'!$S$5="B",1.262,1.553))))</f>
        <v>7.7037762732045003</v>
      </c>
      <c r="R1085" s="167">
        <f t="shared" si="456"/>
        <v>11.55566440980675</v>
      </c>
      <c r="S1085" s="167"/>
    </row>
    <row r="1086" spans="1:19" x14ac:dyDescent="0.2">
      <c r="A1086" s="27"/>
      <c r="B1086" s="28" t="s">
        <v>943</v>
      </c>
      <c r="C1086" s="28" t="str">
        <f>LEFT(B1086,3)</f>
        <v>BRO</v>
      </c>
      <c r="D1086" s="28" t="e">
        <f>[3]!EntStkDescr($P$1,A1086,1)</f>
        <v>#NAME?</v>
      </c>
      <c r="E1086" s="28"/>
      <c r="F1086" s="39" t="s">
        <v>942</v>
      </c>
      <c r="G1086" s="31" t="str">
        <f t="shared" si="480"/>
        <v>16Black Dyneema Chafe sheave</v>
      </c>
      <c r="H1086" s="30" t="s">
        <v>948</v>
      </c>
      <c r="I1086" s="30"/>
      <c r="J1086" s="81" t="e">
        <f>IF('Price List'!$F$2="N/A",N1086,IF('Price List'!$S$4="#(515): Invalid Customer",K1086,(K1086-(K1086*O1086))))</f>
        <v>#NAME?</v>
      </c>
      <c r="K1086" s="81">
        <f>Q1086+(Q1086*Accounts!$N$12)</f>
        <v>9.6297203414979542</v>
      </c>
      <c r="L1086" s="29">
        <f t="shared" si="478"/>
        <v>5.7778322048987718</v>
      </c>
      <c r="M1086" s="86">
        <f>IF(VLOOKUP(C1086,product_group_discount,3,FALSE)="",'New Quote Discount'!$C$6,VLOOKUP(C1086,product_group_discount,3,FALSE))</f>
        <v>0.4</v>
      </c>
      <c r="N1086" s="198">
        <f t="shared" si="481"/>
        <v>5.7778322048987718</v>
      </c>
      <c r="O1086" s="120" t="e">
        <f t="shared" si="482"/>
        <v>#NAME?</v>
      </c>
      <c r="P1086" s="81">
        <v>7.6305232499983795</v>
      </c>
      <c r="Q1086" s="167">
        <f>IF(P1086="",[3]!EntStkSalesPrice($P$1,A1086,'Price List'!$S$5),P1086*(IF('Price List'!$S$5="A",1,IF('Price List'!$S$5="B",1.262,1.553))))</f>
        <v>9.6297203414979542</v>
      </c>
      <c r="R1086" s="167">
        <f t="shared" si="456"/>
        <v>14.444580512246931</v>
      </c>
      <c r="S1086" s="167"/>
    </row>
    <row r="1087" spans="1:19" x14ac:dyDescent="0.2">
      <c r="A1087" s="27"/>
      <c r="B1087" s="28" t="s">
        <v>943</v>
      </c>
      <c r="C1087" s="28" t="str">
        <f>LEFT(B1087,3)</f>
        <v>BRO</v>
      </c>
      <c r="D1087" s="28" t="e">
        <f>[3]!EntStkDescr($P$1,A1087,1)</f>
        <v>#NAME?</v>
      </c>
      <c r="E1087" s="28"/>
      <c r="F1087" s="39" t="s">
        <v>942</v>
      </c>
      <c r="G1087" s="31" t="str">
        <f t="shared" si="480"/>
        <v>20Black Dyneema Chafe sheave</v>
      </c>
      <c r="H1087" s="30" t="s">
        <v>949</v>
      </c>
      <c r="I1087" s="30"/>
      <c r="J1087" s="81" t="e">
        <f>IF('Price List'!$F$2="N/A",N1087,IF('Price List'!$S$4="#(515): Invalid Customer",K1087,(K1087-(K1087*O1087))))</f>
        <v>#NAME?</v>
      </c>
      <c r="K1087" s="81">
        <f>Q1087+(Q1087*Accounts!$N$12)</f>
        <v>14.521899434702457</v>
      </c>
      <c r="L1087" s="29">
        <f t="shared" si="478"/>
        <v>8.713139660821474</v>
      </c>
      <c r="M1087" s="86">
        <f>IF(VLOOKUP(C1087,product_group_discount,3,FALSE)="",'New Quote Discount'!$C$6,VLOOKUP(C1087,product_group_discount,3,FALSE))</f>
        <v>0.4</v>
      </c>
      <c r="N1087" s="198">
        <f t="shared" si="481"/>
        <v>8.713139660821474</v>
      </c>
      <c r="O1087" s="120" t="e">
        <f t="shared" si="482"/>
        <v>#NAME?</v>
      </c>
      <c r="P1087" s="81">
        <v>11.507051850001947</v>
      </c>
      <c r="Q1087" s="167">
        <f>IF(P1087="",[3]!EntStkSalesPrice($P$1,A1087,'Price List'!$S$5),P1087*(IF('Price List'!$S$5="A",1,IF('Price List'!$S$5="B",1.262,1.553))))</f>
        <v>14.521899434702457</v>
      </c>
      <c r="R1087" s="167">
        <f t="shared" si="456"/>
        <v>21.782849152053686</v>
      </c>
      <c r="S1087" s="167"/>
    </row>
    <row r="1088" spans="1:19" ht="13.6" thickBot="1" x14ac:dyDescent="0.25">
      <c r="A1088" s="40"/>
      <c r="B1088" s="41" t="s">
        <v>943</v>
      </c>
      <c r="C1088" s="41" t="str">
        <f t="shared" ref="C1088" si="484">LEFT(B1088,3)</f>
        <v>BRO</v>
      </c>
      <c r="D1088" s="28" t="e">
        <f>[3]!EntStkDescr($P$1,A1088,1)</f>
        <v>#NAME?</v>
      </c>
      <c r="E1088" s="41"/>
      <c r="F1088" s="42" t="s">
        <v>942</v>
      </c>
      <c r="G1088" s="44" t="str">
        <f t="shared" si="480"/>
        <v>24Black Dyneema Chafe sheave</v>
      </c>
      <c r="H1088" s="30" t="s">
        <v>950</v>
      </c>
      <c r="I1088" s="30"/>
      <c r="J1088" s="83" t="e">
        <f>IF('Price List'!$F$2="N/A",N1088,IF('Price List'!$S$4="#(515): Invalid Customer",K1088,(K1088-(K1088*O1088))))</f>
        <v>#NAME?</v>
      </c>
      <c r="K1088" s="83">
        <f>Q1088+(Q1088*Accounts!$N$12)</f>
        <v>17.431902515991819</v>
      </c>
      <c r="L1088" s="64">
        <f t="shared" ref="L1088" si="485">K1088-(K1088*M1088)</f>
        <v>10.459141509595092</v>
      </c>
      <c r="M1088" s="87">
        <f>IF(VLOOKUP(C1088,product_group_discount,3,FALSE)="",'New Quote Discount'!$C$6,VLOOKUP(C1088,product_group_discount,3,FALSE))</f>
        <v>0.4</v>
      </c>
      <c r="N1088" s="199">
        <f t="shared" si="481"/>
        <v>10.459141509595092</v>
      </c>
      <c r="O1088" s="122" t="e">
        <f t="shared" si="482"/>
        <v>#NAME?</v>
      </c>
      <c r="P1088" s="83">
        <v>13.812917999993516</v>
      </c>
      <c r="Q1088" s="167">
        <f>IF(P1088="",[3]!EntStkSalesPrice($P$1,A1088,'Price List'!$S$5),P1088*(IF('Price List'!$S$5="A",1,IF('Price List'!$S$5="B",1.262,1.553))))</f>
        <v>17.431902515991819</v>
      </c>
      <c r="R1088" s="167">
        <f t="shared" si="456"/>
        <v>26.147853773987727</v>
      </c>
      <c r="S1088" s="167"/>
    </row>
    <row r="1089" spans="1:25" x14ac:dyDescent="0.2">
      <c r="A1089" s="16" t="s">
        <v>366</v>
      </c>
      <c r="B1089" s="17" t="e">
        <f>[3]!EntStkParent($P$1,A1089)</f>
        <v>#NAME?</v>
      </c>
      <c r="C1089" s="17" t="e">
        <f>LEFT(B1089,3)</f>
        <v>#NAME?</v>
      </c>
      <c r="D1089" s="17" t="e">
        <f>[3]!EntStkDescr($P$1,A1089,1)</f>
        <v>#NAME?</v>
      </c>
      <c r="E1089" s="17"/>
      <c r="F1089" s="37" t="s">
        <v>204</v>
      </c>
      <c r="G1089" s="20" t="e">
        <f t="shared" si="473"/>
        <v>#NAME?</v>
      </c>
      <c r="H1089" s="19" t="e">
        <f>[3]!EntStkUserField5($P$1,A1089)</f>
        <v>#NAME?</v>
      </c>
      <c r="I1089" s="24"/>
      <c r="J1089" s="79" t="e">
        <f>IF('Price List'!$F$2="N/A",N1089,IF('Price List'!$S$4="#(515): Invalid Customer",K1089,(K1089-(K1089*O1089))))</f>
        <v>#NAME?</v>
      </c>
      <c r="K1089" s="79" t="e">
        <f>Q1089+(Q1089*Accounts!$N$12)</f>
        <v>#NAME?</v>
      </c>
      <c r="L1089" s="18" t="e">
        <f t="shared" si="474"/>
        <v>#NAME?</v>
      </c>
      <c r="M1089" s="76" t="e">
        <f>IF(VLOOKUP(C1089,product_group_discount,3,FALSE)="",'New Quote Discount'!$C$6,VLOOKUP(C1089,product_group_discount,3,FALSE))</f>
        <v>#NAME?</v>
      </c>
      <c r="N1089" s="129" t="e">
        <f t="shared" si="465"/>
        <v>#NAME?</v>
      </c>
      <c r="O1089" s="125" t="e">
        <f t="shared" si="466"/>
        <v>#NAME?</v>
      </c>
      <c r="P1089" s="116"/>
      <c r="Q1089" s="167" t="e">
        <f>IF(P1089="",[3]!EntStkSalesPrice($P$1,A1089,'Price List'!$S$5),P1089*(IF('Price List'!$S$5="A",1,IF('Price List'!$S$5="B",1.262,1.553))))</f>
        <v>#NAME?</v>
      </c>
      <c r="R1089" s="167" t="e">
        <f t="shared" si="456"/>
        <v>#NAME?</v>
      </c>
    </row>
    <row r="1090" spans="1:25" x14ac:dyDescent="0.2">
      <c r="A1090" s="21" t="s">
        <v>367</v>
      </c>
      <c r="B1090" s="22" t="e">
        <f>[3]!EntStkParent($P$1,A1090)</f>
        <v>#NAME?</v>
      </c>
      <c r="C1090" s="22" t="e">
        <f>LEFT(B1090,3)</f>
        <v>#NAME?</v>
      </c>
      <c r="D1090" s="22" t="e">
        <f>[3]!EntStkDescr($P$1,A1090,1)</f>
        <v>#NAME?</v>
      </c>
      <c r="E1090" s="22"/>
      <c r="F1090" s="26" t="s">
        <v>204</v>
      </c>
      <c r="G1090" s="25" t="e">
        <f t="shared" si="473"/>
        <v>#NAME?</v>
      </c>
      <c r="H1090" s="24" t="e">
        <f>[3]!EntStkUserField5($P$1,A1090)</f>
        <v>#NAME?</v>
      </c>
      <c r="I1090" s="24"/>
      <c r="J1090" s="80" t="e">
        <f>IF('Price List'!$F$2="N/A",N1090,IF('Price List'!$S$4="#(515): Invalid Customer",K1090,(K1090-(K1090*O1090))))</f>
        <v>#NAME?</v>
      </c>
      <c r="K1090" s="80" t="e">
        <f>Q1090+(Q1090*Accounts!$N$12)</f>
        <v>#NAME?</v>
      </c>
      <c r="L1090" s="23" t="e">
        <f t="shared" si="474"/>
        <v>#NAME?</v>
      </c>
      <c r="M1090" s="77" t="e">
        <f>IF(VLOOKUP(C1090,product_group_discount,3,FALSE)="",'New Quote Discount'!$C$6,VLOOKUP(C1090,product_group_discount,3,FALSE))</f>
        <v>#NAME?</v>
      </c>
      <c r="N1090" s="113" t="e">
        <f t="shared" si="465"/>
        <v>#NAME?</v>
      </c>
      <c r="O1090" s="121" t="e">
        <f t="shared" si="466"/>
        <v>#NAME?</v>
      </c>
      <c r="P1090" s="117"/>
      <c r="Q1090" s="167" t="e">
        <f>IF(P1090="",[3]!EntStkSalesPrice($P$1,A1090,'Price List'!$S$5),P1090*(IF('Price List'!$S$5="A",1,IF('Price List'!$S$5="B",1.262,1.553))))</f>
        <v>#NAME?</v>
      </c>
      <c r="R1090" s="167" t="e">
        <f t="shared" si="456"/>
        <v>#NAME?</v>
      </c>
    </row>
    <row r="1091" spans="1:25" x14ac:dyDescent="0.2">
      <c r="A1091" s="21" t="s">
        <v>368</v>
      </c>
      <c r="B1091" s="22" t="e">
        <f>[3]!EntStkParent($P$1,A1091)</f>
        <v>#NAME?</v>
      </c>
      <c r="C1091" s="22" t="e">
        <f>LEFT(B1091,3)</f>
        <v>#NAME?</v>
      </c>
      <c r="D1091" s="22" t="e">
        <f>[3]!EntStkDescr($P$1,A1091,1)</f>
        <v>#NAME?</v>
      </c>
      <c r="E1091" s="22"/>
      <c r="F1091" s="26" t="s">
        <v>204</v>
      </c>
      <c r="G1091" s="25" t="e">
        <f t="shared" si="473"/>
        <v>#NAME?</v>
      </c>
      <c r="H1091" s="24" t="e">
        <f>[3]!EntStkUserField5($P$1,A1091)</f>
        <v>#NAME?</v>
      </c>
      <c r="I1091" s="24"/>
      <c r="J1091" s="80" t="e">
        <f>IF('Price List'!$F$2="N/A",N1091,IF('Price List'!$S$4="#(515): Invalid Customer",K1091,(K1091-(K1091*O1091))))</f>
        <v>#NAME?</v>
      </c>
      <c r="K1091" s="80" t="e">
        <f>Q1091+(Q1091*Accounts!$N$12)</f>
        <v>#NAME?</v>
      </c>
      <c r="L1091" s="23" t="e">
        <f t="shared" ref="L1091" si="486">K1091-(K1091*M1091)</f>
        <v>#NAME?</v>
      </c>
      <c r="M1091" s="77" t="e">
        <f>IF(VLOOKUP(C1091,product_group_discount,3,FALSE)="",'New Quote Discount'!$C$6,VLOOKUP(C1091,product_group_discount,3,FALSE))</f>
        <v>#NAME?</v>
      </c>
      <c r="N1091" s="113" t="e">
        <f t="shared" ref="N1091" si="487">K1091-(K1091*M1091)</f>
        <v>#NAME?</v>
      </c>
      <c r="O1091" s="121" t="e">
        <f t="shared" ref="O1091" si="488">VLOOKUP(C1091,customerdiscount,5,FALSE)</f>
        <v>#NAME?</v>
      </c>
      <c r="P1091" s="117"/>
      <c r="Q1091" s="167" t="e">
        <f>IF(P1091="",[3]!EntStkSalesPrice($P$1,A1091,'Price List'!$S$5),P1091*(IF('Price List'!$S$5="A",1,IF('Price List'!$S$5="B",1.262,1.553))))</f>
        <v>#NAME?</v>
      </c>
      <c r="R1091" s="167" t="e">
        <f t="shared" si="456"/>
        <v>#NAME?</v>
      </c>
    </row>
    <row r="1092" spans="1:25" x14ac:dyDescent="0.2">
      <c r="A1092" s="21" t="s">
        <v>369</v>
      </c>
      <c r="B1092" s="22" t="e">
        <f>[3]!EntStkParent($P$1,A1092)</f>
        <v>#NAME?</v>
      </c>
      <c r="C1092" s="22" t="e">
        <f>LEFT(B1092,3)</f>
        <v>#NAME?</v>
      </c>
      <c r="D1092" s="22" t="e">
        <f>[3]!EntStkDescr($P$1,A1092,1)</f>
        <v>#NAME?</v>
      </c>
      <c r="E1092" s="22"/>
      <c r="F1092" s="26" t="s">
        <v>204</v>
      </c>
      <c r="G1092" s="25" t="e">
        <f t="shared" si="473"/>
        <v>#NAME?</v>
      </c>
      <c r="H1092" s="24" t="e">
        <f>[3]!EntStkUserField5($P$1,A1092)</f>
        <v>#NAME?</v>
      </c>
      <c r="I1092" s="24"/>
      <c r="J1092" s="80" t="e">
        <f>IF('Price List'!$F$2="N/A",N1092,IF('Price List'!$S$4="#(515): Invalid Customer",K1092,(K1092-(K1092*O1092))))</f>
        <v>#NAME?</v>
      </c>
      <c r="K1092" s="80" t="e">
        <f>Q1092+(Q1092*Accounts!$N$12)</f>
        <v>#NAME?</v>
      </c>
      <c r="L1092" s="23" t="e">
        <f t="shared" si="474"/>
        <v>#NAME?</v>
      </c>
      <c r="M1092" s="77" t="e">
        <f>IF(VLOOKUP(C1092,product_group_discount,3,FALSE)="",'New Quote Discount'!$C$6,VLOOKUP(C1092,product_group_discount,3,FALSE))</f>
        <v>#NAME?</v>
      </c>
      <c r="N1092" s="113" t="e">
        <f t="shared" si="465"/>
        <v>#NAME?</v>
      </c>
      <c r="O1092" s="121" t="e">
        <f t="shared" si="466"/>
        <v>#NAME?</v>
      </c>
      <c r="P1092" s="117"/>
      <c r="Q1092" s="167" t="e">
        <f>IF(P1092="",[3]!EntStkSalesPrice($P$1,A1092,'Price List'!$S$5),P1092*(IF('Price List'!$S$5="A",1,IF('Price List'!$S$5="B",1.262,1.553))))</f>
        <v>#NAME?</v>
      </c>
      <c r="R1092" s="167" t="e">
        <f t="shared" si="456"/>
        <v>#NAME?</v>
      </c>
    </row>
    <row r="1093" spans="1:25" ht="13.6" thickBot="1" x14ac:dyDescent="0.25">
      <c r="A1093" s="21" t="s">
        <v>370</v>
      </c>
      <c r="B1093" s="22" t="e">
        <f>[3]!EntStkParent($P$1,A1093)</f>
        <v>#NAME?</v>
      </c>
      <c r="C1093" s="22" t="e">
        <f>LEFT(B1093,3)</f>
        <v>#NAME?</v>
      </c>
      <c r="D1093" s="22" t="e">
        <f>[3]!EntStkDescr($P$1,A1093,1)</f>
        <v>#NAME?</v>
      </c>
      <c r="E1093" s="22"/>
      <c r="F1093" s="26" t="s">
        <v>204</v>
      </c>
      <c r="G1093" s="25" t="e">
        <f t="shared" ref="G1093" si="489">CONCATENATE(H1093,E1093,F1093)</f>
        <v>#NAME?</v>
      </c>
      <c r="H1093" s="24" t="e">
        <f>[3]!EntStkUserField5($P$1,A1093)</f>
        <v>#NAME?</v>
      </c>
      <c r="I1093" s="24"/>
      <c r="J1093" s="82" t="e">
        <f>IF('Price List'!$F$2="N/A",N1093,IF('Price List'!$S$4="#(515): Invalid Customer",K1093,(K1093-(K1093*O1093))))</f>
        <v>#NAME?</v>
      </c>
      <c r="K1093" s="82" t="e">
        <f>Q1093+(Q1093*Accounts!$N$12)</f>
        <v>#NAME?</v>
      </c>
      <c r="L1093" s="34" t="e">
        <f t="shared" ref="L1093" si="490">K1093-(K1093*M1093)</f>
        <v>#NAME?</v>
      </c>
      <c r="M1093" s="78" t="e">
        <f>IF(VLOOKUP(C1093,product_group_discount,3,FALSE)="",'New Quote Discount'!$C$6,VLOOKUP(C1093,product_group_discount,3,FALSE))</f>
        <v>#NAME?</v>
      </c>
      <c r="N1093" s="130" t="e">
        <f t="shared" ref="N1093" si="491">K1093-(K1093*M1093)</f>
        <v>#NAME?</v>
      </c>
      <c r="O1093" s="123" t="e">
        <f t="shared" ref="O1093" si="492">VLOOKUP(C1093,customerdiscount,5,FALSE)</f>
        <v>#NAME?</v>
      </c>
      <c r="P1093" s="119"/>
      <c r="Q1093" s="167" t="e">
        <f>IF(P1093="",[3]!EntStkSalesPrice($P$1,A1093,'Price List'!$S$5),P1093*(IF('Price List'!$S$5="A",1,IF('Price List'!$S$5="B",1.262,1.553))))</f>
        <v>#NAME?</v>
      </c>
      <c r="R1093" s="167" t="e">
        <f t="shared" si="456"/>
        <v>#NAME?</v>
      </c>
    </row>
    <row r="1094" spans="1:25" x14ac:dyDescent="0.2">
      <c r="A1094" s="16" t="s">
        <v>275</v>
      </c>
      <c r="B1094" s="17" t="e">
        <f>[3]!EntStkParent($P$1,A1094)</f>
        <v>#NAME?</v>
      </c>
      <c r="C1094" s="17" t="e">
        <f t="shared" ref="C1094:C1112" si="493">LEFT(B1094,3)</f>
        <v>#NAME?</v>
      </c>
      <c r="D1094" s="17" t="e">
        <f>[3]!EntStkDescr($P$1,A1094,1)</f>
        <v>#NAME?</v>
      </c>
      <c r="E1094" s="17"/>
      <c r="F1094" s="37" t="s">
        <v>111</v>
      </c>
      <c r="G1094" s="20" t="e">
        <f t="shared" si="473"/>
        <v>#NAME?</v>
      </c>
      <c r="H1094" s="214" t="e">
        <f>[3]!EntStkUserField5($P$1,A1094)</f>
        <v>#NAME?</v>
      </c>
      <c r="I1094" s="24"/>
      <c r="J1094" s="79" t="e">
        <f>IF('Price List'!$F$2="N/A",N1094,IF('Price List'!$S$4="#(515): Invalid Customer",K1094,(K1094-(K1094*O1094))))</f>
        <v>#NAME?</v>
      </c>
      <c r="K1094" s="79" t="e">
        <f>Q1094+(Q1094*Accounts!$N$12)</f>
        <v>#NAME?</v>
      </c>
      <c r="L1094" s="18" t="e">
        <f>K1094-(K1094*M1094)</f>
        <v>#NAME?</v>
      </c>
      <c r="M1094" s="76" t="e">
        <f>IF(VLOOKUP(C1094,product_group_discount,3,FALSE)="",'New Quote Discount'!$C$6,VLOOKUP(C1094,product_group_discount,3,FALSE))</f>
        <v>#NAME?</v>
      </c>
      <c r="N1094" s="129" t="e">
        <f t="shared" si="465"/>
        <v>#NAME?</v>
      </c>
      <c r="O1094" s="125" t="e">
        <f t="shared" si="466"/>
        <v>#NAME?</v>
      </c>
      <c r="P1094" s="116"/>
      <c r="Q1094" s="167" t="e">
        <f>IF(P1094="",[3]!EntStkSalesPrice($P$1,A1094,'Price List'!$S$5),P1094*(IF('Price List'!$S$5="A",1,IF('Price List'!$S$5="B",1.262,1.553))))</f>
        <v>#NAME?</v>
      </c>
      <c r="R1094" s="167" t="e">
        <f t="shared" si="456"/>
        <v>#NAME?</v>
      </c>
    </row>
    <row r="1095" spans="1:25" x14ac:dyDescent="0.2">
      <c r="A1095" s="72" t="s">
        <v>113</v>
      </c>
      <c r="B1095" s="22" t="e">
        <f>[3]!EntStkParent($P$1,A1095)</f>
        <v>#NAME?</v>
      </c>
      <c r="C1095" s="22" t="e">
        <f t="shared" si="493"/>
        <v>#NAME?</v>
      </c>
      <c r="D1095" s="22" t="e">
        <f>[3]!EntStkDescr($P$1,A1095,1)</f>
        <v>#NAME?</v>
      </c>
      <c r="E1095" s="22"/>
      <c r="F1095" s="24" t="s">
        <v>111</v>
      </c>
      <c r="G1095" s="25" t="e">
        <f t="shared" si="473"/>
        <v>#NAME?</v>
      </c>
      <c r="H1095" s="205" t="e">
        <f>[3]!EntStkUserField5($P$1,A1095)</f>
        <v>#NAME?</v>
      </c>
      <c r="I1095" s="24"/>
      <c r="J1095" s="80" t="e">
        <f>IF('Price List'!$F$2="N/A",N1095,IF('Price List'!$S$4="#(515): Invalid Customer",K1095,(K1095-(K1095*O1095))))</f>
        <v>#NAME?</v>
      </c>
      <c r="K1095" s="80" t="e">
        <f>Q1095+(Q1095*Accounts!$N$12)</f>
        <v>#NAME?</v>
      </c>
      <c r="L1095" s="23" t="e">
        <f>K1095-(K1095*M1095)</f>
        <v>#NAME?</v>
      </c>
      <c r="M1095" s="77" t="e">
        <f>IF(VLOOKUP(C1095,product_group_discount,3,FALSE)="",'New Quote Discount'!$C$6,VLOOKUP(C1095,product_group_discount,3,FALSE))</f>
        <v>#NAME?</v>
      </c>
      <c r="N1095" s="23" t="e">
        <f t="shared" si="465"/>
        <v>#NAME?</v>
      </c>
      <c r="O1095" s="121" t="e">
        <f t="shared" si="466"/>
        <v>#NAME?</v>
      </c>
      <c r="P1095" s="117"/>
      <c r="Q1095" s="167" t="e">
        <f>IF(P1095="",[3]!EntStkSalesPrice($P$1,A1095,'Price List'!$S$5),P1095*(IF('Price List'!$S$5="A",1,IF('Price List'!$S$5="B",1.262,1.553))))</f>
        <v>#NAME?</v>
      </c>
      <c r="R1095" s="167" t="e">
        <f t="shared" si="456"/>
        <v>#NAME?</v>
      </c>
    </row>
    <row r="1096" spans="1:25" x14ac:dyDescent="0.2">
      <c r="A1096" s="72" t="s">
        <v>114</v>
      </c>
      <c r="B1096" s="22" t="e">
        <f>[3]!EntStkParent($P$1,A1096)</f>
        <v>#NAME?</v>
      </c>
      <c r="C1096" s="22" t="e">
        <f t="shared" si="493"/>
        <v>#NAME?</v>
      </c>
      <c r="D1096" s="22" t="e">
        <f>[3]!EntStkDescr($P$1,A1096,1)</f>
        <v>#NAME?</v>
      </c>
      <c r="E1096" s="22"/>
      <c r="F1096" s="24" t="s">
        <v>111</v>
      </c>
      <c r="G1096" s="25" t="e">
        <f t="shared" si="473"/>
        <v>#NAME?</v>
      </c>
      <c r="H1096" s="205" t="e">
        <f>[3]!EntStkUserField5($P$1,A1096)</f>
        <v>#NAME?</v>
      </c>
      <c r="I1096" s="24"/>
      <c r="J1096" s="85" t="e">
        <f>IF('Price List'!$F$2="N/A",N1096,IF('Price List'!$S$4="#(515): Invalid Customer",K1096,(K1096-(K1096*O1096))))</f>
        <v>#NAME?</v>
      </c>
      <c r="K1096" s="85" t="e">
        <f>Q1096+(Q1096*Accounts!$N$12)</f>
        <v>#NAME?</v>
      </c>
      <c r="L1096" s="75" t="e">
        <f>K1096-(K1096*M1096)</f>
        <v>#NAME?</v>
      </c>
      <c r="M1096" s="77" t="e">
        <f>IF(VLOOKUP(C1096,product_group_discount,3,FALSE)="",'New Quote Discount'!$C$6,VLOOKUP(C1096,product_group_discount,3,FALSE))</f>
        <v>#NAME?</v>
      </c>
      <c r="N1096" s="23" t="e">
        <f t="shared" si="465"/>
        <v>#NAME?</v>
      </c>
      <c r="O1096" s="121" t="e">
        <f t="shared" si="466"/>
        <v>#NAME?</v>
      </c>
      <c r="P1096" s="117"/>
      <c r="Q1096" s="167" t="e">
        <f>IF(P1096="",[3]!EntStkSalesPrice($P$1,A1096,'Price List'!$S$5),P1096*(IF('Price List'!$S$5="A",1,IF('Price List'!$S$5="B",1.262,1.553))))</f>
        <v>#NAME?</v>
      </c>
      <c r="R1096" s="167" t="e">
        <f t="shared" si="456"/>
        <v>#NAME?</v>
      </c>
    </row>
    <row r="1097" spans="1:25" x14ac:dyDescent="0.2">
      <c r="A1097" s="71" t="s">
        <v>118</v>
      </c>
      <c r="B1097" s="22" t="e">
        <f>[3]!EntStkParent($P$1,A1097)</f>
        <v>#NAME?</v>
      </c>
      <c r="C1097" s="22" t="e">
        <f t="shared" si="493"/>
        <v>#NAME?</v>
      </c>
      <c r="D1097" s="108" t="e">
        <f>[3]!EntStkDescr($P$1,A1097,1)</f>
        <v>#NAME?</v>
      </c>
      <c r="E1097" s="66"/>
      <c r="F1097" s="68" t="s">
        <v>111</v>
      </c>
      <c r="G1097" s="70" t="e">
        <f t="shared" si="473"/>
        <v>#NAME?</v>
      </c>
      <c r="H1097" s="205" t="e">
        <f>[3]!EntStkUserField5($P$1,A1097)</f>
        <v>#NAME?</v>
      </c>
      <c r="I1097" s="24"/>
      <c r="J1097" s="85" t="e">
        <f>IF('Price List'!$F$2="N/A",N1097,IF('Price List'!$S$4="#(515): Invalid Customer",K1097,(K1097-(K1097*O1097))))</f>
        <v>#NAME?</v>
      </c>
      <c r="K1097" s="85" t="e">
        <f>Q1097+(Q1097*Accounts!$N$12)</f>
        <v>#NAME?</v>
      </c>
      <c r="L1097" s="75" t="e">
        <f>K1097-(K1097*M1097)</f>
        <v>#NAME?</v>
      </c>
      <c r="M1097" s="77" t="e">
        <f>IF(VLOOKUP(C1097,product_group_discount,3,FALSE)="",'New Quote Discount'!$C$6,VLOOKUP(C1097,product_group_discount,3,FALSE))</f>
        <v>#NAME?</v>
      </c>
      <c r="N1097" s="75" t="e">
        <f t="shared" si="465"/>
        <v>#NAME?</v>
      </c>
      <c r="O1097" s="121" t="e">
        <f t="shared" si="466"/>
        <v>#NAME?</v>
      </c>
      <c r="P1097" s="85"/>
      <c r="Q1097" s="167" t="e">
        <f>IF(P1097="",[3]!EntStkSalesPrice($P$1,A1097,'Price List'!$S$5),P1097*(IF('Price List'!$S$5="A",1,IF('Price List'!$S$5="B",1.262,1.553))))</f>
        <v>#NAME?</v>
      </c>
      <c r="R1097" s="167" t="e">
        <f t="shared" si="456"/>
        <v>#NAME?</v>
      </c>
      <c r="Y1097" s="168"/>
    </row>
    <row r="1098" spans="1:25" ht="13.6" thickBot="1" x14ac:dyDescent="0.25">
      <c r="A1098" s="109" t="s">
        <v>117</v>
      </c>
      <c r="B1098" s="33" t="e">
        <f>[3]!EntStkParent($P$1,A1098)</f>
        <v>#NAME?</v>
      </c>
      <c r="C1098" s="33" t="e">
        <f t="shared" si="493"/>
        <v>#NAME?</v>
      </c>
      <c r="D1098" s="149" t="e">
        <f>[3]!EntStkDescr($P$1,A1098,1)</f>
        <v>#NAME?</v>
      </c>
      <c r="E1098" s="110"/>
      <c r="F1098" s="134" t="s">
        <v>111</v>
      </c>
      <c r="G1098" s="111" t="e">
        <f t="shared" si="473"/>
        <v>#NAME?</v>
      </c>
      <c r="H1098" s="206" t="e">
        <f>[3]!EntStkUserField5($P$1,A1098)</f>
        <v>#NAME?</v>
      </c>
      <c r="I1098" s="24"/>
      <c r="J1098" s="85" t="e">
        <f>IF('Price List'!$F$2="N/A",N1098,IF('Price List'!$S$4="#(515): Invalid Customer",K1098,(K1098-(K1098*O1098))))</f>
        <v>#NAME?</v>
      </c>
      <c r="K1098" s="85" t="e">
        <f>Q1098+(Q1098*Accounts!$N$12)</f>
        <v>#NAME?</v>
      </c>
      <c r="L1098" s="75" t="e">
        <f>K1098-(K1098*M1098)</f>
        <v>#NAME?</v>
      </c>
      <c r="M1098" s="77" t="e">
        <f>IF(VLOOKUP(C1098,product_group_discount,3,FALSE)="",'New Quote Discount'!$C$6,VLOOKUP(C1098,product_group_discount,3,FALSE))</f>
        <v>#NAME?</v>
      </c>
      <c r="N1098" s="75" t="e">
        <f t="shared" si="465"/>
        <v>#NAME?</v>
      </c>
      <c r="O1098" s="121" t="e">
        <f t="shared" si="466"/>
        <v>#NAME?</v>
      </c>
      <c r="P1098" s="85"/>
      <c r="Q1098" s="167" t="e">
        <f>IF(P1098="",[3]!EntStkSalesPrice($P$1,A1098,'Price List'!$S$5),P1098*(IF('Price List'!$S$5="A",1,IF('Price List'!$S$5="B",1.262,1.553))))</f>
        <v>#NAME?</v>
      </c>
      <c r="R1098" s="167" t="e">
        <f t="shared" si="456"/>
        <v>#NAME?</v>
      </c>
    </row>
    <row r="1099" spans="1:25" x14ac:dyDescent="0.2">
      <c r="A1099" s="115" t="s">
        <v>2473</v>
      </c>
      <c r="B1099" s="55" t="s">
        <v>112</v>
      </c>
      <c r="C1099" s="55" t="s">
        <v>39</v>
      </c>
      <c r="D1099" s="108" t="e">
        <f>[3]!EntStkDescr($P$1,A1099,1)</f>
        <v>#NAME?</v>
      </c>
      <c r="E1099" s="66"/>
      <c r="F1099" s="68" t="s">
        <v>2472</v>
      </c>
      <c r="G1099" s="70" t="str">
        <f t="shared" ref="G1099:G1102" si="494">CONCATENATE(H1099,E1099,F1099)</f>
        <v>5Take Down Line</v>
      </c>
      <c r="H1099" s="205">
        <v>5</v>
      </c>
      <c r="I1099" s="24"/>
      <c r="J1099" s="85" t="e">
        <f>IF('Price List'!$F$2="N/A",N1099,IF('Price List'!$S$4="#(515): Invalid Customer",K1099,(K1099-(K1099*O1099))))</f>
        <v>#NAME?</v>
      </c>
      <c r="K1099" s="85" t="e">
        <f>Q1099+(Q1099*Accounts!$N$12)</f>
        <v>#NAME?</v>
      </c>
      <c r="L1099" s="75" t="e">
        <f t="shared" ref="L1099:L1102" si="495">K1099-(K1099*M1099)</f>
        <v>#NAME?</v>
      </c>
      <c r="M1099" s="77">
        <f>IF(VLOOKUP(C1099,product_group_discount,3,FALSE)="",'New Quote Discount'!$C$6,VLOOKUP(C1099,product_group_discount,3,FALSE))</f>
        <v>0.4</v>
      </c>
      <c r="N1099" s="75" t="e">
        <f t="shared" ref="N1099:N1102" si="496">K1099-(K1099*M1099)</f>
        <v>#NAME?</v>
      </c>
      <c r="O1099" s="121" t="e">
        <f t="shared" ref="O1099:O1102" si="497">VLOOKUP(C1099,customerdiscount,5,FALSE)</f>
        <v>#NAME?</v>
      </c>
      <c r="P1099" s="85"/>
      <c r="Q1099" s="167" t="e">
        <f>IF(P1099="",[3]!EntStkSalesPrice($P$1,A1099,'Price List'!$S$5),P1099*(IF('Price List'!$S$5="A",1,IF('Price List'!$S$5="B",1.262,1.553))))</f>
        <v>#NAME?</v>
      </c>
      <c r="R1099" s="167" t="e">
        <f t="shared" ref="R1099:R1102" si="498">K1099*1.5</f>
        <v>#NAME?</v>
      </c>
    </row>
    <row r="1100" spans="1:25" x14ac:dyDescent="0.2">
      <c r="A1100" s="115" t="s">
        <v>2474</v>
      </c>
      <c r="B1100" s="22" t="e">
        <f>[3]!EntStkParent($P$1,A1100)</f>
        <v>#NAME?</v>
      </c>
      <c r="C1100" s="22" t="e">
        <f t="shared" ref="C1100:C1102" si="499">LEFT(B1100,3)</f>
        <v>#NAME?</v>
      </c>
      <c r="D1100" s="108" t="e">
        <f>[3]!EntStkDescr($P$1,A1100,1)</f>
        <v>#NAME?</v>
      </c>
      <c r="E1100" s="66"/>
      <c r="F1100" s="68" t="s">
        <v>2472</v>
      </c>
      <c r="G1100" s="70" t="str">
        <f t="shared" si="494"/>
        <v>6Take Down Line</v>
      </c>
      <c r="H1100" s="205">
        <v>6</v>
      </c>
      <c r="I1100" s="24"/>
      <c r="J1100" s="85" t="e">
        <f>IF('Price List'!$F$2="N/A",N1100,IF('Price List'!$S$4="#(515): Invalid Customer",K1100,(K1100-(K1100*O1100))))</f>
        <v>#NAME?</v>
      </c>
      <c r="K1100" s="85" t="e">
        <f>Q1100+(Q1100*Accounts!$N$12)</f>
        <v>#NAME?</v>
      </c>
      <c r="L1100" s="75" t="e">
        <f t="shared" si="495"/>
        <v>#NAME?</v>
      </c>
      <c r="M1100" s="77" t="e">
        <f>IF(VLOOKUP(C1100,product_group_discount,3,FALSE)="",'New Quote Discount'!$C$6,VLOOKUP(C1100,product_group_discount,3,FALSE))</f>
        <v>#NAME?</v>
      </c>
      <c r="N1100" s="75" t="e">
        <f t="shared" si="496"/>
        <v>#NAME?</v>
      </c>
      <c r="O1100" s="121" t="e">
        <f t="shared" si="497"/>
        <v>#NAME?</v>
      </c>
      <c r="P1100" s="85"/>
      <c r="Q1100" s="167" t="e">
        <f>IF(P1100="",[3]!EntStkSalesPrice($P$1,A1100,'Price List'!$S$5),P1100*(IF('Price List'!$S$5="A",1,IF('Price List'!$S$5="B",1.262,1.553))))</f>
        <v>#NAME?</v>
      </c>
      <c r="R1100" s="167" t="e">
        <f t="shared" si="498"/>
        <v>#NAME?</v>
      </c>
    </row>
    <row r="1101" spans="1:25" x14ac:dyDescent="0.2">
      <c r="A1101" s="115" t="s">
        <v>2475</v>
      </c>
      <c r="B1101" s="22" t="e">
        <f>[3]!EntStkParent($P$1,A1101)</f>
        <v>#NAME?</v>
      </c>
      <c r="C1101" s="22" t="e">
        <f t="shared" si="499"/>
        <v>#NAME?</v>
      </c>
      <c r="D1101" s="108" t="e">
        <f>[3]!EntStkDescr($P$1,A1101,1)</f>
        <v>#NAME?</v>
      </c>
      <c r="E1101" s="66"/>
      <c r="F1101" s="68" t="s">
        <v>2472</v>
      </c>
      <c r="G1101" s="70" t="e">
        <f t="shared" si="494"/>
        <v>#NAME?</v>
      </c>
      <c r="H1101" s="205" t="e">
        <f>[3]!EntStkUserField5($P$1,A1101)</f>
        <v>#NAME?</v>
      </c>
      <c r="I1101" s="24"/>
      <c r="J1101" s="85" t="e">
        <f>IF('Price List'!$F$2="N/A",N1101,IF('Price List'!$S$4="#(515): Invalid Customer",K1101,(K1101-(K1101*O1101))))</f>
        <v>#NAME?</v>
      </c>
      <c r="K1101" s="85" t="e">
        <f>Q1101+(Q1101*Accounts!$N$12)</f>
        <v>#NAME?</v>
      </c>
      <c r="L1101" s="75" t="e">
        <f t="shared" si="495"/>
        <v>#NAME?</v>
      </c>
      <c r="M1101" s="77" t="e">
        <f>IF(VLOOKUP(C1101,product_group_discount,3,FALSE)="",'New Quote Discount'!$C$6,VLOOKUP(C1101,product_group_discount,3,FALSE))</f>
        <v>#NAME?</v>
      </c>
      <c r="N1101" s="75" t="e">
        <f t="shared" si="496"/>
        <v>#NAME?</v>
      </c>
      <c r="O1101" s="121" t="e">
        <f t="shared" si="497"/>
        <v>#NAME?</v>
      </c>
      <c r="P1101" s="85"/>
      <c r="Q1101" s="167" t="e">
        <f>IF(P1101="",[3]!EntStkSalesPrice($P$1,A1101,'Price List'!$S$5),P1101*(IF('Price List'!$S$5="A",1,IF('Price List'!$S$5="B",1.262,1.553))))</f>
        <v>#NAME?</v>
      </c>
      <c r="R1101" s="167" t="e">
        <f t="shared" si="498"/>
        <v>#NAME?</v>
      </c>
    </row>
    <row r="1102" spans="1:25" ht="13.6" thickBot="1" x14ac:dyDescent="0.25">
      <c r="A1102" s="115" t="s">
        <v>2476</v>
      </c>
      <c r="B1102" s="22" t="e">
        <f>[3]!EntStkParent($P$1,A1102)</f>
        <v>#NAME?</v>
      </c>
      <c r="C1102" s="22" t="e">
        <f t="shared" si="499"/>
        <v>#NAME?</v>
      </c>
      <c r="D1102" s="108" t="e">
        <f>[3]!EntStkDescr($P$1,A1102,1)</f>
        <v>#NAME?</v>
      </c>
      <c r="E1102" s="66"/>
      <c r="F1102" s="68" t="s">
        <v>2472</v>
      </c>
      <c r="G1102" s="70" t="e">
        <f t="shared" si="494"/>
        <v>#NAME?</v>
      </c>
      <c r="H1102" s="205" t="e">
        <f>[3]!EntStkUserField5($P$1,A1102)</f>
        <v>#NAME?</v>
      </c>
      <c r="I1102" s="24"/>
      <c r="J1102" s="85" t="e">
        <f>IF('Price List'!$F$2="N/A",N1102,IF('Price List'!$S$4="#(515): Invalid Customer",K1102,(K1102-(K1102*O1102))))</f>
        <v>#NAME?</v>
      </c>
      <c r="K1102" s="85" t="e">
        <f>Q1102+(Q1102*Accounts!$N$12)</f>
        <v>#NAME?</v>
      </c>
      <c r="L1102" s="75" t="e">
        <f t="shared" si="495"/>
        <v>#NAME?</v>
      </c>
      <c r="M1102" s="77" t="e">
        <f>IF(VLOOKUP(C1102,product_group_discount,3,FALSE)="",'New Quote Discount'!$C$6,VLOOKUP(C1102,product_group_discount,3,FALSE))</f>
        <v>#NAME?</v>
      </c>
      <c r="N1102" s="75" t="e">
        <f t="shared" si="496"/>
        <v>#NAME?</v>
      </c>
      <c r="O1102" s="121" t="e">
        <f t="shared" si="497"/>
        <v>#NAME?</v>
      </c>
      <c r="P1102" s="85"/>
      <c r="Q1102" s="167" t="e">
        <f>IF(P1102="",[3]!EntStkSalesPrice($P$1,A1102,'Price List'!$S$5),P1102*(IF('Price List'!$S$5="A",1,IF('Price List'!$S$5="B",1.262,1.553))))</f>
        <v>#NAME?</v>
      </c>
      <c r="R1102" s="167" t="e">
        <f t="shared" si="498"/>
        <v>#NAME?</v>
      </c>
    </row>
    <row r="1103" spans="1:25" x14ac:dyDescent="0.2">
      <c r="A1103" s="148" t="s">
        <v>954</v>
      </c>
      <c r="B1103" s="17" t="s">
        <v>943</v>
      </c>
      <c r="C1103" s="17" t="s">
        <v>63</v>
      </c>
      <c r="D1103" s="17" t="e">
        <f>[3]!EntStkDescr($P$1,A1103,1)</f>
        <v>#NAME?</v>
      </c>
      <c r="E1103" s="17"/>
      <c r="F1103" s="19" t="s">
        <v>959</v>
      </c>
      <c r="G1103" s="20" t="e">
        <f t="shared" ref="G1103:G1107" si="500">CONCATENATE(H1103,E1103,F1103)</f>
        <v>#NAME?</v>
      </c>
      <c r="H1103" s="214" t="e">
        <f>[3]!EntStkUserField5($P$1,A1103)</f>
        <v>#NAME?</v>
      </c>
      <c r="I1103" s="19"/>
      <c r="J1103" s="145" t="e">
        <f>IF('Price List'!$F$2="N/A",N1103,IF('Price List'!$S$4="#(515): Invalid Customer",K1103,(K1103-(K1103*O1103))))</f>
        <v>#NAME?</v>
      </c>
      <c r="K1103" s="145" t="e">
        <f>Q1103+(Q1103*Accounts!$N$12)</f>
        <v>#NAME?</v>
      </c>
      <c r="L1103" s="146" t="e">
        <f t="shared" ref="L1103:L1107" si="501">K1103-(K1103*M1103)</f>
        <v>#NAME?</v>
      </c>
      <c r="M1103" s="76">
        <f>IF(VLOOKUP(C1103,product_group_discount,3,FALSE)="",'New Quote Discount'!$C$6,VLOOKUP(C1103,product_group_discount,3,FALSE))</f>
        <v>0.4</v>
      </c>
      <c r="N1103" s="18" t="e">
        <f t="shared" ref="N1103:N1107" si="502">K1103-(K1103*M1103)</f>
        <v>#NAME?</v>
      </c>
      <c r="O1103" s="125" t="e">
        <f t="shared" ref="O1103:O1107" si="503">VLOOKUP(C1103,customerdiscount,5,FALSE)</f>
        <v>#NAME?</v>
      </c>
      <c r="P1103" s="116"/>
      <c r="Q1103" s="167" t="e">
        <f>IF(P1103="",[3]!EntStkSalesPrice($P$1,A1103,'Price List'!$S$5),P1103*(IF('Price List'!$S$5="A",1,IF('Price List'!$S$5="B",1.262,1.553))))</f>
        <v>#NAME?</v>
      </c>
      <c r="R1103" s="167" t="e">
        <f t="shared" si="456"/>
        <v>#NAME?</v>
      </c>
      <c r="T1103" s="167"/>
      <c r="V1103" s="167"/>
      <c r="W1103" s="167"/>
      <c r="X1103" s="167"/>
    </row>
    <row r="1104" spans="1:25" x14ac:dyDescent="0.2">
      <c r="A1104" s="71" t="s">
        <v>955</v>
      </c>
      <c r="B1104" s="22" t="s">
        <v>943</v>
      </c>
      <c r="C1104" s="22" t="s">
        <v>63</v>
      </c>
      <c r="D1104" s="22" t="e">
        <f>[3]!EntStkDescr($P$1,A1104,1)</f>
        <v>#NAME?</v>
      </c>
      <c r="E1104" s="22"/>
      <c r="F1104" s="24" t="s">
        <v>959</v>
      </c>
      <c r="G1104" s="25" t="e">
        <f t="shared" si="500"/>
        <v>#NAME?</v>
      </c>
      <c r="H1104" s="205" t="e">
        <f>[3]!EntStkUserField5($P$1,A1104)</f>
        <v>#NAME?</v>
      </c>
      <c r="I1104" s="24"/>
      <c r="J1104" s="85" t="e">
        <f>IF('Price List'!$F$2="N/A",N1104,IF('Price List'!$S$4="#(515): Invalid Customer",K1104,(K1104-(K1104*O1104))))</f>
        <v>#NAME?</v>
      </c>
      <c r="K1104" s="85" t="e">
        <f>Q1104+(Q1104*Accounts!$N$12)</f>
        <v>#NAME?</v>
      </c>
      <c r="L1104" s="75" t="e">
        <f t="shared" si="501"/>
        <v>#NAME?</v>
      </c>
      <c r="M1104" s="77">
        <f>IF(VLOOKUP(C1104,product_group_discount,3,FALSE)="",'New Quote Discount'!$C$6,VLOOKUP(C1104,product_group_discount,3,FALSE))</f>
        <v>0.4</v>
      </c>
      <c r="N1104" s="23" t="e">
        <f t="shared" si="502"/>
        <v>#NAME?</v>
      </c>
      <c r="O1104" s="121" t="e">
        <f t="shared" si="503"/>
        <v>#NAME?</v>
      </c>
      <c r="P1104" s="117"/>
      <c r="Q1104" s="167" t="e">
        <f>IF(P1104="",[3]!EntStkSalesPrice($P$1,A1104,'Price List'!$S$5),P1104*(IF('Price List'!$S$5="A",1,IF('Price List'!$S$5="B",1.262,1.553))))</f>
        <v>#NAME?</v>
      </c>
      <c r="R1104" s="167" t="e">
        <f t="shared" si="456"/>
        <v>#NAME?</v>
      </c>
      <c r="T1104" s="167"/>
      <c r="V1104" s="167"/>
      <c r="W1104" s="167"/>
      <c r="X1104" s="167"/>
    </row>
    <row r="1105" spans="1:24" x14ac:dyDescent="0.2">
      <c r="A1105" s="71" t="s">
        <v>956</v>
      </c>
      <c r="B1105" s="22" t="s">
        <v>943</v>
      </c>
      <c r="C1105" s="22" t="s">
        <v>63</v>
      </c>
      <c r="D1105" s="22" t="e">
        <f>[3]!EntStkDescr($P$1,A1105,1)</f>
        <v>#NAME?</v>
      </c>
      <c r="E1105" s="22"/>
      <c r="F1105" s="24" t="s">
        <v>959</v>
      </c>
      <c r="G1105" s="25" t="e">
        <f t="shared" si="500"/>
        <v>#NAME?</v>
      </c>
      <c r="H1105" s="205" t="e">
        <f>[3]!EntStkUserField5($P$1,A1105)</f>
        <v>#NAME?</v>
      </c>
      <c r="I1105" s="24"/>
      <c r="J1105" s="85" t="e">
        <f>IF('Price List'!$F$2="N/A",N1105,IF('Price List'!$S$4="#(515): Invalid Customer",K1105,(K1105-(K1105*O1105))))</f>
        <v>#NAME?</v>
      </c>
      <c r="K1105" s="85" t="e">
        <f>Q1105+(Q1105*Accounts!$N$12)</f>
        <v>#NAME?</v>
      </c>
      <c r="L1105" s="75" t="e">
        <f t="shared" si="501"/>
        <v>#NAME?</v>
      </c>
      <c r="M1105" s="77">
        <f>IF(VLOOKUP(C1105,product_group_discount,3,FALSE)="",'New Quote Discount'!$C$6,VLOOKUP(C1105,product_group_discount,3,FALSE))</f>
        <v>0.4</v>
      </c>
      <c r="N1105" s="23" t="e">
        <f t="shared" si="502"/>
        <v>#NAME?</v>
      </c>
      <c r="O1105" s="121" t="e">
        <f t="shared" si="503"/>
        <v>#NAME?</v>
      </c>
      <c r="P1105" s="117"/>
      <c r="Q1105" s="167" t="e">
        <f>IF(P1105="",[3]!EntStkSalesPrice($P$1,A1105,'Price List'!$S$5),P1105*(IF('Price List'!$S$5="A",1,IF('Price List'!$S$5="B",1.262,1.553))))</f>
        <v>#NAME?</v>
      </c>
      <c r="R1105" s="167" t="e">
        <f t="shared" si="456"/>
        <v>#NAME?</v>
      </c>
      <c r="T1105" s="167"/>
      <c r="V1105" s="167"/>
      <c r="W1105" s="167"/>
      <c r="X1105" s="167"/>
    </row>
    <row r="1106" spans="1:24" x14ac:dyDescent="0.2">
      <c r="A1106" s="71" t="s">
        <v>957</v>
      </c>
      <c r="B1106" s="22" t="s">
        <v>943</v>
      </c>
      <c r="C1106" s="22" t="s">
        <v>63</v>
      </c>
      <c r="D1106" s="22" t="e">
        <f>[3]!EntStkDescr($P$1,A1106,1)</f>
        <v>#NAME?</v>
      </c>
      <c r="E1106" s="22"/>
      <c r="F1106" s="24" t="s">
        <v>959</v>
      </c>
      <c r="G1106" s="25" t="str">
        <f t="shared" si="500"/>
        <v>1.5Dyneema Whipping Twine</v>
      </c>
      <c r="H1106" s="205">
        <v>1.5</v>
      </c>
      <c r="I1106" s="24"/>
      <c r="J1106" s="85" t="e">
        <f>IF('Price List'!$F$2="N/A",N1106,IF('Price List'!$S$4="#(515): Invalid Customer",K1106,(K1106-(K1106*O1106))))</f>
        <v>#NAME?</v>
      </c>
      <c r="K1106" s="85" t="e">
        <f>Q1106+(Q1106*Accounts!$N$12)</f>
        <v>#NAME?</v>
      </c>
      <c r="L1106" s="75" t="e">
        <f t="shared" si="501"/>
        <v>#NAME?</v>
      </c>
      <c r="M1106" s="77">
        <f>IF(VLOOKUP(C1106,product_group_discount,3,FALSE)="",'New Quote Discount'!$C$6,VLOOKUP(C1106,product_group_discount,3,FALSE))</f>
        <v>0.4</v>
      </c>
      <c r="N1106" s="23" t="e">
        <f t="shared" si="502"/>
        <v>#NAME?</v>
      </c>
      <c r="O1106" s="121" t="e">
        <f t="shared" si="503"/>
        <v>#NAME?</v>
      </c>
      <c r="P1106" s="117"/>
      <c r="Q1106" s="167" t="e">
        <f>IF(P1106="",[3]!EntStkSalesPrice($P$1,A1106,'Price List'!$S$5),P1106*(IF('Price List'!$S$5="A",1,IF('Price List'!$S$5="B",1.262,1.553))))</f>
        <v>#NAME?</v>
      </c>
      <c r="R1106" s="167" t="e">
        <f t="shared" si="456"/>
        <v>#NAME?</v>
      </c>
      <c r="T1106" s="167"/>
      <c r="V1106" s="167"/>
      <c r="W1106" s="167"/>
      <c r="X1106" s="167"/>
    </row>
    <row r="1107" spans="1:24" ht="13.6" thickBot="1" x14ac:dyDescent="0.25">
      <c r="A1107" s="109" t="s">
        <v>958</v>
      </c>
      <c r="B1107" s="215" t="s">
        <v>943</v>
      </c>
      <c r="C1107" s="215" t="s">
        <v>63</v>
      </c>
      <c r="D1107" s="33" t="e">
        <f>[3]!EntStkDescr($P$1,A1107,1)</f>
        <v>#NAME?</v>
      </c>
      <c r="E1107" s="33"/>
      <c r="F1107" s="35" t="s">
        <v>959</v>
      </c>
      <c r="G1107" s="36" t="str">
        <f t="shared" si="500"/>
        <v>1.8Dyneema Whipping Twine</v>
      </c>
      <c r="H1107" s="206">
        <v>1.8</v>
      </c>
      <c r="I1107" s="35"/>
      <c r="J1107" s="118" t="e">
        <f>IF('Price List'!$F$2="N/A",N1107,IF('Price List'!$S$4="#(515): Invalid Customer",K1107,(K1107-(K1107*O1107))))</f>
        <v>#NAME?</v>
      </c>
      <c r="K1107" s="118" t="e">
        <f>Q1107+(Q1107*Accounts!$N$12)</f>
        <v>#NAME?</v>
      </c>
      <c r="L1107" s="132" t="e">
        <f t="shared" si="501"/>
        <v>#NAME?</v>
      </c>
      <c r="M1107" s="78">
        <f>IF(VLOOKUP(C1107,product_group_discount,3,FALSE)="",'New Quote Discount'!$C$6,VLOOKUP(C1107,product_group_discount,3,FALSE))</f>
        <v>0.4</v>
      </c>
      <c r="N1107" s="34" t="e">
        <f t="shared" si="502"/>
        <v>#NAME?</v>
      </c>
      <c r="O1107" s="123" t="e">
        <f t="shared" si="503"/>
        <v>#NAME?</v>
      </c>
      <c r="P1107" s="119"/>
      <c r="Q1107" s="167" t="e">
        <f>IF(P1107="",[3]!EntStkSalesPrice($P$1,A1107,'Price List'!$S$5),P1107*(IF('Price List'!$S$5="A",1,IF('Price List'!$S$5="B",1.262,1.553))))</f>
        <v>#NAME?</v>
      </c>
      <c r="R1107" s="167" t="e">
        <f t="shared" si="456"/>
        <v>#NAME?</v>
      </c>
      <c r="T1107" s="167"/>
      <c r="V1107" s="167"/>
      <c r="W1107" s="167"/>
      <c r="X1107" s="167"/>
    </row>
    <row r="1108" spans="1:24" x14ac:dyDescent="0.2">
      <c r="A1108" s="27" t="s">
        <v>921</v>
      </c>
      <c r="B1108" s="57" t="s">
        <v>976</v>
      </c>
      <c r="C1108" s="22" t="str">
        <f t="shared" si="493"/>
        <v>ACS</v>
      </c>
      <c r="D1108" s="173" t="e">
        <f>[3]!EntStkDescr($P$1,A1108,1)</f>
        <v>#NAME?</v>
      </c>
      <c r="E1108" s="28"/>
      <c r="F1108" s="39" t="s">
        <v>167</v>
      </c>
      <c r="G1108" s="31" t="str">
        <f t="shared" ref="G1108:G1112" si="504">CONCATENATE(H1108,E1108,F1108)</f>
        <v>7Colligo Torsion rope clamp</v>
      </c>
      <c r="H1108" s="30">
        <v>7</v>
      </c>
      <c r="I1108" s="24"/>
      <c r="J1108" s="81" t="e">
        <f>IF('Price List'!$F$2="N/A",N1108,IF('Price List'!$S$4="#(515): Invalid Customer",K1108,(K1108-(K1108*O1108))))</f>
        <v>#NAME?</v>
      </c>
      <c r="K1108" s="81">
        <f>IF('Price List'!$V$2="GBP",P1108,IF('Price List'!$V$2="EUR",P1108*Accounts!$F$18,IF('Price List'!$V$2="SEK",'Product List'!P1108*Accounts!$F$20,IF('Price List'!$V$2="USD",'Product List'!P1108*Accounts!$F$19,"-"))))</f>
        <v>50.210805650000012</v>
      </c>
      <c r="L1108" s="81">
        <f t="shared" ref="L1108:L1112" si="505">K1108-(K1108*M1108)</f>
        <v>30.126483390000004</v>
      </c>
      <c r="M1108" s="171">
        <f>IF(VLOOKUP(C1108,product_group_discount,3,FALSE)="",'New Quote Discount'!$C$6,VLOOKUP(C1108,product_group_discount,3,FALSE))</f>
        <v>0.4</v>
      </c>
      <c r="N1108" s="81">
        <f t="shared" ref="N1108:N1112" si="506">K1108-(K1108*M1108)</f>
        <v>30.126483390000004</v>
      </c>
      <c r="O1108" s="86" t="e">
        <f t="shared" si="466"/>
        <v>#NAME?</v>
      </c>
      <c r="P1108" s="81">
        <v>40.168644520000008</v>
      </c>
      <c r="Q1108" s="167">
        <f>IF(P1108="",[3]!EntStkSalesPrice($P$1,A1108,'Price List'!$S$5),P1108*(IF('Price List'!$S$5="A",1,IF('Price List'!$S$5="B",1.262,1.553))))</f>
        <v>50.692829384240014</v>
      </c>
      <c r="R1108" s="167">
        <f t="shared" si="456"/>
        <v>75.316208475000025</v>
      </c>
    </row>
    <row r="1109" spans="1:24" x14ac:dyDescent="0.2">
      <c r="A1109" s="27" t="s">
        <v>922</v>
      </c>
      <c r="B1109" s="57" t="s">
        <v>976</v>
      </c>
      <c r="C1109" s="22" t="str">
        <f t="shared" si="493"/>
        <v>ACS</v>
      </c>
      <c r="D1109" s="173" t="e">
        <f>[3]!EntStkDescr($P$1,A1109,1)</f>
        <v>#NAME?</v>
      </c>
      <c r="E1109" s="28"/>
      <c r="F1109" s="39" t="s">
        <v>167</v>
      </c>
      <c r="G1109" s="31" t="str">
        <f t="shared" si="504"/>
        <v>9Colligo Torsion rope clamp</v>
      </c>
      <c r="H1109" s="30">
        <v>9</v>
      </c>
      <c r="I1109" s="24"/>
      <c r="J1109" s="81" t="e">
        <f>IF('Price List'!$F$2="N/A",N1109,IF('Price List'!$S$4="#(515): Invalid Customer",K1109,(K1109-(K1109*O1109))))</f>
        <v>#NAME?</v>
      </c>
      <c r="K1109" s="81">
        <f>IF('Price List'!$V$2="GBP",P1109,IF('Price List'!$V$2="EUR",P1109*Accounts!$F$18,IF('Price List'!$V$2="SEK",'Product List'!P1109*Accounts!$F$20,IF('Price List'!$V$2="USD",'Product List'!P1109*Accounts!$F$19,"-"))))</f>
        <v>50.210805650000012</v>
      </c>
      <c r="L1109" s="81">
        <f t="shared" si="505"/>
        <v>30.126483390000004</v>
      </c>
      <c r="M1109" s="171">
        <f>IF(VLOOKUP(C1109,product_group_discount,3,FALSE)="",'New Quote Discount'!$C$6,VLOOKUP(C1109,product_group_discount,3,FALSE))</f>
        <v>0.4</v>
      </c>
      <c r="N1109" s="81">
        <f t="shared" si="506"/>
        <v>30.126483390000004</v>
      </c>
      <c r="O1109" s="86" t="e">
        <f t="shared" si="466"/>
        <v>#NAME?</v>
      </c>
      <c r="P1109" s="81">
        <v>40.168644520000008</v>
      </c>
      <c r="Q1109" s="167">
        <f>IF(P1109="",[3]!EntStkSalesPrice($P$1,A1109,'Price List'!$S$5),P1109*(IF('Price List'!$S$5="A",1,IF('Price List'!$S$5="B",1.262,1.553))))</f>
        <v>50.692829384240014</v>
      </c>
      <c r="R1109" s="167">
        <f t="shared" ref="R1109:R1154" si="507">K1109*1.5</f>
        <v>75.316208475000025</v>
      </c>
    </row>
    <row r="1110" spans="1:24" x14ac:dyDescent="0.2">
      <c r="A1110" s="27" t="s">
        <v>922</v>
      </c>
      <c r="B1110" s="57" t="s">
        <v>976</v>
      </c>
      <c r="C1110" s="22" t="str">
        <f t="shared" si="493"/>
        <v>ACS</v>
      </c>
      <c r="D1110" s="173" t="e">
        <f>[3]!EntStkDescr($P$1,A1110,1)</f>
        <v>#NAME?</v>
      </c>
      <c r="E1110" s="28"/>
      <c r="F1110" s="39" t="s">
        <v>167</v>
      </c>
      <c r="G1110" s="31" t="str">
        <f t="shared" si="504"/>
        <v>11Colligo Torsion rope clamp</v>
      </c>
      <c r="H1110" s="30">
        <v>11</v>
      </c>
      <c r="I1110" s="24"/>
      <c r="J1110" s="81" t="e">
        <f>IF('Price List'!$F$2="N/A",N1110,IF('Price List'!$S$4="#(515): Invalid Customer",K1110,(K1110-(K1110*O1110))))</f>
        <v>#NAME?</v>
      </c>
      <c r="K1110" s="81">
        <f>IF('Price List'!$V$2="GBP",P1110,IF('Price List'!$V$2="EUR",P1110*Accounts!$F$18,IF('Price List'!$V$2="SEK",'Product List'!P1110*Accounts!$F$20,IF('Price List'!$V$2="USD",'Product List'!P1110*Accounts!$F$19,"-"))))</f>
        <v>50.210805650000012</v>
      </c>
      <c r="L1110" s="81">
        <f t="shared" ref="L1110" si="508">K1110-(K1110*M1110)</f>
        <v>30.126483390000004</v>
      </c>
      <c r="M1110" s="171">
        <f>IF(VLOOKUP(C1110,product_group_discount,3,FALSE)="",'New Quote Discount'!$C$6,VLOOKUP(C1110,product_group_discount,3,FALSE))</f>
        <v>0.4</v>
      </c>
      <c r="N1110" s="81">
        <f t="shared" ref="N1110" si="509">K1110-(K1110*M1110)</f>
        <v>30.126483390000004</v>
      </c>
      <c r="O1110" s="86" t="e">
        <f t="shared" ref="O1110" si="510">VLOOKUP(C1110,customerdiscount,5,FALSE)</f>
        <v>#NAME?</v>
      </c>
      <c r="P1110" s="81">
        <v>40.168644520000008</v>
      </c>
      <c r="Q1110" s="167">
        <f>IF(P1110="",[3]!EntStkSalesPrice($P$1,A1110,'Price List'!$S$5),P1110*(IF('Price List'!$S$5="A",1,IF('Price List'!$S$5="B",1.262,1.553))))</f>
        <v>50.692829384240014</v>
      </c>
      <c r="R1110" s="167">
        <f t="shared" si="507"/>
        <v>75.316208475000025</v>
      </c>
    </row>
    <row r="1111" spans="1:24" x14ac:dyDescent="0.2">
      <c r="A1111" s="27" t="s">
        <v>923</v>
      </c>
      <c r="B1111" s="57" t="s">
        <v>976</v>
      </c>
      <c r="C1111" s="22" t="str">
        <f t="shared" si="493"/>
        <v>ACS</v>
      </c>
      <c r="D1111" s="173" t="e">
        <f>[3]!EntStkDescr($P$1,A1111,1)</f>
        <v>#NAME?</v>
      </c>
      <c r="E1111" s="28"/>
      <c r="F1111" s="39" t="s">
        <v>167</v>
      </c>
      <c r="G1111" s="31" t="str">
        <f t="shared" si="504"/>
        <v>13Colligo Torsion rope clamp</v>
      </c>
      <c r="H1111" s="30">
        <v>13</v>
      </c>
      <c r="I1111" s="24"/>
      <c r="J1111" s="81" t="e">
        <f>IF('Price List'!$F$2="N/A",N1111,IF('Price List'!$S$4="#(515): Invalid Customer",K1111,(K1111-(K1111*O1111))))</f>
        <v>#NAME?</v>
      </c>
      <c r="K1111" s="81">
        <f>IF('Price List'!$V$2="GBP",P1111,IF('Price List'!$V$2="EUR",P1111*Accounts!$F$18,IF('Price List'!$V$2="SEK",'Product List'!P1111*Accounts!$F$20,IF('Price List'!$V$2="USD",'Product List'!P1111*Accounts!$F$19,"-"))))</f>
        <v>55.33296346249999</v>
      </c>
      <c r="L1111" s="81">
        <f t="shared" si="505"/>
        <v>33.199778077499992</v>
      </c>
      <c r="M1111" s="171">
        <f>IF(VLOOKUP(C1111,product_group_discount,3,FALSE)="",'New Quote Discount'!$C$6,VLOOKUP(C1111,product_group_discount,3,FALSE))</f>
        <v>0.4</v>
      </c>
      <c r="N1111" s="81">
        <f t="shared" si="506"/>
        <v>33.199778077499992</v>
      </c>
      <c r="O1111" s="86" t="e">
        <f>VLOOKUP(C1111,customerdiscount,5,FALSE)</f>
        <v>#NAME?</v>
      </c>
      <c r="P1111" s="81">
        <v>44.266370769999995</v>
      </c>
      <c r="Q1111" s="167">
        <f>IF(P1111="",[3]!EntStkSalesPrice($P$1,A1111,'Price List'!$S$5),P1111*(IF('Price List'!$S$5="A",1,IF('Price List'!$S$5="B",1.262,1.553))))</f>
        <v>55.864159911739996</v>
      </c>
      <c r="R1111" s="167">
        <f t="shared" si="507"/>
        <v>82.999445193749978</v>
      </c>
    </row>
    <row r="1112" spans="1:24" ht="13.6" thickBot="1" x14ac:dyDescent="0.25">
      <c r="A1112" s="40" t="s">
        <v>923</v>
      </c>
      <c r="B1112" s="57" t="s">
        <v>976</v>
      </c>
      <c r="C1112" s="22" t="str">
        <f t="shared" si="493"/>
        <v>ACS</v>
      </c>
      <c r="D1112" s="174" t="e">
        <f>[3]!EntStkDescr($P$1,A1112,1)</f>
        <v>#NAME?</v>
      </c>
      <c r="E1112" s="41"/>
      <c r="F1112" s="42" t="s">
        <v>167</v>
      </c>
      <c r="G1112" s="44" t="str">
        <f t="shared" si="504"/>
        <v>15Colligo Torsion rope clamp</v>
      </c>
      <c r="H1112" s="43">
        <v>15</v>
      </c>
      <c r="I1112" s="24"/>
      <c r="J1112" s="83" t="e">
        <f>IF('Price List'!$F$2="N/A",N1112,IF('Price List'!$S$4="#(515): Invalid Customer",K1112,(K1112-(K1112*O1112))))</f>
        <v>#NAME?</v>
      </c>
      <c r="K1112" s="83">
        <f>IF('Price List'!$V$2="GBP",P1112,IF('Price List'!$V$2="EUR",P1112*Accounts!$F$18,IF('Price List'!$V$2="SEK",'Product List'!P1112*Accounts!$F$20,IF('Price List'!$V$2="USD",'Product List'!P1112*Accounts!$F$19,"-"))))</f>
        <v>55.33296346249999</v>
      </c>
      <c r="L1112" s="83">
        <f t="shared" si="505"/>
        <v>33.199778077499992</v>
      </c>
      <c r="M1112" s="172">
        <f>IF(VLOOKUP(C1112,product_group_discount,3,FALSE)="",'New Quote Discount'!$C$6,VLOOKUP(C1112,product_group_discount,3,FALSE))</f>
        <v>0.4</v>
      </c>
      <c r="N1112" s="83">
        <f t="shared" si="506"/>
        <v>33.199778077499992</v>
      </c>
      <c r="O1112" s="87" t="e">
        <f>VLOOKUP(C1112,customerdiscount,5,FALSE)</f>
        <v>#NAME?</v>
      </c>
      <c r="P1112" s="83">
        <v>44.266370769999995</v>
      </c>
      <c r="Q1112" s="167">
        <f>IF(P1112="",[3]!EntStkSalesPrice($P$1,A1112,'Price List'!$S$5),P1112*(IF('Price List'!$S$5="A",1,IF('Price List'!$S$5="B",1.262,1.553))))</f>
        <v>55.864159911739996</v>
      </c>
      <c r="R1112" s="167">
        <f t="shared" si="507"/>
        <v>82.999445193749978</v>
      </c>
    </row>
    <row r="1113" spans="1:24" x14ac:dyDescent="0.2">
      <c r="A1113" s="27"/>
      <c r="B1113" s="57" t="s">
        <v>975</v>
      </c>
      <c r="C1113" s="28" t="s">
        <v>63</v>
      </c>
      <c r="D1113" s="28" t="e">
        <f>[3]!EntStkDescr($P$1,A1113,1)</f>
        <v>#NAME?</v>
      </c>
      <c r="E1113" s="57"/>
      <c r="F1113" s="39" t="s">
        <v>33</v>
      </c>
      <c r="G1113" s="31" t="str">
        <f t="shared" ref="G1113:G1143" si="511">CONCATENATE(H1113,E1113,F1113)</f>
        <v>5DriCoat</v>
      </c>
      <c r="H1113" s="30">
        <v>5</v>
      </c>
      <c r="I1113" s="24"/>
      <c r="J1113" s="81" t="e">
        <f>IF('Price List'!$F$2="N/A",N1113,IF('Price List'!$S$4="#(515): Invalid Customer",K1113,(K1113-(K1113*O1113))))</f>
        <v>#NAME?</v>
      </c>
      <c r="K1113" s="81">
        <f>IF('Price List'!$V$2="GBP",P1113,IF('Price List'!$V$2="EUR",P1113*Accounts!$F$18,IF('Price List'!$V$2="SEK",'Product List'!P1113*Accounts!$F$20,IF('Price List'!$V$2="USD",'Product List'!P1113*Accounts!$F$19,"-"))))</f>
        <v>0.34093082399999997</v>
      </c>
      <c r="L1113" s="29">
        <f t="shared" ref="L1113:L1120" si="512">K1113-(K1113*M1113)</f>
        <v>0.20455849439999998</v>
      </c>
      <c r="M1113" s="86">
        <f>IF(VLOOKUP(C1113,product_group_discount,3,FALSE)="",'New Quote Discount'!$C$6,VLOOKUP(C1113,product_group_discount,3,FALSE))</f>
        <v>0.4</v>
      </c>
      <c r="N1113" s="29">
        <f t="shared" ref="N1113:N1143" si="513">K1113-(K1113*M1113)</f>
        <v>0.20455849439999998</v>
      </c>
      <c r="O1113" s="120" t="e">
        <f t="shared" ref="O1113:O1143" si="514">VLOOKUP(C1113,customerdiscount,5,FALSE)</f>
        <v>#NAME?</v>
      </c>
      <c r="P1113" s="81">
        <v>0.27274465919999996</v>
      </c>
      <c r="Q1113" s="167">
        <f>IF(P1113="",[3]!EntStkSalesPrice($P$1,A1113,'Price List'!$S$5),P1113*(IF('Price List'!$S$5="A",1,IF('Price List'!$S$5="B",1.262,1.553))))</f>
        <v>0.34420375991039998</v>
      </c>
      <c r="R1113" s="167">
        <f t="shared" si="507"/>
        <v>0.51139623599999995</v>
      </c>
    </row>
    <row r="1114" spans="1:24" x14ac:dyDescent="0.2">
      <c r="A1114" s="27"/>
      <c r="B1114" s="57" t="s">
        <v>975</v>
      </c>
      <c r="C1114" s="28" t="s">
        <v>63</v>
      </c>
      <c r="D1114" s="28" t="e">
        <f>[3]!EntStkDescr($P$1,A1114,1)</f>
        <v>#NAME?</v>
      </c>
      <c r="E1114" s="57"/>
      <c r="F1114" s="39" t="s">
        <v>33</v>
      </c>
      <c r="G1114" s="31" t="str">
        <f t="shared" si="511"/>
        <v>6DriCoat</v>
      </c>
      <c r="H1114" s="30">
        <v>6</v>
      </c>
      <c r="I1114" s="24"/>
      <c r="J1114" s="81" t="e">
        <f>IF('Price List'!$F$2="N/A",N1114,IF('Price List'!$S$4="#(515): Invalid Customer",K1114,(K1114-(K1114*O1114))))</f>
        <v>#NAME?</v>
      </c>
      <c r="K1114" s="81">
        <f>IF('Price List'!$V$2="GBP",P1114,IF('Price List'!$V$2="EUR",P1114*Accounts!$F$18,IF('Price List'!$V$2="SEK",'Product List'!P1114*Accounts!$F$20,IF('Price List'!$V$2="USD",'Product List'!P1114*Accounts!$F$19,"-"))))</f>
        <v>0.41195807899999998</v>
      </c>
      <c r="L1114" s="29">
        <f t="shared" si="512"/>
        <v>0.24717484739999998</v>
      </c>
      <c r="M1114" s="86">
        <f>IF(VLOOKUP(C1114,product_group_discount,3,FALSE)="",'New Quote Discount'!$C$6,VLOOKUP(C1114,product_group_discount,3,FALSE))</f>
        <v>0.4</v>
      </c>
      <c r="N1114" s="29">
        <f t="shared" si="513"/>
        <v>0.24717484739999998</v>
      </c>
      <c r="O1114" s="120" t="e">
        <f t="shared" si="514"/>
        <v>#NAME?</v>
      </c>
      <c r="P1114" s="81">
        <v>0.32956646319999999</v>
      </c>
      <c r="Q1114" s="167">
        <f>IF(P1114="",[3]!EntStkSalesPrice($P$1,A1114,'Price List'!$S$5),P1114*(IF('Price List'!$S$5="A",1,IF('Price List'!$S$5="B",1.262,1.553))))</f>
        <v>0.41591287655839998</v>
      </c>
      <c r="R1114" s="167">
        <f t="shared" si="507"/>
        <v>0.61793711849999999</v>
      </c>
    </row>
    <row r="1115" spans="1:24" x14ac:dyDescent="0.2">
      <c r="A1115" s="27"/>
      <c r="B1115" s="57" t="s">
        <v>975</v>
      </c>
      <c r="C1115" s="28" t="s">
        <v>63</v>
      </c>
      <c r="D1115" s="28" t="e">
        <f>[3]!EntStkDescr($P$1,A1115,1)</f>
        <v>#NAME?</v>
      </c>
      <c r="E1115" s="57"/>
      <c r="F1115" s="39" t="s">
        <v>33</v>
      </c>
      <c r="G1115" s="31" t="str">
        <f t="shared" si="511"/>
        <v>7DriCoat</v>
      </c>
      <c r="H1115" s="30">
        <v>7</v>
      </c>
      <c r="I1115" s="24"/>
      <c r="J1115" s="81" t="e">
        <f>IF('Price List'!$F$2="N/A",N1115,IF('Price List'!$S$4="#(515): Invalid Customer",K1115,(K1115-(K1115*O1115))))</f>
        <v>#NAME?</v>
      </c>
      <c r="K1115" s="81">
        <f>IF('Price List'!$V$2="GBP",P1115,IF('Price List'!$V$2="EUR",P1115*Accounts!$F$18,IF('Price List'!$V$2="SEK",'Product List'!P1115*Accounts!$F$20,IF('Price List'!$V$2="USD",'Product List'!P1115*Accounts!$F$19,"-"))))</f>
        <v>0.45074988750000011</v>
      </c>
      <c r="L1115" s="29">
        <f t="shared" si="512"/>
        <v>0.27044993250000005</v>
      </c>
      <c r="M1115" s="86">
        <f>IF(VLOOKUP(C1115,product_group_discount,3,FALSE)="",'New Quote Discount'!$C$6,VLOOKUP(C1115,product_group_discount,3,FALSE))</f>
        <v>0.4</v>
      </c>
      <c r="N1115" s="29">
        <f t="shared" si="513"/>
        <v>0.27044993250000005</v>
      </c>
      <c r="O1115" s="120" t="e">
        <f t="shared" si="514"/>
        <v>#NAME?</v>
      </c>
      <c r="P1115" s="81">
        <v>0.36059991000000008</v>
      </c>
      <c r="Q1115" s="167">
        <f>IF(P1115="",[3]!EntStkSalesPrice($P$1,A1115,'Price List'!$S$5),P1115*(IF('Price List'!$S$5="A",1,IF('Price List'!$S$5="B",1.262,1.553))))</f>
        <v>0.45507708642000011</v>
      </c>
      <c r="R1115" s="167">
        <f t="shared" si="507"/>
        <v>0.67612483125000011</v>
      </c>
    </row>
    <row r="1116" spans="1:24" x14ac:dyDescent="0.2">
      <c r="A1116" s="115" t="s">
        <v>968</v>
      </c>
      <c r="B1116" s="66" t="e">
        <f>[3]!EntStkParent($P$1,A1116)</f>
        <v>#NAME?</v>
      </c>
      <c r="C1116" s="66" t="s">
        <v>63</v>
      </c>
      <c r="D1116" s="66" t="e">
        <f>[3]!EntStkDescr($P$1,A1116,1)</f>
        <v>#NAME?</v>
      </c>
      <c r="E1116" s="67"/>
      <c r="F1116" s="68" t="s">
        <v>33</v>
      </c>
      <c r="G1116" s="70" t="str">
        <f t="shared" si="511"/>
        <v>8DriCoat</v>
      </c>
      <c r="H1116" s="69">
        <v>8</v>
      </c>
      <c r="I1116" s="69"/>
      <c r="J1116" s="85" t="e">
        <f>IF('Price List'!$F$2="N/A",N1116,IF('Price List'!$S$4="#(515): Invalid Customer",K1116,(K1116-(K1116*O1116))))</f>
        <v>#NAME?</v>
      </c>
      <c r="K1116" s="85" t="e">
        <f>Q1116+(Q1116*Accounts!$N$12)</f>
        <v>#NAME?</v>
      </c>
      <c r="L1116" s="75" t="e">
        <f t="shared" si="512"/>
        <v>#NAME?</v>
      </c>
      <c r="M1116" s="77">
        <f>IF(VLOOKUP(C1116,product_group_discount,3,FALSE)="",'New Quote Discount'!$C$6,VLOOKUP(C1116,product_group_discount,3,FALSE))</f>
        <v>0.4</v>
      </c>
      <c r="N1116" s="75" t="e">
        <f t="shared" si="513"/>
        <v>#NAME?</v>
      </c>
      <c r="O1116" s="121" t="e">
        <f t="shared" si="514"/>
        <v>#NAME?</v>
      </c>
      <c r="P1116" s="85"/>
      <c r="Q1116" s="167" t="e">
        <f>IF(P1116="",[3]!EntStkSalesPrice($P$1,A1116,'Price List'!$S$5),P1116*(IF('Price List'!$S$5="A",1,IF('Price List'!$S$5="B",1.262,1.553))))</f>
        <v>#NAME?</v>
      </c>
      <c r="R1116" s="167" t="e">
        <f t="shared" si="507"/>
        <v>#NAME?</v>
      </c>
      <c r="T1116" s="167"/>
      <c r="W1116" s="167"/>
    </row>
    <row r="1117" spans="1:24" x14ac:dyDescent="0.2">
      <c r="A1117" s="27"/>
      <c r="B1117" s="57" t="s">
        <v>975</v>
      </c>
      <c r="C1117" s="28" t="s">
        <v>63</v>
      </c>
      <c r="D1117" s="28" t="e">
        <f>[3]!EntStkDescr($P$1,A1117,1)</f>
        <v>#NAME?</v>
      </c>
      <c r="E1117" s="57"/>
      <c r="F1117" s="39" t="s">
        <v>33</v>
      </c>
      <c r="G1117" s="31" t="str">
        <f t="shared" si="511"/>
        <v>9DriCoat</v>
      </c>
      <c r="H1117" s="30">
        <v>9</v>
      </c>
      <c r="I1117" s="24"/>
      <c r="J1117" s="81" t="e">
        <f>IF('Price List'!$F$2="N/A",N1117,IF('Price List'!$S$4="#(515): Invalid Customer",K1117,(K1117-(K1117*O1117))))</f>
        <v>#NAME?</v>
      </c>
      <c r="K1117" s="81">
        <f>IF('Price List'!$V$2="GBP",P1117,IF('Price List'!$V$2="EUR",P1117*Accounts!$F$18,IF('Price List'!$V$2="SEK",'Product List'!P1117*Accounts!$F$20,IF('Price List'!$V$2="USD",'Product List'!P1117*Accounts!$F$19,"-"))))</f>
        <v>0.6556362</v>
      </c>
      <c r="L1117" s="29">
        <f t="shared" si="512"/>
        <v>0.39338171999999999</v>
      </c>
      <c r="M1117" s="86">
        <f>IF(VLOOKUP(C1117,product_group_discount,3,FALSE)="",'New Quote Discount'!$C$6,VLOOKUP(C1117,product_group_discount,3,FALSE))</f>
        <v>0.4</v>
      </c>
      <c r="N1117" s="29">
        <f t="shared" si="513"/>
        <v>0.39338171999999999</v>
      </c>
      <c r="O1117" s="120" t="e">
        <f t="shared" si="514"/>
        <v>#NAME?</v>
      </c>
      <c r="P1117" s="81">
        <v>0.52450896000000002</v>
      </c>
      <c r="Q1117" s="167">
        <f>IF(P1117="",[3]!EntStkSalesPrice($P$1,A1117,'Price List'!$S$5),P1117*(IF('Price List'!$S$5="A",1,IF('Price List'!$S$5="B",1.262,1.553))))</f>
        <v>0.66193030752000004</v>
      </c>
      <c r="R1117" s="167">
        <f t="shared" si="507"/>
        <v>0.9834543</v>
      </c>
      <c r="W1117" s="167"/>
    </row>
    <row r="1118" spans="1:24" x14ac:dyDescent="0.2">
      <c r="A1118" s="115" t="s">
        <v>969</v>
      </c>
      <c r="B1118" s="66" t="e">
        <f>[3]!EntStkParent($P$1,A1118)</f>
        <v>#NAME?</v>
      </c>
      <c r="C1118" s="66" t="s">
        <v>63</v>
      </c>
      <c r="D1118" s="66" t="e">
        <f>[3]!EntStkDescr($P$1,A1118,1)</f>
        <v>#NAME?</v>
      </c>
      <c r="E1118" s="67"/>
      <c r="F1118" s="68" t="s">
        <v>33</v>
      </c>
      <c r="G1118" s="70" t="str">
        <f t="shared" si="511"/>
        <v>10DriCoat</v>
      </c>
      <c r="H1118" s="69">
        <v>10</v>
      </c>
      <c r="I1118" s="69"/>
      <c r="J1118" s="85" t="e">
        <f>IF('Price List'!$F$2="N/A",N1118,IF('Price List'!$S$4="#(515): Invalid Customer",K1118,(K1118-(K1118*O1118))))</f>
        <v>#NAME?</v>
      </c>
      <c r="K1118" s="85" t="e">
        <f>Q1118+(Q1118*Accounts!$N$12)</f>
        <v>#NAME?</v>
      </c>
      <c r="L1118" s="75" t="e">
        <f t="shared" si="512"/>
        <v>#NAME?</v>
      </c>
      <c r="M1118" s="77">
        <f>IF(VLOOKUP(C1118,product_group_discount,3,FALSE)="",'New Quote Discount'!$C$6,VLOOKUP(C1118,product_group_discount,3,FALSE))</f>
        <v>0.4</v>
      </c>
      <c r="N1118" s="75" t="e">
        <f t="shared" si="513"/>
        <v>#NAME?</v>
      </c>
      <c r="O1118" s="121" t="e">
        <f t="shared" si="514"/>
        <v>#NAME?</v>
      </c>
      <c r="P1118" s="85"/>
      <c r="Q1118" s="167" t="e">
        <f>IF(P1118="",[3]!EntStkSalesPrice($P$1,A1118,'Price List'!$S$5),P1118*(IF('Price List'!$S$5="A",1,IF('Price List'!$S$5="B",1.262,1.553))))</f>
        <v>#NAME?</v>
      </c>
      <c r="R1118" s="167" t="e">
        <f t="shared" si="507"/>
        <v>#NAME?</v>
      </c>
      <c r="T1118" s="167"/>
      <c r="W1118" s="167"/>
    </row>
    <row r="1119" spans="1:24" x14ac:dyDescent="0.2">
      <c r="A1119" s="27"/>
      <c r="B1119" s="57" t="s">
        <v>975</v>
      </c>
      <c r="C1119" s="28" t="s">
        <v>63</v>
      </c>
      <c r="D1119" s="28" t="e">
        <f>[3]!EntStkDescr($P$1,A1119,1)</f>
        <v>#NAME?</v>
      </c>
      <c r="E1119" s="57"/>
      <c r="F1119" s="39" t="s">
        <v>33</v>
      </c>
      <c r="G1119" s="31" t="str">
        <f t="shared" si="511"/>
        <v>11DriCoat</v>
      </c>
      <c r="H1119" s="30">
        <v>11</v>
      </c>
      <c r="I1119" s="24"/>
      <c r="J1119" s="81" t="e">
        <f>IF('Price List'!$F$2="N/A",N1119,IF('Price List'!$S$4="#(515): Invalid Customer",K1119,(K1119-(K1119*O1119))))</f>
        <v>#NAME?</v>
      </c>
      <c r="K1119" s="81">
        <f>IF('Price List'!$V$2="GBP",P1119,IF('Price List'!$V$2="EUR",P1119*Accounts!$F$18,IF('Price List'!$V$2="SEK",'Product List'!P1119*Accounts!$F$20,IF('Price List'!$V$2="USD",'Product List'!P1119*Accounts!$F$19,"-"))))</f>
        <v>1.0654088250000002</v>
      </c>
      <c r="L1119" s="29">
        <f t="shared" si="512"/>
        <v>0.63924529500000005</v>
      </c>
      <c r="M1119" s="86">
        <f>IF(VLOOKUP(C1119,product_group_discount,3,FALSE)="",'New Quote Discount'!$C$6,VLOOKUP(C1119,product_group_discount,3,FALSE))</f>
        <v>0.4</v>
      </c>
      <c r="N1119" s="29">
        <f t="shared" si="513"/>
        <v>0.63924529500000005</v>
      </c>
      <c r="O1119" s="120" t="e">
        <f t="shared" si="514"/>
        <v>#NAME?</v>
      </c>
      <c r="P1119" s="81">
        <v>0.85232706000000014</v>
      </c>
      <c r="Q1119" s="167">
        <f>IF(P1119="",[3]!EntStkSalesPrice($P$1,A1119,'Price List'!$S$5),P1119*(IF('Price List'!$S$5="A",1,IF('Price List'!$S$5="B",1.262,1.553))))</f>
        <v>1.0756367497200001</v>
      </c>
      <c r="R1119" s="167">
        <f t="shared" si="507"/>
        <v>1.5981132375000002</v>
      </c>
      <c r="W1119" s="167"/>
    </row>
    <row r="1120" spans="1:24" x14ac:dyDescent="0.2">
      <c r="A1120" s="115" t="s">
        <v>970</v>
      </c>
      <c r="B1120" s="67" t="s">
        <v>112</v>
      </c>
      <c r="C1120" s="66" t="s">
        <v>63</v>
      </c>
      <c r="D1120" s="66" t="e">
        <f>[3]!EntStkDescr($P$1,A1120,1)</f>
        <v>#NAME?</v>
      </c>
      <c r="E1120" s="67"/>
      <c r="F1120" s="68" t="s">
        <v>33</v>
      </c>
      <c r="G1120" s="70" t="str">
        <f t="shared" si="511"/>
        <v>12DriCoat</v>
      </c>
      <c r="H1120" s="69">
        <v>12</v>
      </c>
      <c r="I1120" s="69"/>
      <c r="J1120" s="85" t="e">
        <f>IF('Price List'!$F$2="N/A",N1120,IF('Price List'!$S$4="#(515): Invalid Customer",K1120,(K1120-(K1120*O1120))))</f>
        <v>#NAME?</v>
      </c>
      <c r="K1120" s="85" t="e">
        <f>Q1120+(Q1120*Accounts!$N$12)</f>
        <v>#NAME?</v>
      </c>
      <c r="L1120" s="75" t="e">
        <f t="shared" si="512"/>
        <v>#NAME?</v>
      </c>
      <c r="M1120" s="77">
        <f>IF(VLOOKUP(C1120,product_group_discount,3,FALSE)="",'New Quote Discount'!$C$6,VLOOKUP(C1120,product_group_discount,3,FALSE))</f>
        <v>0.4</v>
      </c>
      <c r="N1120" s="75" t="e">
        <f t="shared" si="513"/>
        <v>#NAME?</v>
      </c>
      <c r="O1120" s="121" t="e">
        <f t="shared" si="514"/>
        <v>#NAME?</v>
      </c>
      <c r="P1120" s="85"/>
      <c r="Q1120" s="167" t="e">
        <f>IF(P1120="",[3]!EntStkSalesPrice($P$1,A1120,'Price List'!$S$5),P1120*(IF('Price List'!$S$5="A",1,IF('Price List'!$S$5="B",1.262,1.553))))</f>
        <v>#NAME?</v>
      </c>
      <c r="R1120" s="167" t="e">
        <f t="shared" si="507"/>
        <v>#NAME?</v>
      </c>
      <c r="T1120" s="167"/>
      <c r="W1120" s="167"/>
    </row>
    <row r="1121" spans="1:23" x14ac:dyDescent="0.2">
      <c r="A1121" s="115" t="s">
        <v>971</v>
      </c>
      <c r="B1121" s="66" t="e">
        <f>[3]!EntStkParent($P$1,A1121)</f>
        <v>#NAME?</v>
      </c>
      <c r="C1121" s="66" t="s">
        <v>63</v>
      </c>
      <c r="D1121" s="66" t="e">
        <f>[3]!EntStkDescr($P$1,A1121,1)</f>
        <v>#NAME?</v>
      </c>
      <c r="E1121" s="67"/>
      <c r="F1121" s="68" t="s">
        <v>33</v>
      </c>
      <c r="G1121" s="70" t="str">
        <f t="shared" si="511"/>
        <v>14DriCoat</v>
      </c>
      <c r="H1121" s="69">
        <v>14</v>
      </c>
      <c r="I1121" s="69"/>
      <c r="J1121" s="85" t="e">
        <f>IF('Price List'!$F$2="N/A",N1121,IF('Price List'!$S$4="#(515): Invalid Customer",K1121,(K1121-(K1121*O1121))))</f>
        <v>#NAME?</v>
      </c>
      <c r="K1121" s="85" t="e">
        <f>Q1121+(Q1121*Accounts!$N$12)</f>
        <v>#NAME?</v>
      </c>
      <c r="L1121" s="75" t="e">
        <f t="shared" ref="L1121:L1143" si="515">K1121-(K1121*M1121)</f>
        <v>#NAME?</v>
      </c>
      <c r="M1121" s="77">
        <f>IF(VLOOKUP(C1121,product_group_discount,3,FALSE)="",'New Quote Discount'!$C$6,VLOOKUP(C1121,product_group_discount,3,FALSE))</f>
        <v>0.4</v>
      </c>
      <c r="N1121" s="75" t="e">
        <f t="shared" si="513"/>
        <v>#NAME?</v>
      </c>
      <c r="O1121" s="121" t="e">
        <f t="shared" si="514"/>
        <v>#NAME?</v>
      </c>
      <c r="P1121" s="85"/>
      <c r="Q1121" s="167" t="e">
        <f>IF(P1121="",[3]!EntStkSalesPrice($P$1,A1121,'Price List'!$S$5),P1121*(IF('Price List'!$S$5="A",1,IF('Price List'!$S$5="B",1.262,1.553))))</f>
        <v>#NAME?</v>
      </c>
      <c r="R1121" s="167" t="e">
        <f t="shared" si="507"/>
        <v>#NAME?</v>
      </c>
      <c r="T1121" s="167"/>
      <c r="W1121" s="167"/>
    </row>
    <row r="1122" spans="1:23" x14ac:dyDescent="0.2">
      <c r="A1122" s="115" t="s">
        <v>972</v>
      </c>
      <c r="B1122" s="66" t="e">
        <f>[3]!EntStkParent($P$1,A1122)</f>
        <v>#NAME?</v>
      </c>
      <c r="C1122" s="66" t="s">
        <v>63</v>
      </c>
      <c r="D1122" s="66" t="e">
        <f>[3]!EntStkDescr($P$1,A1122,1)</f>
        <v>#NAME?</v>
      </c>
      <c r="E1122" s="67"/>
      <c r="F1122" s="68" t="s">
        <v>33</v>
      </c>
      <c r="G1122" s="70" t="str">
        <f t="shared" si="511"/>
        <v>16DriCoat</v>
      </c>
      <c r="H1122" s="69">
        <v>16</v>
      </c>
      <c r="I1122" s="69"/>
      <c r="J1122" s="85" t="e">
        <f>IF('Price List'!$F$2="N/A",N1122,IF('Price List'!$S$4="#(515): Invalid Customer",K1122,(K1122-(K1122*O1122))))</f>
        <v>#NAME?</v>
      </c>
      <c r="K1122" s="85" t="e">
        <f>Q1122+(Q1122*Accounts!$N$12)</f>
        <v>#NAME?</v>
      </c>
      <c r="L1122" s="75" t="e">
        <f t="shared" si="515"/>
        <v>#NAME?</v>
      </c>
      <c r="M1122" s="77">
        <f>IF(VLOOKUP(C1122,product_group_discount,3,FALSE)="",'New Quote Discount'!$C$6,VLOOKUP(C1122,product_group_discount,3,FALSE))</f>
        <v>0.4</v>
      </c>
      <c r="N1122" s="75" t="e">
        <f t="shared" si="513"/>
        <v>#NAME?</v>
      </c>
      <c r="O1122" s="121" t="e">
        <f t="shared" si="514"/>
        <v>#NAME?</v>
      </c>
      <c r="P1122" s="85"/>
      <c r="Q1122" s="167" t="e">
        <f>IF(P1122="",[3]!EntStkSalesPrice($P$1,A1122,'Price List'!$S$5),P1122*(IF('Price List'!$S$5="A",1,IF('Price List'!$S$5="B",1.262,1.553))))</f>
        <v>#NAME?</v>
      </c>
      <c r="R1122" s="167" t="e">
        <f t="shared" si="507"/>
        <v>#NAME?</v>
      </c>
      <c r="T1122" s="167"/>
      <c r="W1122" s="167"/>
    </row>
    <row r="1123" spans="1:23" x14ac:dyDescent="0.2">
      <c r="A1123" s="115" t="s">
        <v>973</v>
      </c>
      <c r="B1123" s="66" t="e">
        <f>[3]!EntStkParent($P$1,A1123)</f>
        <v>#NAME?</v>
      </c>
      <c r="C1123" s="66" t="s">
        <v>63</v>
      </c>
      <c r="D1123" s="66" t="e">
        <f>[3]!EntStkDescr($P$1,A1123,1)</f>
        <v>#NAME?</v>
      </c>
      <c r="E1123" s="67"/>
      <c r="F1123" s="68" t="s">
        <v>33</v>
      </c>
      <c r="G1123" s="70" t="str">
        <f t="shared" si="511"/>
        <v>18DriCoat</v>
      </c>
      <c r="H1123" s="69">
        <v>18</v>
      </c>
      <c r="I1123" s="69"/>
      <c r="J1123" s="85" t="e">
        <f>IF('Price List'!$F$2="N/A",N1123,IF('Price List'!$S$4="#(515): Invalid Customer",K1123,(K1123-(K1123*O1123))))</f>
        <v>#NAME?</v>
      </c>
      <c r="K1123" s="85" t="e">
        <f>Q1123+(Q1123*Accounts!$N$12)</f>
        <v>#NAME?</v>
      </c>
      <c r="L1123" s="75" t="e">
        <f t="shared" si="515"/>
        <v>#NAME?</v>
      </c>
      <c r="M1123" s="77">
        <f>IF(VLOOKUP(C1123,product_group_discount,3,FALSE)="",'New Quote Discount'!$C$6,VLOOKUP(C1123,product_group_discount,3,FALSE))</f>
        <v>0.4</v>
      </c>
      <c r="N1123" s="75" t="e">
        <f t="shared" si="513"/>
        <v>#NAME?</v>
      </c>
      <c r="O1123" s="121" t="e">
        <f t="shared" si="514"/>
        <v>#NAME?</v>
      </c>
      <c r="P1123" s="85"/>
      <c r="Q1123" s="167" t="e">
        <f>IF(P1123="",[3]!EntStkSalesPrice($P$1,A1123,'Price List'!$S$5),P1123*(IF('Price List'!$S$5="A",1,IF('Price List'!$S$5="B",1.262,1.553))))</f>
        <v>#NAME?</v>
      </c>
      <c r="R1123" s="167" t="e">
        <f t="shared" si="507"/>
        <v>#NAME?</v>
      </c>
      <c r="T1123" s="167"/>
      <c r="W1123" s="167"/>
    </row>
    <row r="1124" spans="1:23" x14ac:dyDescent="0.2">
      <c r="A1124" s="115" t="s">
        <v>974</v>
      </c>
      <c r="B1124" s="66" t="e">
        <f>[3]!EntStkParent($P$1,A1124)</f>
        <v>#NAME?</v>
      </c>
      <c r="C1124" s="66" t="s">
        <v>63</v>
      </c>
      <c r="D1124" s="66" t="e">
        <f>[3]!EntStkDescr($P$1,A1124,1)</f>
        <v>#NAME?</v>
      </c>
      <c r="E1124" s="67"/>
      <c r="F1124" s="68" t="s">
        <v>33</v>
      </c>
      <c r="G1124" s="70" t="str">
        <f t="shared" si="511"/>
        <v>20DriCoat</v>
      </c>
      <c r="H1124" s="69">
        <v>20</v>
      </c>
      <c r="I1124" s="69"/>
      <c r="J1124" s="85" t="e">
        <f>IF('Price List'!$F$2="N/A",N1124,IF('Price List'!$S$4="#(515): Invalid Customer",K1124,(K1124-(K1124*O1124))))</f>
        <v>#NAME?</v>
      </c>
      <c r="K1124" s="85" t="e">
        <f>Q1124+(Q1124*Accounts!$N$12)</f>
        <v>#NAME?</v>
      </c>
      <c r="L1124" s="75" t="e">
        <f t="shared" si="515"/>
        <v>#NAME?</v>
      </c>
      <c r="M1124" s="77">
        <f>IF(VLOOKUP(C1124,product_group_discount,3,FALSE)="",'New Quote Discount'!$C$6,VLOOKUP(C1124,product_group_discount,3,FALSE))</f>
        <v>0.4</v>
      </c>
      <c r="N1124" s="75" t="e">
        <f t="shared" si="513"/>
        <v>#NAME?</v>
      </c>
      <c r="O1124" s="121" t="e">
        <f t="shared" si="514"/>
        <v>#NAME?</v>
      </c>
      <c r="P1124" s="85"/>
      <c r="Q1124" s="167" t="e">
        <f>IF(P1124="",[3]!EntStkSalesPrice($P$1,A1124,'Price List'!$S$5),P1124*(IF('Price List'!$S$5="A",1,IF('Price List'!$S$5="B",1.262,1.553))))</f>
        <v>#NAME?</v>
      </c>
      <c r="R1124" s="167" t="e">
        <f t="shared" si="507"/>
        <v>#NAME?</v>
      </c>
      <c r="T1124" s="167"/>
      <c r="W1124" s="167"/>
    </row>
    <row r="1125" spans="1:23" x14ac:dyDescent="0.2">
      <c r="A1125" s="27"/>
      <c r="B1125" s="57" t="s">
        <v>975</v>
      </c>
      <c r="C1125" s="28" t="s">
        <v>63</v>
      </c>
      <c r="D1125" s="28" t="e">
        <f>[3]!EntStkDescr($P$1,A1125,1)</f>
        <v>#NAME?</v>
      </c>
      <c r="E1125" s="57"/>
      <c r="F1125" s="39" t="s">
        <v>33</v>
      </c>
      <c r="G1125" s="31" t="str">
        <f t="shared" si="511"/>
        <v>22DriCoat</v>
      </c>
      <c r="H1125" s="30">
        <v>22</v>
      </c>
      <c r="I1125" s="24"/>
      <c r="J1125" s="81" t="e">
        <f>IF('Price List'!$F$2="N/A",N1125,IF('Price List'!$S$4="#(515): Invalid Customer",K1125,(K1125-(K1125*O1125))))</f>
        <v>#NAME?</v>
      </c>
      <c r="K1125" s="81">
        <f>IF('Price List'!$V$2="GBP",P1125,IF('Price List'!$V$2="EUR",P1125*Accounts!$F$18,IF('Price List'!$V$2="SEK",'Product List'!P1125*Accounts!$F$20,IF('Price List'!$V$2="USD",'Product List'!P1125*Accounts!$F$19,"-"))))</f>
        <v>4.1109875000000002</v>
      </c>
      <c r="L1125" s="29">
        <f t="shared" si="515"/>
        <v>2.4665925</v>
      </c>
      <c r="M1125" s="86">
        <f>IF(VLOOKUP(C1125,product_group_discount,3,FALSE)="",'New Quote Discount'!$C$6,VLOOKUP(C1125,product_group_discount,3,FALSE))</f>
        <v>0.4</v>
      </c>
      <c r="N1125" s="29">
        <f t="shared" si="513"/>
        <v>2.4665925</v>
      </c>
      <c r="O1125" s="120" t="e">
        <f t="shared" si="514"/>
        <v>#NAME?</v>
      </c>
      <c r="P1125" s="81">
        <v>3.2887900000000001</v>
      </c>
      <c r="Q1125" s="167">
        <f>IF(P1125="",[3]!EntStkSalesPrice($P$1,A1125,'Price List'!$S$5),P1125*(IF('Price List'!$S$5="A",1,IF('Price List'!$S$5="B",1.262,1.553))))</f>
        <v>4.1504529799999998</v>
      </c>
      <c r="R1125" s="167">
        <f t="shared" si="507"/>
        <v>6.1664812500000004</v>
      </c>
    </row>
    <row r="1126" spans="1:23" x14ac:dyDescent="0.2">
      <c r="A1126" s="27"/>
      <c r="B1126" s="57" t="s">
        <v>975</v>
      </c>
      <c r="C1126" s="28" t="s">
        <v>63</v>
      </c>
      <c r="D1126" s="28" t="e">
        <f>[3]!EntStkDescr($P$1,A1126,1)</f>
        <v>#NAME?</v>
      </c>
      <c r="E1126" s="57"/>
      <c r="F1126" s="39" t="s">
        <v>33</v>
      </c>
      <c r="G1126" s="31" t="str">
        <f t="shared" ref="G1126" si="516">CONCATENATE(H1126,E1126,F1126)</f>
        <v>23DriCoat</v>
      </c>
      <c r="H1126" s="30">
        <v>23</v>
      </c>
      <c r="I1126" s="24"/>
      <c r="J1126" s="81" t="e">
        <f>IF('Price List'!$F$2="N/A",N1126,IF('Price List'!$S$4="#(515): Invalid Customer",K1126,(K1126-(K1126*O1126))))</f>
        <v>#NAME?</v>
      </c>
      <c r="K1126" s="81">
        <f>IF('Price List'!$V$2="GBP",P1126,IF('Price List'!$V$2="EUR",P1126*Accounts!$F$18,IF('Price List'!$V$2="SEK",'Product List'!P1126*Accounts!$F$20,IF('Price List'!$V$2="USD",'Product List'!P1126*Accounts!$F$19,"-"))))</f>
        <v>4.2479762125000002</v>
      </c>
      <c r="L1126" s="29">
        <f t="shared" ref="L1126" si="517">K1126-(K1126*M1126)</f>
        <v>2.5487857275000003</v>
      </c>
      <c r="M1126" s="86">
        <f>IF(VLOOKUP(C1126,product_group_discount,3,FALSE)="",'New Quote Discount'!$C$6,VLOOKUP(C1126,product_group_discount,3,FALSE))</f>
        <v>0.4</v>
      </c>
      <c r="N1126" s="29">
        <f t="shared" si="513"/>
        <v>2.5487857275000003</v>
      </c>
      <c r="O1126" s="120" t="e">
        <f t="shared" ref="O1126" si="518">VLOOKUP(C1126,customerdiscount,5,FALSE)</f>
        <v>#NAME?</v>
      </c>
      <c r="P1126" s="81">
        <v>3.3983809700000003</v>
      </c>
      <c r="Q1126" s="167">
        <f>IF(P1126="",[3]!EntStkSalesPrice($P$1,A1126,'Price List'!$S$5),P1126*(IF('Price List'!$S$5="A",1,IF('Price List'!$S$5="B",1.262,1.553))))</f>
        <v>4.2887567841400003</v>
      </c>
      <c r="R1126" s="167">
        <f t="shared" si="507"/>
        <v>6.3719643187500008</v>
      </c>
    </row>
    <row r="1127" spans="1:23" ht="13.6" thickBot="1" x14ac:dyDescent="0.25">
      <c r="A1127" s="27"/>
      <c r="B1127" s="57" t="s">
        <v>975</v>
      </c>
      <c r="C1127" s="28" t="s">
        <v>63</v>
      </c>
      <c r="D1127" s="28" t="e">
        <f>[3]!EntStkDescr($P$1,A1127,1)</f>
        <v>#NAME?</v>
      </c>
      <c r="E1127" s="57"/>
      <c r="F1127" s="39" t="s">
        <v>33</v>
      </c>
      <c r="G1127" s="31" t="str">
        <f t="shared" si="511"/>
        <v>24DriCoat</v>
      </c>
      <c r="H1127" s="30">
        <v>24</v>
      </c>
      <c r="I1127" s="24"/>
      <c r="J1127" s="81" t="e">
        <f>IF('Price List'!$F$2="N/A",N1127,IF('Price List'!$S$4="#(515): Invalid Customer",K1127,(K1127-(K1127*O1127))))</f>
        <v>#NAME?</v>
      </c>
      <c r="K1127" s="81">
        <f>IF('Price List'!$V$2="GBP",P1127,IF('Price List'!$V$2="EUR",P1127*Accounts!$F$18,IF('Price List'!$V$2="SEK",'Product List'!P1127*Accounts!$F$20,IF('Price List'!$V$2="USD",'Product List'!P1127*Accounts!$F$19,"-"))))</f>
        <v>4.5883606730000004</v>
      </c>
      <c r="L1127" s="29">
        <f t="shared" si="515"/>
        <v>2.7530164038000002</v>
      </c>
      <c r="M1127" s="86">
        <f>IF(VLOOKUP(C1127,product_group_discount,3,FALSE)="",'New Quote Discount'!$C$6,VLOOKUP(C1127,product_group_discount,3,FALSE))</f>
        <v>0.4</v>
      </c>
      <c r="N1127" s="29">
        <f t="shared" si="513"/>
        <v>2.7530164038000002</v>
      </c>
      <c r="O1127" s="120" t="e">
        <f t="shared" si="514"/>
        <v>#NAME?</v>
      </c>
      <c r="P1127" s="81">
        <v>3.6706885384000003</v>
      </c>
      <c r="Q1127" s="167">
        <f>IF(P1127="",[3]!EntStkSalesPrice($P$1,A1127,'Price List'!$S$5),P1127*(IF('Price List'!$S$5="A",1,IF('Price List'!$S$5="B",1.262,1.553))))</f>
        <v>4.6324089354608002</v>
      </c>
      <c r="R1127" s="167">
        <f t="shared" si="507"/>
        <v>6.8825410095000006</v>
      </c>
    </row>
    <row r="1128" spans="1:23" x14ac:dyDescent="0.2">
      <c r="A1128" s="45"/>
      <c r="B1128" s="46" t="s">
        <v>975</v>
      </c>
      <c r="C1128" s="46" t="s">
        <v>63</v>
      </c>
      <c r="D1128" s="46" t="e">
        <f>[3]!EntStkDescr($P$1,A1128,1)</f>
        <v>#NAME?</v>
      </c>
      <c r="E1128" s="50"/>
      <c r="F1128" s="39" t="s">
        <v>952</v>
      </c>
      <c r="G1128" s="31" t="str">
        <f t="shared" ref="G1128:G1142" si="519">CONCATENATE(H1128,E1128,F1128)</f>
        <v>5GripCoat</v>
      </c>
      <c r="H1128" s="48">
        <v>5</v>
      </c>
      <c r="I1128" s="48"/>
      <c r="J1128" s="84" t="e">
        <f>IF('Price List'!$F$2="N/A",N1128,IF('Price List'!$S$4="#(515): Invalid Customer",K1128,(K1128-(K1128*O1128))))</f>
        <v>#NAME?</v>
      </c>
      <c r="K1128" s="84">
        <f>IF('Price List'!$V$2="GBP",P1128,IF('Price List'!$V$2="EUR",P1128*Accounts!$F$18,IF('Price List'!$V$2="SEK",'Product List'!P1128*Accounts!$F$20,IF('Price List'!$V$2="USD",'Product List'!P1128*Accounts!$F$19,"-"))))</f>
        <v>0.34093082399999997</v>
      </c>
      <c r="L1128" s="63">
        <f t="shared" si="515"/>
        <v>0.20455849439999998</v>
      </c>
      <c r="M1128" s="88">
        <f>IF(VLOOKUP(C1128,product_group_discount,3,FALSE)="",'New Quote Discount'!$C$6,VLOOKUP(C1128,product_group_discount,3,FALSE))</f>
        <v>0.4</v>
      </c>
      <c r="N1128" s="63">
        <f t="shared" ref="N1128:N1142" si="520">K1128-(K1128*M1128)</f>
        <v>0.20455849439999998</v>
      </c>
      <c r="O1128" s="124" t="e">
        <f t="shared" ref="O1128:O1142" si="521">VLOOKUP(C1128,customerdiscount,5,FALSE)</f>
        <v>#NAME?</v>
      </c>
      <c r="P1128" s="84">
        <v>0.27274465919999996</v>
      </c>
      <c r="Q1128" s="167">
        <f>IF(P1128="",[3]!EntStkSalesPrice($P$1,A1128,'Price List'!$S$5),P1128*(IF('Price List'!$S$5="A",1,IF('Price List'!$S$5="B",1.262,1.553))))</f>
        <v>0.34420375991039998</v>
      </c>
      <c r="R1128" s="167">
        <f t="shared" si="507"/>
        <v>0.51139623599999995</v>
      </c>
    </row>
    <row r="1129" spans="1:23" x14ac:dyDescent="0.2">
      <c r="A1129" s="27"/>
      <c r="B1129" s="28" t="s">
        <v>975</v>
      </c>
      <c r="C1129" s="28" t="s">
        <v>63</v>
      </c>
      <c r="D1129" s="28" t="e">
        <f>[3]!EntStkDescr($P$1,A1129,1)</f>
        <v>#NAME?</v>
      </c>
      <c r="E1129" s="57"/>
      <c r="F1129" s="39" t="s">
        <v>952</v>
      </c>
      <c r="G1129" s="31" t="str">
        <f t="shared" si="519"/>
        <v>6GripCoat</v>
      </c>
      <c r="H1129" s="30">
        <v>6</v>
      </c>
      <c r="I1129" s="30"/>
      <c r="J1129" s="81" t="e">
        <f>IF('Price List'!$F$2="N/A",N1129,IF('Price List'!$S$4="#(515): Invalid Customer",K1129,(K1129-(K1129*O1129))))</f>
        <v>#NAME?</v>
      </c>
      <c r="K1129" s="81">
        <f>IF('Price List'!$V$2="GBP",P1129,IF('Price List'!$V$2="EUR",P1129*Accounts!$F$18,IF('Price List'!$V$2="SEK",'Product List'!P1129*Accounts!$F$20,IF('Price List'!$V$2="USD",'Product List'!P1129*Accounts!$F$19,"-"))))</f>
        <v>0.41195807899999998</v>
      </c>
      <c r="L1129" s="29">
        <f t="shared" si="515"/>
        <v>0.24717484739999998</v>
      </c>
      <c r="M1129" s="86">
        <f>IF(VLOOKUP(C1129,product_group_discount,3,FALSE)="",'New Quote Discount'!$C$6,VLOOKUP(C1129,product_group_discount,3,FALSE))</f>
        <v>0.4</v>
      </c>
      <c r="N1129" s="29">
        <f t="shared" si="520"/>
        <v>0.24717484739999998</v>
      </c>
      <c r="O1129" s="120" t="e">
        <f t="shared" si="521"/>
        <v>#NAME?</v>
      </c>
      <c r="P1129" s="81">
        <v>0.32956646319999999</v>
      </c>
      <c r="Q1129" s="167">
        <f>IF(P1129="",[3]!EntStkSalesPrice($P$1,A1129,'Price List'!$S$5),P1129*(IF('Price List'!$S$5="A",1,IF('Price List'!$S$5="B",1.262,1.553))))</f>
        <v>0.41591287655839998</v>
      </c>
      <c r="R1129" s="167">
        <f t="shared" si="507"/>
        <v>0.61793711849999999</v>
      </c>
    </row>
    <row r="1130" spans="1:23" x14ac:dyDescent="0.2">
      <c r="A1130" s="27"/>
      <c r="B1130" s="28" t="s">
        <v>975</v>
      </c>
      <c r="C1130" s="28" t="s">
        <v>63</v>
      </c>
      <c r="D1130" s="28" t="e">
        <f>[3]!EntStkDescr($P$1,A1130,1)</f>
        <v>#NAME?</v>
      </c>
      <c r="E1130" s="57"/>
      <c r="F1130" s="39" t="s">
        <v>952</v>
      </c>
      <c r="G1130" s="31" t="str">
        <f t="shared" si="519"/>
        <v>7GripCoat</v>
      </c>
      <c r="H1130" s="30">
        <v>7</v>
      </c>
      <c r="I1130" s="30"/>
      <c r="J1130" s="81" t="e">
        <f>IF('Price List'!$F$2="N/A",N1130,IF('Price List'!$S$4="#(515): Invalid Customer",K1130,(K1130-(K1130*O1130))))</f>
        <v>#NAME?</v>
      </c>
      <c r="K1130" s="81">
        <f>IF('Price List'!$V$2="GBP",P1130,IF('Price List'!$V$2="EUR",P1130*Accounts!$F$18,IF('Price List'!$V$2="SEK",'Product List'!P1130*Accounts!$F$20,IF('Price List'!$V$2="USD",'Product List'!P1130*Accounts!$F$19,"-"))))</f>
        <v>0.45074988750000011</v>
      </c>
      <c r="L1130" s="29">
        <f t="shared" si="515"/>
        <v>0.27044993250000005</v>
      </c>
      <c r="M1130" s="86">
        <f>IF(VLOOKUP(C1130,product_group_discount,3,FALSE)="",'New Quote Discount'!$C$6,VLOOKUP(C1130,product_group_discount,3,FALSE))</f>
        <v>0.4</v>
      </c>
      <c r="N1130" s="29">
        <f t="shared" si="520"/>
        <v>0.27044993250000005</v>
      </c>
      <c r="O1130" s="120" t="e">
        <f t="shared" si="521"/>
        <v>#NAME?</v>
      </c>
      <c r="P1130" s="81">
        <v>0.36059991000000008</v>
      </c>
      <c r="Q1130" s="167">
        <f>IF(P1130="",[3]!EntStkSalesPrice($P$1,A1130,'Price List'!$S$5),P1130*(IF('Price List'!$S$5="A",1,IF('Price List'!$S$5="B",1.262,1.553))))</f>
        <v>0.45507708642000011</v>
      </c>
      <c r="R1130" s="167">
        <f t="shared" si="507"/>
        <v>0.67612483125000011</v>
      </c>
    </row>
    <row r="1131" spans="1:23" x14ac:dyDescent="0.2">
      <c r="A1131" s="135"/>
      <c r="B1131" s="28" t="s">
        <v>975</v>
      </c>
      <c r="C1131" s="28" t="s">
        <v>63</v>
      </c>
      <c r="D1131" s="28" t="e">
        <f>[3]!EntStkDescr($P$1,A1131,1)</f>
        <v>#NAME?</v>
      </c>
      <c r="E1131" s="57"/>
      <c r="F1131" s="39" t="s">
        <v>952</v>
      </c>
      <c r="G1131" s="31" t="str">
        <f t="shared" si="519"/>
        <v>8GripCoat</v>
      </c>
      <c r="H1131" s="30">
        <v>8</v>
      </c>
      <c r="I1131" s="30"/>
      <c r="J1131" s="81" t="e">
        <f>IF('Price List'!$F$2="N/A",N1131,IF('Price List'!$S$4="#(515): Invalid Customer",K1131,(K1131-(K1131*O1131))))</f>
        <v>#NAME?</v>
      </c>
      <c r="K1131" s="81">
        <f>Q1131+(Q1131*Accounts!$N$12)</f>
        <v>0.50876520400014613</v>
      </c>
      <c r="L1131" s="29">
        <f t="shared" si="515"/>
        <v>0.30525912240008768</v>
      </c>
      <c r="M1131" s="86">
        <f>IF(VLOOKUP(C1131,product_group_discount,3,FALSE)="",'New Quote Discount'!$C$6,VLOOKUP(C1131,product_group_discount,3,FALSE))</f>
        <v>0.4</v>
      </c>
      <c r="N1131" s="29">
        <f t="shared" si="520"/>
        <v>0.30525912240008768</v>
      </c>
      <c r="O1131" s="120" t="e">
        <f t="shared" si="521"/>
        <v>#NAME?</v>
      </c>
      <c r="P1131" s="81">
        <v>0.4031420000001158</v>
      </c>
      <c r="Q1131" s="167">
        <f>IF(P1131="",[3]!EntStkSalesPrice($P$1,A1131,'Price List'!$S$5),P1131*(IF('Price List'!$S$5="A",1,IF('Price List'!$S$5="B",1.262,1.553))))</f>
        <v>0.50876520400014613</v>
      </c>
      <c r="R1131" s="167">
        <f t="shared" si="507"/>
        <v>0.76314780600021925</v>
      </c>
      <c r="W1131" s="167"/>
    </row>
    <row r="1132" spans="1:23" x14ac:dyDescent="0.2">
      <c r="A1132" s="27"/>
      <c r="B1132" s="28" t="s">
        <v>975</v>
      </c>
      <c r="C1132" s="28" t="s">
        <v>63</v>
      </c>
      <c r="D1132" s="28" t="e">
        <f>[3]!EntStkDescr($P$1,A1132,1)</f>
        <v>#NAME?</v>
      </c>
      <c r="E1132" s="57"/>
      <c r="F1132" s="39" t="s">
        <v>952</v>
      </c>
      <c r="G1132" s="31" t="str">
        <f t="shared" si="519"/>
        <v>9GripCoat</v>
      </c>
      <c r="H1132" s="30">
        <v>9</v>
      </c>
      <c r="I1132" s="30"/>
      <c r="J1132" s="81" t="e">
        <f>IF('Price List'!$F$2="N/A",N1132,IF('Price List'!$S$4="#(515): Invalid Customer",K1132,(K1132-(K1132*O1132))))</f>
        <v>#NAME?</v>
      </c>
      <c r="K1132" s="81">
        <f>IF('Price List'!$V$2="GBP",P1132,IF('Price List'!$V$2="EUR",P1132*Accounts!$F$18,IF('Price List'!$V$2="SEK",'Product List'!P1132*Accounts!$F$20,IF('Price List'!$V$2="USD",'Product List'!P1132*Accounts!$F$19,"-"))))</f>
        <v>0.6556362</v>
      </c>
      <c r="L1132" s="29">
        <f t="shared" si="515"/>
        <v>0.39338171999999999</v>
      </c>
      <c r="M1132" s="86">
        <f>IF(VLOOKUP(C1132,product_group_discount,3,FALSE)="",'New Quote Discount'!$C$6,VLOOKUP(C1132,product_group_discount,3,FALSE))</f>
        <v>0.4</v>
      </c>
      <c r="N1132" s="29">
        <f t="shared" si="520"/>
        <v>0.39338171999999999</v>
      </c>
      <c r="O1132" s="120" t="e">
        <f t="shared" si="521"/>
        <v>#NAME?</v>
      </c>
      <c r="P1132" s="81">
        <v>0.52450896000000002</v>
      </c>
      <c r="Q1132" s="167">
        <f>IF(P1132="",[3]!EntStkSalesPrice($P$1,A1132,'Price List'!$S$5),P1132*(IF('Price List'!$S$5="A",1,IF('Price List'!$S$5="B",1.262,1.553))))</f>
        <v>0.66193030752000004</v>
      </c>
      <c r="R1132" s="167">
        <f t="shared" si="507"/>
        <v>0.9834543</v>
      </c>
      <c r="W1132" s="167"/>
    </row>
    <row r="1133" spans="1:23" x14ac:dyDescent="0.2">
      <c r="A1133" s="135"/>
      <c r="B1133" s="28" t="s">
        <v>975</v>
      </c>
      <c r="C1133" s="28" t="s">
        <v>63</v>
      </c>
      <c r="D1133" s="28" t="e">
        <f>[3]!EntStkDescr($P$1,A1133,1)</f>
        <v>#NAME?</v>
      </c>
      <c r="E1133" s="57"/>
      <c r="F1133" s="39" t="s">
        <v>952</v>
      </c>
      <c r="G1133" s="31" t="str">
        <f t="shared" si="519"/>
        <v>10GripCoat</v>
      </c>
      <c r="H1133" s="30">
        <v>10</v>
      </c>
      <c r="I1133" s="30"/>
      <c r="J1133" s="81" t="e">
        <f>IF('Price List'!$F$2="N/A",N1133,IF('Price List'!$S$4="#(515): Invalid Customer",K1133,(K1133-(K1133*O1133))))</f>
        <v>#NAME?</v>
      </c>
      <c r="K1133" s="81">
        <f>Q1133+(Q1133*Accounts!$N$12)</f>
        <v>0.84347915400014606</v>
      </c>
      <c r="L1133" s="29">
        <f t="shared" si="515"/>
        <v>0.50608749240008755</v>
      </c>
      <c r="M1133" s="86">
        <f>IF(VLOOKUP(C1133,product_group_discount,3,FALSE)="",'New Quote Discount'!$C$6,VLOOKUP(C1133,product_group_discount,3,FALSE))</f>
        <v>0.4</v>
      </c>
      <c r="N1133" s="29">
        <f t="shared" si="520"/>
        <v>0.50608749240008755</v>
      </c>
      <c r="O1133" s="120" t="e">
        <f t="shared" si="521"/>
        <v>#NAME?</v>
      </c>
      <c r="P1133" s="81">
        <v>0.66836700000011573</v>
      </c>
      <c r="Q1133" s="167">
        <f>IF(P1133="",[3]!EntStkSalesPrice($P$1,A1133,'Price List'!$S$5),P1133*(IF('Price List'!$S$5="A",1,IF('Price List'!$S$5="B",1.262,1.553))))</f>
        <v>0.84347915400014606</v>
      </c>
      <c r="R1133" s="167">
        <f t="shared" si="507"/>
        <v>1.265218731000219</v>
      </c>
      <c r="W1133" s="167"/>
    </row>
    <row r="1134" spans="1:23" x14ac:dyDescent="0.2">
      <c r="A1134" s="27"/>
      <c r="B1134" s="28" t="s">
        <v>975</v>
      </c>
      <c r="C1134" s="28" t="s">
        <v>63</v>
      </c>
      <c r="D1134" s="28" t="e">
        <f>[3]!EntStkDescr($P$1,A1134,1)</f>
        <v>#NAME?</v>
      </c>
      <c r="E1134" s="57"/>
      <c r="F1134" s="39" t="s">
        <v>952</v>
      </c>
      <c r="G1134" s="31" t="str">
        <f t="shared" si="519"/>
        <v>11GripCoat</v>
      </c>
      <c r="H1134" s="30">
        <v>11</v>
      </c>
      <c r="I1134" s="30"/>
      <c r="J1134" s="81" t="e">
        <f>IF('Price List'!$F$2="N/A",N1134,IF('Price List'!$S$4="#(515): Invalid Customer",K1134,(K1134-(K1134*O1134))))</f>
        <v>#NAME?</v>
      </c>
      <c r="K1134" s="81">
        <f>IF('Price List'!$V$2="GBP",P1134,IF('Price List'!$V$2="EUR",P1134*Accounts!$F$18,IF('Price List'!$V$2="SEK",'Product List'!P1134*Accounts!$F$20,IF('Price List'!$V$2="USD",'Product List'!P1134*Accounts!$F$19,"-"))))</f>
        <v>1.0654088250000002</v>
      </c>
      <c r="L1134" s="29">
        <f t="shared" si="515"/>
        <v>0.63924529500000005</v>
      </c>
      <c r="M1134" s="86">
        <f>IF(VLOOKUP(C1134,product_group_discount,3,FALSE)="",'New Quote Discount'!$C$6,VLOOKUP(C1134,product_group_discount,3,FALSE))</f>
        <v>0.4</v>
      </c>
      <c r="N1134" s="29">
        <f t="shared" si="520"/>
        <v>0.63924529500000005</v>
      </c>
      <c r="O1134" s="120" t="e">
        <f t="shared" si="521"/>
        <v>#NAME?</v>
      </c>
      <c r="P1134" s="81">
        <v>0.85232706000000014</v>
      </c>
      <c r="Q1134" s="167">
        <f>IF(P1134="",[3]!EntStkSalesPrice($P$1,A1134,'Price List'!$S$5),P1134*(IF('Price List'!$S$5="A",1,IF('Price List'!$S$5="B",1.262,1.553))))</f>
        <v>1.0756367497200001</v>
      </c>
      <c r="R1134" s="167">
        <f t="shared" si="507"/>
        <v>1.5981132375000002</v>
      </c>
      <c r="W1134" s="167"/>
    </row>
    <row r="1135" spans="1:23" x14ac:dyDescent="0.2">
      <c r="A1135" s="135"/>
      <c r="B1135" s="28" t="s">
        <v>975</v>
      </c>
      <c r="C1135" s="28" t="s">
        <v>63</v>
      </c>
      <c r="D1135" s="28" t="e">
        <f>[3]!EntStkDescr($P$1,A1135,1)</f>
        <v>#NAME?</v>
      </c>
      <c r="E1135" s="57"/>
      <c r="F1135" s="39" t="s">
        <v>952</v>
      </c>
      <c r="G1135" s="31" t="str">
        <f t="shared" si="519"/>
        <v>12GripCoat</v>
      </c>
      <c r="H1135" s="30">
        <v>12</v>
      </c>
      <c r="I1135" s="30"/>
      <c r="J1135" s="81" t="e">
        <f>IF('Price List'!$F$2="N/A",N1135,IF('Price List'!$S$4="#(515): Invalid Customer",K1135,(K1135-(K1135*O1135))))</f>
        <v>#NAME?</v>
      </c>
      <c r="K1135" s="81">
        <f>Q1135+(Q1135*Accounts!$N$12)</f>
        <v>1.6869583080002921</v>
      </c>
      <c r="L1135" s="29">
        <f t="shared" si="515"/>
        <v>1.0121749848001751</v>
      </c>
      <c r="M1135" s="86">
        <f>IF(VLOOKUP(C1135,product_group_discount,3,FALSE)="",'New Quote Discount'!$C$6,VLOOKUP(C1135,product_group_discount,3,FALSE))</f>
        <v>0.4</v>
      </c>
      <c r="N1135" s="29">
        <f t="shared" si="520"/>
        <v>1.0121749848001751</v>
      </c>
      <c r="O1135" s="120" t="e">
        <f t="shared" si="521"/>
        <v>#NAME?</v>
      </c>
      <c r="P1135" s="81">
        <v>1.3367340000002315</v>
      </c>
      <c r="Q1135" s="167">
        <f>IF(P1135="",[3]!EntStkSalesPrice($P$1,A1135,'Price List'!$S$5),P1135*(IF('Price List'!$S$5="A",1,IF('Price List'!$S$5="B",1.262,1.553))))</f>
        <v>1.6869583080002921</v>
      </c>
      <c r="R1135" s="167">
        <f t="shared" si="507"/>
        <v>2.530437462000438</v>
      </c>
      <c r="W1135" s="167"/>
    </row>
    <row r="1136" spans="1:23" x14ac:dyDescent="0.2">
      <c r="A1136" s="135"/>
      <c r="B1136" s="28" t="s">
        <v>975</v>
      </c>
      <c r="C1136" s="28" t="s">
        <v>63</v>
      </c>
      <c r="D1136" s="28" t="e">
        <f>[3]!EntStkDescr($P$1,A1136,1)</f>
        <v>#NAME?</v>
      </c>
      <c r="E1136" s="57"/>
      <c r="F1136" s="39" t="s">
        <v>952</v>
      </c>
      <c r="G1136" s="31" t="str">
        <f t="shared" si="519"/>
        <v>14GripCoat</v>
      </c>
      <c r="H1136" s="30">
        <v>14</v>
      </c>
      <c r="I1136" s="30"/>
      <c r="J1136" s="81" t="e">
        <f>IF('Price List'!$F$2="N/A",N1136,IF('Price List'!$S$4="#(515): Invalid Customer",K1136,(K1136-(K1136*O1136))))</f>
        <v>#NAME?</v>
      </c>
      <c r="K1136" s="81">
        <f>Q1136+(Q1136*Accounts!$N$12)</f>
        <v>2.1823349539989287</v>
      </c>
      <c r="L1136" s="29">
        <f t="shared" ref="L1136:L1142" si="522">K1136-(K1136*M1136)</f>
        <v>1.3094009723993572</v>
      </c>
      <c r="M1136" s="86">
        <f>IF(VLOOKUP(C1136,product_group_discount,3,FALSE)="",'New Quote Discount'!$C$6,VLOOKUP(C1136,product_group_discount,3,FALSE))</f>
        <v>0.4</v>
      </c>
      <c r="N1136" s="29">
        <f t="shared" si="520"/>
        <v>1.3094009723993572</v>
      </c>
      <c r="O1136" s="120" t="e">
        <f t="shared" si="521"/>
        <v>#NAME?</v>
      </c>
      <c r="P1136" s="81">
        <v>1.729266999999151</v>
      </c>
      <c r="Q1136" s="167">
        <f>IF(P1136="",[3]!EntStkSalesPrice($P$1,A1136,'Price List'!$S$5),P1136*(IF('Price List'!$S$5="A",1,IF('Price List'!$S$5="B",1.262,1.553))))</f>
        <v>2.1823349539989287</v>
      </c>
      <c r="R1136" s="167">
        <f t="shared" si="507"/>
        <v>3.2735024309983931</v>
      </c>
      <c r="W1136" s="167"/>
    </row>
    <row r="1137" spans="1:23" x14ac:dyDescent="0.2">
      <c r="A1137" s="135"/>
      <c r="B1137" s="28" t="s">
        <v>975</v>
      </c>
      <c r="C1137" s="28" t="s">
        <v>63</v>
      </c>
      <c r="D1137" s="28" t="e">
        <f>[3]!EntStkDescr($P$1,A1137,1)</f>
        <v>#NAME?</v>
      </c>
      <c r="E1137" s="57"/>
      <c r="F1137" s="39" t="s">
        <v>952</v>
      </c>
      <c r="G1137" s="31" t="str">
        <f t="shared" si="519"/>
        <v>16GripCoat</v>
      </c>
      <c r="H1137" s="30">
        <v>16</v>
      </c>
      <c r="I1137" s="30"/>
      <c r="J1137" s="81" t="e">
        <f>IF('Price List'!$F$2="N/A",N1137,IF('Price List'!$S$4="#(515): Invalid Customer",K1137,(K1137-(K1137*O1137))))</f>
        <v>#NAME?</v>
      </c>
      <c r="K1137" s="81">
        <f>Q1137+(Q1137*Accounts!$N$12)</f>
        <v>2.8517628540013638</v>
      </c>
      <c r="L1137" s="29">
        <f t="shared" si="522"/>
        <v>1.7110577124008182</v>
      </c>
      <c r="M1137" s="86">
        <f>IF(VLOOKUP(C1137,product_group_discount,3,FALSE)="",'New Quote Discount'!$C$6,VLOOKUP(C1137,product_group_discount,3,FALSE))</f>
        <v>0.4</v>
      </c>
      <c r="N1137" s="29">
        <f t="shared" si="520"/>
        <v>1.7110577124008182</v>
      </c>
      <c r="O1137" s="120" t="e">
        <f t="shared" si="521"/>
        <v>#NAME?</v>
      </c>
      <c r="P1137" s="81">
        <v>2.2597170000010807</v>
      </c>
      <c r="Q1137" s="167">
        <f>IF(P1137="",[3]!EntStkSalesPrice($P$1,A1137,'Price List'!$S$5),P1137*(IF('Price List'!$S$5="A",1,IF('Price List'!$S$5="B",1.262,1.553))))</f>
        <v>2.8517628540013638</v>
      </c>
      <c r="R1137" s="167">
        <f t="shared" si="507"/>
        <v>4.2776442810020452</v>
      </c>
      <c r="W1137" s="167"/>
    </row>
    <row r="1138" spans="1:23" x14ac:dyDescent="0.2">
      <c r="A1138" s="135"/>
      <c r="B1138" s="28" t="s">
        <v>975</v>
      </c>
      <c r="C1138" s="28" t="s">
        <v>63</v>
      </c>
      <c r="D1138" s="28" t="e">
        <f>[3]!EntStkDescr($P$1,A1138,1)</f>
        <v>#NAME?</v>
      </c>
      <c r="E1138" s="57"/>
      <c r="F1138" s="39" t="s">
        <v>952</v>
      </c>
      <c r="G1138" s="31" t="str">
        <f t="shared" si="519"/>
        <v>18GripCoat</v>
      </c>
      <c r="H1138" s="30">
        <v>18</v>
      </c>
      <c r="I1138" s="30"/>
      <c r="J1138" s="81" t="e">
        <f>IF('Price List'!$F$2="N/A",N1138,IF('Price List'!$S$4="#(515): Invalid Customer",K1138,(K1138-(K1138*O1138))))</f>
        <v>#NAME?</v>
      </c>
      <c r="K1138" s="81">
        <f>Q1138+(Q1138*Accounts!$N$12)</f>
        <v>3.3739166160005842</v>
      </c>
      <c r="L1138" s="29">
        <f t="shared" si="522"/>
        <v>2.0243499696003502</v>
      </c>
      <c r="M1138" s="86">
        <f>IF(VLOOKUP(C1138,product_group_discount,3,FALSE)="",'New Quote Discount'!$C$6,VLOOKUP(C1138,product_group_discount,3,FALSE))</f>
        <v>0.4</v>
      </c>
      <c r="N1138" s="29">
        <f t="shared" si="520"/>
        <v>2.0243499696003502</v>
      </c>
      <c r="O1138" s="120" t="e">
        <f t="shared" si="521"/>
        <v>#NAME?</v>
      </c>
      <c r="P1138" s="81">
        <v>2.6734680000004629</v>
      </c>
      <c r="Q1138" s="167">
        <f>IF(P1138="",[3]!EntStkSalesPrice($P$1,A1138,'Price List'!$S$5),P1138*(IF('Price List'!$S$5="A",1,IF('Price List'!$S$5="B",1.262,1.553))))</f>
        <v>3.3739166160005842</v>
      </c>
      <c r="R1138" s="167">
        <f t="shared" si="507"/>
        <v>5.0608749240008759</v>
      </c>
      <c r="W1138" s="167"/>
    </row>
    <row r="1139" spans="1:23" x14ac:dyDescent="0.2">
      <c r="A1139" s="135"/>
      <c r="B1139" s="28" t="s">
        <v>975</v>
      </c>
      <c r="C1139" s="28" t="s">
        <v>63</v>
      </c>
      <c r="D1139" s="28" t="e">
        <f>[3]!EntStkDescr($P$1,A1139,1)</f>
        <v>#NAME?</v>
      </c>
      <c r="E1139" s="57"/>
      <c r="F1139" s="39" t="s">
        <v>952</v>
      </c>
      <c r="G1139" s="31" t="str">
        <f t="shared" si="519"/>
        <v>20GripCoat</v>
      </c>
      <c r="H1139" s="30">
        <v>20</v>
      </c>
      <c r="I1139" s="30"/>
      <c r="J1139" s="81" t="e">
        <f>IF('Price List'!$F$2="N/A",N1139,IF('Price List'!$S$4="#(515): Invalid Customer",K1139,(K1139-(K1139*O1139))))</f>
        <v>#NAME?</v>
      </c>
      <c r="K1139" s="81">
        <f>Q1139+(Q1139*Accounts!$N$12)</f>
        <v>4.0433445160005848</v>
      </c>
      <c r="L1139" s="29">
        <f t="shared" si="522"/>
        <v>2.426006709600351</v>
      </c>
      <c r="M1139" s="86">
        <f>IF(VLOOKUP(C1139,product_group_discount,3,FALSE)="",'New Quote Discount'!$C$6,VLOOKUP(C1139,product_group_discount,3,FALSE))</f>
        <v>0.4</v>
      </c>
      <c r="N1139" s="29">
        <f t="shared" si="520"/>
        <v>2.426006709600351</v>
      </c>
      <c r="O1139" s="120" t="e">
        <f t="shared" si="521"/>
        <v>#NAME?</v>
      </c>
      <c r="P1139" s="81">
        <v>3.2039180000004635</v>
      </c>
      <c r="Q1139" s="167">
        <f>IF(P1139="",[3]!EntStkSalesPrice($P$1,A1139,'Price List'!$S$5),P1139*(IF('Price List'!$S$5="A",1,IF('Price List'!$S$5="B",1.262,1.553))))</f>
        <v>4.0433445160005848</v>
      </c>
      <c r="R1139" s="167">
        <f t="shared" si="507"/>
        <v>6.0650167740008776</v>
      </c>
      <c r="W1139" s="167"/>
    </row>
    <row r="1140" spans="1:23" x14ac:dyDescent="0.2">
      <c r="A1140" s="27"/>
      <c r="B1140" s="28" t="s">
        <v>975</v>
      </c>
      <c r="C1140" s="28" t="s">
        <v>63</v>
      </c>
      <c r="D1140" s="28" t="e">
        <f>[3]!EntStkDescr($P$1,A1140,1)</f>
        <v>#NAME?</v>
      </c>
      <c r="E1140" s="57"/>
      <c r="F1140" s="39" t="s">
        <v>952</v>
      </c>
      <c r="G1140" s="31" t="str">
        <f t="shared" si="519"/>
        <v>22GripCoat</v>
      </c>
      <c r="H1140" s="30">
        <v>22</v>
      </c>
      <c r="I1140" s="30"/>
      <c r="J1140" s="81" t="e">
        <f>IF('Price List'!$F$2="N/A",N1140,IF('Price List'!$S$4="#(515): Invalid Customer",K1140,(K1140-(K1140*O1140))))</f>
        <v>#NAME?</v>
      </c>
      <c r="K1140" s="81">
        <f>IF('Price List'!$V$2="GBP",P1140,IF('Price List'!$V$2="EUR",P1140*Accounts!$F$18,IF('Price List'!$V$2="SEK",'Product List'!P1140*Accounts!$F$20,IF('Price List'!$V$2="USD",'Product List'!P1140*Accounts!$F$19,"-"))))</f>
        <v>4.1109875000000002</v>
      </c>
      <c r="L1140" s="29">
        <f t="shared" si="522"/>
        <v>2.4665925</v>
      </c>
      <c r="M1140" s="86">
        <f>IF(VLOOKUP(C1140,product_group_discount,3,FALSE)="",'New Quote Discount'!$C$6,VLOOKUP(C1140,product_group_discount,3,FALSE))</f>
        <v>0.4</v>
      </c>
      <c r="N1140" s="29">
        <f t="shared" si="520"/>
        <v>2.4665925</v>
      </c>
      <c r="O1140" s="120" t="e">
        <f t="shared" si="521"/>
        <v>#NAME?</v>
      </c>
      <c r="P1140" s="81">
        <v>3.2887900000000001</v>
      </c>
      <c r="Q1140" s="167">
        <f>IF(P1140="",[3]!EntStkSalesPrice($P$1,A1140,'Price List'!$S$5),P1140*(IF('Price List'!$S$5="A",1,IF('Price List'!$S$5="B",1.262,1.553))))</f>
        <v>4.1504529799999998</v>
      </c>
      <c r="R1140" s="167">
        <f t="shared" si="507"/>
        <v>6.1664812500000004</v>
      </c>
    </row>
    <row r="1141" spans="1:23" x14ac:dyDescent="0.2">
      <c r="A1141" s="27"/>
      <c r="B1141" s="28" t="s">
        <v>975</v>
      </c>
      <c r="C1141" s="28" t="s">
        <v>63</v>
      </c>
      <c r="D1141" s="28" t="e">
        <f>[3]!EntStkDescr($P$1,A1141,1)</f>
        <v>#NAME?</v>
      </c>
      <c r="E1141" s="57"/>
      <c r="F1141" s="39" t="s">
        <v>952</v>
      </c>
      <c r="G1141" s="31" t="str">
        <f t="shared" si="519"/>
        <v>23GripCoat</v>
      </c>
      <c r="H1141" s="30">
        <v>23</v>
      </c>
      <c r="I1141" s="30"/>
      <c r="J1141" s="81" t="e">
        <f>IF('Price List'!$F$2="N/A",N1141,IF('Price List'!$S$4="#(515): Invalid Customer",K1141,(K1141-(K1141*O1141))))</f>
        <v>#NAME?</v>
      </c>
      <c r="K1141" s="81">
        <f>IF('Price List'!$V$2="GBP",P1141,IF('Price List'!$V$2="EUR",P1141*Accounts!$F$18,IF('Price List'!$V$2="SEK",'Product List'!P1141*Accounts!$F$20,IF('Price List'!$V$2="USD",'Product List'!P1141*Accounts!$F$19,"-"))))</f>
        <v>4.2479762125000002</v>
      </c>
      <c r="L1141" s="29">
        <f t="shared" si="522"/>
        <v>2.5487857275000003</v>
      </c>
      <c r="M1141" s="86">
        <f>IF(VLOOKUP(C1141,product_group_discount,3,FALSE)="",'New Quote Discount'!$C$6,VLOOKUP(C1141,product_group_discount,3,FALSE))</f>
        <v>0.4</v>
      </c>
      <c r="N1141" s="29">
        <f t="shared" si="520"/>
        <v>2.5487857275000003</v>
      </c>
      <c r="O1141" s="120" t="e">
        <f t="shared" si="521"/>
        <v>#NAME?</v>
      </c>
      <c r="P1141" s="81">
        <v>3.3983809700000003</v>
      </c>
      <c r="Q1141" s="167">
        <f>IF(P1141="",[3]!EntStkSalesPrice($P$1,A1141,'Price List'!$S$5),P1141*(IF('Price List'!$S$5="A",1,IF('Price List'!$S$5="B",1.262,1.553))))</f>
        <v>4.2887567841400003</v>
      </c>
      <c r="R1141" s="167">
        <f t="shared" si="507"/>
        <v>6.3719643187500008</v>
      </c>
    </row>
    <row r="1142" spans="1:23" ht="13.6" thickBot="1" x14ac:dyDescent="0.25">
      <c r="A1142" s="40"/>
      <c r="B1142" s="41" t="s">
        <v>975</v>
      </c>
      <c r="C1142" s="41" t="s">
        <v>63</v>
      </c>
      <c r="D1142" s="41" t="e">
        <f>[3]!EntStkDescr($P$1,A1142,1)</f>
        <v>#NAME?</v>
      </c>
      <c r="E1142" s="61"/>
      <c r="F1142" s="39" t="s">
        <v>952</v>
      </c>
      <c r="G1142" s="31" t="str">
        <f t="shared" si="519"/>
        <v>24GripCoat</v>
      </c>
      <c r="H1142" s="43">
        <v>24</v>
      </c>
      <c r="I1142" s="43"/>
      <c r="J1142" s="83" t="e">
        <f>IF('Price List'!$F$2="N/A",N1142,IF('Price List'!$S$4="#(515): Invalid Customer",K1142,(K1142-(K1142*O1142))))</f>
        <v>#NAME?</v>
      </c>
      <c r="K1142" s="83">
        <f>IF('Price List'!$V$2="GBP",P1142,IF('Price List'!$V$2="EUR",P1142*Accounts!$F$18,IF('Price List'!$V$2="SEK",'Product List'!P1142*Accounts!$F$20,IF('Price List'!$V$2="USD",'Product List'!P1142*Accounts!$F$19,"-"))))</f>
        <v>4.5883606730000004</v>
      </c>
      <c r="L1142" s="64">
        <f t="shared" si="522"/>
        <v>2.7530164038000002</v>
      </c>
      <c r="M1142" s="87">
        <f>IF(VLOOKUP(C1142,product_group_discount,3,FALSE)="",'New Quote Discount'!$C$6,VLOOKUP(C1142,product_group_discount,3,FALSE))</f>
        <v>0.4</v>
      </c>
      <c r="N1142" s="64">
        <f t="shared" si="520"/>
        <v>2.7530164038000002</v>
      </c>
      <c r="O1142" s="122" t="e">
        <f t="shared" si="521"/>
        <v>#NAME?</v>
      </c>
      <c r="P1142" s="83">
        <v>3.6706885384000003</v>
      </c>
      <c r="Q1142" s="167">
        <f>IF(P1142="",[3]!EntStkSalesPrice($P$1,A1142,'Price List'!$S$5),P1142*(IF('Price List'!$S$5="A",1,IF('Price List'!$S$5="B",1.262,1.553))))</f>
        <v>4.6324089354608002</v>
      </c>
      <c r="R1142" s="167">
        <f t="shared" si="507"/>
        <v>6.8825410095000006</v>
      </c>
    </row>
    <row r="1143" spans="1:23" s="22" customFormat="1" ht="13.6" thickBot="1" x14ac:dyDescent="0.25">
      <c r="A1143" s="139" t="s">
        <v>173</v>
      </c>
      <c r="B1143" s="141" t="s">
        <v>976</v>
      </c>
      <c r="C1143" s="140" t="str">
        <f t="shared" ref="C1143" si="523">LEFT(B1143,3)</f>
        <v>ACS</v>
      </c>
      <c r="D1143" s="140" t="e">
        <f>[3]!EntStkDescr($P$1,A1143,1)</f>
        <v>#NAME?</v>
      </c>
      <c r="E1143" s="140"/>
      <c r="F1143" s="142" t="s">
        <v>34</v>
      </c>
      <c r="G1143" s="143" t="str">
        <f t="shared" si="511"/>
        <v>1ArmourCoat</v>
      </c>
      <c r="H1143" s="211">
        <v>1</v>
      </c>
      <c r="I1143" s="19"/>
      <c r="J1143" s="146" t="e">
        <f>IF('Price List'!$F$2="N/A",N1143,IF('Price List'!$S$4="#(515): Invalid Customer",K1143,(K1143-(K1143*O1143))))</f>
        <v>#NAME?</v>
      </c>
      <c r="K1143" s="145" t="e">
        <f>Q1143+(Q1143*Accounts!$N$12)</f>
        <v>#NAME?</v>
      </c>
      <c r="L1143" s="146" t="e">
        <f t="shared" si="515"/>
        <v>#NAME?</v>
      </c>
      <c r="M1143" s="76">
        <f>IF(VLOOKUP(C1143,product_group_discount,3,FALSE)="",'New Quote Discount'!$C$6,VLOOKUP(C1143,product_group_discount,3,FALSE))</f>
        <v>0.4</v>
      </c>
      <c r="N1143" s="146" t="e">
        <f t="shared" si="513"/>
        <v>#NAME?</v>
      </c>
      <c r="O1143" s="76" t="e">
        <f t="shared" si="514"/>
        <v>#NAME?</v>
      </c>
      <c r="P1143" s="208"/>
      <c r="Q1143" s="167" t="e">
        <f>IF(P1143="",[3]!EntStkSalesPrice($P$1,A1143,'Price List'!$S$5),P1143*(IF('Price List'!$S$5="A",1,IF('Price List'!$S$5="B",1.262,1.553))))</f>
        <v>#NAME?</v>
      </c>
      <c r="R1143" s="167" t="e">
        <f t="shared" si="507"/>
        <v>#NAME?</v>
      </c>
    </row>
    <row r="1144" spans="1:23" s="22" customFormat="1" ht="13.6" thickBot="1" x14ac:dyDescent="0.25">
      <c r="A1144" s="115" t="s">
        <v>966</v>
      </c>
      <c r="B1144" s="141" t="s">
        <v>976</v>
      </c>
      <c r="C1144" s="66" t="str">
        <f t="shared" ref="C1144:C1147" si="524">LEFT(B1144,3)</f>
        <v>ACS</v>
      </c>
      <c r="D1144" s="66" t="e">
        <f>[3]!EntStkDescr($P$1,A1144,1)</f>
        <v>#NAME?</v>
      </c>
      <c r="E1144" s="66"/>
      <c r="F1144" s="68" t="s">
        <v>952</v>
      </c>
      <c r="G1144" s="70" t="str">
        <f t="shared" ref="G1144:G1147" si="525">CONCATENATE(H1144,E1144,F1144)</f>
        <v>1GripCoat</v>
      </c>
      <c r="H1144" s="212">
        <v>1</v>
      </c>
      <c r="I1144" s="24"/>
      <c r="J1144" s="75" t="e">
        <f>IF('Price List'!$F$2="N/A",N1144,IF('Price List'!$S$4="#(515): Invalid Customer",K1144,(K1144-(K1144*O1144))))</f>
        <v>#NAME?</v>
      </c>
      <c r="K1144" s="85" t="e">
        <f>Q1144+(Q1144*Accounts!$N$12)</f>
        <v>#NAME?</v>
      </c>
      <c r="L1144" s="75" t="e">
        <f t="shared" ref="L1144:L1147" si="526">K1144-(K1144*M1144)</f>
        <v>#NAME?</v>
      </c>
      <c r="M1144" s="77">
        <f>IF(VLOOKUP(C1144,product_group_discount,3,FALSE)="",'New Quote Discount'!$C$6,VLOOKUP(C1144,product_group_discount,3,FALSE))</f>
        <v>0.4</v>
      </c>
      <c r="N1144" s="75" t="e">
        <f t="shared" ref="N1144:N1147" si="527">K1144-(K1144*M1144)</f>
        <v>#NAME?</v>
      </c>
      <c r="O1144" s="77" t="e">
        <f t="shared" ref="O1144:O1147" si="528">VLOOKUP(C1144,customerdiscount,5,FALSE)</f>
        <v>#NAME?</v>
      </c>
      <c r="P1144" s="202"/>
      <c r="Q1144" s="167" t="e">
        <f>IF(P1144="",[3]!EntStkSalesPrice($P$1,A1144,'Price List'!$S$5),P1144*(IF('Price List'!$S$5="A",1,IF('Price List'!$S$5="B",1.262,1.553))))</f>
        <v>#NAME?</v>
      </c>
      <c r="R1144" s="167" t="e">
        <f t="shared" si="507"/>
        <v>#NAME?</v>
      </c>
      <c r="T1144" s="210"/>
      <c r="U1144"/>
      <c r="V1144"/>
      <c r="W1144"/>
    </row>
    <row r="1145" spans="1:23" s="22" customFormat="1" ht="13.6" thickBot="1" x14ac:dyDescent="0.25">
      <c r="A1145" s="115" t="s">
        <v>963</v>
      </c>
      <c r="B1145" s="141" t="s">
        <v>976</v>
      </c>
      <c r="C1145" s="66" t="str">
        <f t="shared" si="524"/>
        <v>ACS</v>
      </c>
      <c r="D1145" s="66" t="e">
        <f>[3]!EntStkDescr($P$1,A1145,1)</f>
        <v>#NAME?</v>
      </c>
      <c r="E1145" s="66"/>
      <c r="F1145" s="68" t="s">
        <v>967</v>
      </c>
      <c r="G1145" s="70" t="str">
        <f t="shared" si="525"/>
        <v>1EnduraCoat</v>
      </c>
      <c r="H1145" s="212">
        <v>1</v>
      </c>
      <c r="I1145" s="24"/>
      <c r="J1145" s="75" t="e">
        <f>IF('Price List'!$F$2="N/A",N1145,IF('Price List'!$S$4="#(515): Invalid Customer",K1145,(K1145-(K1145*O1145))))</f>
        <v>#NAME?</v>
      </c>
      <c r="K1145" s="85" t="e">
        <f>Q1145+(Q1145*Accounts!$N$12)</f>
        <v>#NAME?</v>
      </c>
      <c r="L1145" s="75" t="e">
        <f t="shared" si="526"/>
        <v>#NAME?</v>
      </c>
      <c r="M1145" s="77">
        <f>IF(VLOOKUP(C1145,product_group_discount,3,FALSE)="",'New Quote Discount'!$C$6,VLOOKUP(C1145,product_group_discount,3,FALSE))</f>
        <v>0.4</v>
      </c>
      <c r="N1145" s="75" t="e">
        <f t="shared" si="527"/>
        <v>#NAME?</v>
      </c>
      <c r="O1145" s="77" t="e">
        <f t="shared" si="528"/>
        <v>#NAME?</v>
      </c>
      <c r="P1145" s="202"/>
      <c r="Q1145" s="167" t="e">
        <f>IF(P1145="",[3]!EntStkSalesPrice($P$1,A1145,'Price List'!$S$5),P1145*(IF('Price List'!$S$5="A",1,IF('Price List'!$S$5="B",1.262,1.553))))</f>
        <v>#NAME?</v>
      </c>
      <c r="R1145" s="167" t="e">
        <f t="shared" si="507"/>
        <v>#NAME?</v>
      </c>
      <c r="T1145" s="210"/>
      <c r="U1145"/>
      <c r="V1145"/>
      <c r="W1145"/>
    </row>
    <row r="1146" spans="1:23" s="22" customFormat="1" ht="13.6" thickBot="1" x14ac:dyDescent="0.25">
      <c r="A1146" s="115" t="s">
        <v>964</v>
      </c>
      <c r="B1146" s="141" t="s">
        <v>976</v>
      </c>
      <c r="C1146" s="66" t="str">
        <f t="shared" si="524"/>
        <v>ACS</v>
      </c>
      <c r="D1146" s="66" t="e">
        <f>[3]!EntStkDescr($P$1,A1146,1)</f>
        <v>#NAME?</v>
      </c>
      <c r="E1146" s="66"/>
      <c r="F1146" s="68" t="s">
        <v>962</v>
      </c>
      <c r="G1146" s="70" t="str">
        <f t="shared" si="525"/>
        <v>1SiliconCoat</v>
      </c>
      <c r="H1146" s="212">
        <v>1</v>
      </c>
      <c r="I1146" s="24"/>
      <c r="J1146" s="75" t="e">
        <f>IF('Price List'!$F$2="N/A",N1146,IF('Price List'!$S$4="#(515): Invalid Customer",K1146,(K1146-(K1146*O1146))))</f>
        <v>#NAME?</v>
      </c>
      <c r="K1146" s="85" t="e">
        <f>Q1146+(Q1146*Accounts!$N$12)</f>
        <v>#NAME?</v>
      </c>
      <c r="L1146" s="75" t="e">
        <f t="shared" si="526"/>
        <v>#NAME?</v>
      </c>
      <c r="M1146" s="77">
        <f>IF(VLOOKUP(C1146,product_group_discount,3,FALSE)="",'New Quote Discount'!$C$6,VLOOKUP(C1146,product_group_discount,3,FALSE))</f>
        <v>0.4</v>
      </c>
      <c r="N1146" s="75" t="e">
        <f t="shared" si="527"/>
        <v>#NAME?</v>
      </c>
      <c r="O1146" s="77" t="e">
        <f t="shared" si="528"/>
        <v>#NAME?</v>
      </c>
      <c r="P1146" s="202"/>
      <c r="Q1146" s="167" t="e">
        <f>IF(P1146="",[3]!EntStkSalesPrice($P$1,A1146,'Price List'!$S$5),P1146*(IF('Price List'!$S$5="A",1,IF('Price List'!$S$5="B",1.262,1.553))))</f>
        <v>#NAME?</v>
      </c>
      <c r="R1146" s="167" t="e">
        <f t="shared" si="507"/>
        <v>#NAME?</v>
      </c>
      <c r="T1146" s="210"/>
      <c r="U1146"/>
      <c r="V1146"/>
      <c r="W1146"/>
    </row>
    <row r="1147" spans="1:23" s="22" customFormat="1" ht="13.6" thickBot="1" x14ac:dyDescent="0.25">
      <c r="A1147" s="180" t="s">
        <v>965</v>
      </c>
      <c r="B1147" s="141" t="s">
        <v>976</v>
      </c>
      <c r="C1147" s="110" t="str">
        <f t="shared" si="524"/>
        <v>ACS</v>
      </c>
      <c r="D1147" s="110" t="e">
        <f>[3]!EntStkDescr($P$1,A1147,1)</f>
        <v>#NAME?</v>
      </c>
      <c r="E1147" s="110"/>
      <c r="F1147" s="134" t="s">
        <v>33</v>
      </c>
      <c r="G1147" s="111" t="str">
        <f t="shared" si="525"/>
        <v>1DriCoat</v>
      </c>
      <c r="H1147" s="213">
        <v>1</v>
      </c>
      <c r="I1147" s="35"/>
      <c r="J1147" s="132" t="e">
        <f>IF('Price List'!$F$2="N/A",N1147,IF('Price List'!$S$4="#(515): Invalid Customer",K1147,(K1147-(K1147*O1147))))</f>
        <v>#NAME?</v>
      </c>
      <c r="K1147" s="118" t="e">
        <f>Q1147+(Q1147*Accounts!$N$12)</f>
        <v>#NAME?</v>
      </c>
      <c r="L1147" s="132" t="e">
        <f t="shared" si="526"/>
        <v>#NAME?</v>
      </c>
      <c r="M1147" s="78">
        <f>IF(VLOOKUP(C1147,product_group_discount,3,FALSE)="",'New Quote Discount'!$C$6,VLOOKUP(C1147,product_group_discount,3,FALSE))</f>
        <v>0.4</v>
      </c>
      <c r="N1147" s="132" t="e">
        <f t="shared" si="527"/>
        <v>#NAME?</v>
      </c>
      <c r="O1147" s="78" t="e">
        <f t="shared" si="528"/>
        <v>#NAME?</v>
      </c>
      <c r="P1147" s="209"/>
      <c r="Q1147" s="167" t="e">
        <f>IF(P1147="",[3]!EntStkSalesPrice($P$1,A1147,'Price List'!$S$5),P1147*(IF('Price List'!$S$5="A",1,IF('Price List'!$S$5="B",1.262,1.553))))</f>
        <v>#NAME?</v>
      </c>
      <c r="R1147" s="167" t="e">
        <f t="shared" si="507"/>
        <v>#NAME?</v>
      </c>
      <c r="T1147" s="210"/>
      <c r="U1147"/>
      <c r="V1147"/>
      <c r="W1147"/>
    </row>
    <row r="1148" spans="1:23" x14ac:dyDescent="0.2">
      <c r="A1148" s="21" t="s">
        <v>86</v>
      </c>
      <c r="B1148" s="22" t="e">
        <f>[3]!EntStkParent($P$1,A1148)</f>
        <v>#NAME?</v>
      </c>
      <c r="C1148" s="22" t="s">
        <v>109</v>
      </c>
      <c r="D1148" s="22" t="e">
        <f>[3]!EntStkDescr($P$1,A1148,1)</f>
        <v>#NAME?</v>
      </c>
      <c r="E1148" s="22"/>
      <c r="F1148" s="26" t="s">
        <v>47</v>
      </c>
      <c r="G1148" s="25" t="str">
        <f t="shared" ref="G1148:G1154" si="529">CONCATENATE(H1148,E1148,F1148)</f>
        <v>Diameter Increase Inserts</v>
      </c>
      <c r="H1148" s="24"/>
      <c r="I1148" s="24"/>
      <c r="J1148" s="80" t="e">
        <f>IF('Price List'!$F$2="N/A",N1148,IF('Price List'!$S$4="#(515): Invalid Customer",K1148,(K1148-(K1148*O1148))))</f>
        <v>#NAME?</v>
      </c>
      <c r="K1148" s="80" t="e">
        <f>Q1148+(Q1148*Accounts!$N$12)</f>
        <v>#NAME?</v>
      </c>
      <c r="L1148" s="23" t="e">
        <f t="shared" ref="L1148:L1154" si="530">K1148-(K1148*M1148)</f>
        <v>#NAME?</v>
      </c>
      <c r="M1148" s="77">
        <f>IF(VLOOKUP(C1148,product_group_discount,3,FALSE)="",'New Quote Discount'!$C$6,VLOOKUP(C1148,product_group_discount,3,FALSE))</f>
        <v>0</v>
      </c>
      <c r="N1148" s="23" t="e">
        <f t="shared" ref="N1148:N1154" si="531">K1148-(K1148*M1148)</f>
        <v>#NAME?</v>
      </c>
      <c r="O1148" s="121" t="e">
        <f t="shared" ref="O1148:O1154" si="532">VLOOKUP(C1148,customerdiscount,5,FALSE)</f>
        <v>#NAME?</v>
      </c>
      <c r="P1148" s="117"/>
      <c r="Q1148" s="167" t="e">
        <f>IF(P1148="",[3]!EntStkSalesPrice($P$1,A1148,'Price List'!$S$5),P1148*(IF('Price List'!$S$5="A",1,IF('Price List'!$S$5="B",1.262,1.553))))</f>
        <v>#NAME?</v>
      </c>
      <c r="R1148" s="167" t="e">
        <f t="shared" si="507"/>
        <v>#NAME?</v>
      </c>
    </row>
    <row r="1149" spans="1:23" x14ac:dyDescent="0.2">
      <c r="A1149" s="72" t="s">
        <v>88</v>
      </c>
      <c r="B1149" s="22" t="e">
        <f>[3]!EntStkParent($P$1,A1149)</f>
        <v>#NAME?</v>
      </c>
      <c r="C1149" s="22" t="s">
        <v>109</v>
      </c>
      <c r="D1149" s="22" t="e">
        <f>[3]!EntStkDescr($P$1,A1149,1)</f>
        <v>#NAME?</v>
      </c>
      <c r="E1149" s="22"/>
      <c r="F1149" s="26" t="s">
        <v>45</v>
      </c>
      <c r="G1149" s="25" t="str">
        <f t="shared" si="529"/>
        <v>Hoist markers</v>
      </c>
      <c r="H1149" s="24"/>
      <c r="I1149" s="24"/>
      <c r="J1149" s="80" t="e">
        <f>IF('Price List'!$F$2="N/A",N1149,IF('Price List'!$S$4="#(515): Invalid Customer",K1149,(K1149-(K1149*O1149))))</f>
        <v>#NAME?</v>
      </c>
      <c r="K1149" s="80" t="e">
        <f>Q1149+(Q1149*Accounts!$N$12)</f>
        <v>#NAME?</v>
      </c>
      <c r="L1149" s="23" t="e">
        <f t="shared" si="530"/>
        <v>#NAME?</v>
      </c>
      <c r="M1149" s="77">
        <f>IF(VLOOKUP(C1149,product_group_discount,3,FALSE)="",'New Quote Discount'!$C$6,VLOOKUP(C1149,product_group_discount,3,FALSE))</f>
        <v>0</v>
      </c>
      <c r="N1149" s="23" t="e">
        <f t="shared" si="531"/>
        <v>#NAME?</v>
      </c>
      <c r="O1149" s="121" t="e">
        <f t="shared" si="532"/>
        <v>#NAME?</v>
      </c>
      <c r="P1149" s="117"/>
      <c r="Q1149" s="167" t="e">
        <f>IF(P1149="",[3]!EntStkSalesPrice($P$1,A1149,'Price List'!$S$5),P1149*(IF('Price List'!$S$5="A",1,IF('Price List'!$S$5="B",1.262,1.553))))</f>
        <v>#NAME?</v>
      </c>
      <c r="R1149" s="167" t="e">
        <f t="shared" si="507"/>
        <v>#NAME?</v>
      </c>
    </row>
    <row r="1150" spans="1:23" x14ac:dyDescent="0.2">
      <c r="A1150" s="72" t="s">
        <v>89</v>
      </c>
      <c r="B1150" s="22" t="e">
        <f>[3]!EntStkParent($P$1,A1150)</f>
        <v>#NAME?</v>
      </c>
      <c r="C1150" s="22" t="s">
        <v>109</v>
      </c>
      <c r="D1150" s="22" t="e">
        <f>[3]!EntStkDescr($P$1,A1150,1)</f>
        <v>#NAME?</v>
      </c>
      <c r="E1150" s="22"/>
      <c r="F1150" s="26" t="s">
        <v>51</v>
      </c>
      <c r="G1150" s="25" t="str">
        <f t="shared" si="529"/>
        <v>Hoist markers glow in the Dark</v>
      </c>
      <c r="H1150" s="24"/>
      <c r="I1150" s="24"/>
      <c r="J1150" s="85" t="e">
        <f>IF('Price List'!$F$2="N/A",N1150,IF('Price List'!$S$4="#(515): Invalid Customer",K1150,(K1150-(K1150*O1150))))</f>
        <v>#NAME?</v>
      </c>
      <c r="K1150" s="85" t="e">
        <f>Q1150+(Q1150*Accounts!$N$12)</f>
        <v>#NAME?</v>
      </c>
      <c r="L1150" s="75" t="e">
        <f t="shared" si="530"/>
        <v>#NAME?</v>
      </c>
      <c r="M1150" s="77">
        <f>IF(VLOOKUP(C1150,product_group_discount,3,FALSE)="",'New Quote Discount'!$C$6,VLOOKUP(C1150,product_group_discount,3,FALSE))</f>
        <v>0</v>
      </c>
      <c r="N1150" s="23" t="e">
        <f t="shared" si="531"/>
        <v>#NAME?</v>
      </c>
      <c r="O1150" s="121" t="e">
        <f t="shared" si="532"/>
        <v>#NAME?</v>
      </c>
      <c r="P1150" s="117"/>
      <c r="Q1150" s="167" t="e">
        <f>IF(P1150="",[3]!EntStkSalesPrice($P$1,A1150,'Price List'!$S$5),P1150*(IF('Price List'!$S$5="A",1,IF('Price List'!$S$5="B",1.262,1.553))))</f>
        <v>#NAME?</v>
      </c>
      <c r="R1150" s="167" t="e">
        <f t="shared" si="507"/>
        <v>#NAME?</v>
      </c>
    </row>
    <row r="1151" spans="1:23" x14ac:dyDescent="0.2">
      <c r="A1151" s="72" t="s">
        <v>90</v>
      </c>
      <c r="B1151" s="22" t="e">
        <f>[3]!EntStkParent($P$1,A1151)</f>
        <v>#NAME?</v>
      </c>
      <c r="C1151" s="22" t="s">
        <v>109</v>
      </c>
      <c r="D1151" s="22" t="e">
        <f>[3]!EntStkDescr($P$1,A1151,1)</f>
        <v>#NAME?</v>
      </c>
      <c r="E1151" s="22"/>
      <c r="F1151" s="26" t="s">
        <v>46</v>
      </c>
      <c r="G1151" s="25" t="str">
        <f t="shared" si="529"/>
        <v>Core tapering</v>
      </c>
      <c r="H1151" s="24"/>
      <c r="I1151" s="24"/>
      <c r="J1151" s="80" t="e">
        <f>IF('Price List'!$F$2="N/A",N1151,IF('Price List'!$S$4="#(515): Invalid Customer",K1151,(K1151-(K1151*O1151))))</f>
        <v>#NAME?</v>
      </c>
      <c r="K1151" s="80" t="e">
        <f>Q1151+(Q1151*Accounts!$N$12)</f>
        <v>#NAME?</v>
      </c>
      <c r="L1151" s="23" t="e">
        <f t="shared" si="530"/>
        <v>#NAME?</v>
      </c>
      <c r="M1151" s="77">
        <f>IF(VLOOKUP(C1151,product_group_discount,3,FALSE)="",'New Quote Discount'!$C$6,VLOOKUP(C1151,product_group_discount,3,FALSE))</f>
        <v>0</v>
      </c>
      <c r="N1151" s="23" t="e">
        <f t="shared" si="531"/>
        <v>#NAME?</v>
      </c>
      <c r="O1151" s="121" t="e">
        <f t="shared" si="532"/>
        <v>#NAME?</v>
      </c>
      <c r="P1151" s="117"/>
      <c r="Q1151" s="167" t="e">
        <f>IF(P1151="",[3]!EntStkSalesPrice($P$1,A1151,'Price List'!$S$5),P1151*(IF('Price List'!$S$5="A",1,IF('Price List'!$S$5="B",1.262,1.553))))</f>
        <v>#NAME?</v>
      </c>
      <c r="R1151" s="167" t="e">
        <f t="shared" si="507"/>
        <v>#NAME?</v>
      </c>
    </row>
    <row r="1152" spans="1:23" ht="13.6" thickBot="1" x14ac:dyDescent="0.25">
      <c r="A1152" s="72" t="s">
        <v>162</v>
      </c>
      <c r="B1152" s="22" t="e">
        <f>[3]!EntStkParent($P$1,A1152)</f>
        <v>#NAME?</v>
      </c>
      <c r="C1152" s="22" t="s">
        <v>109</v>
      </c>
      <c r="D1152" s="22" t="e">
        <f>[3]!EntStkDescr($P$1,A1152,1)</f>
        <v>#NAME?</v>
      </c>
      <c r="E1152" s="22"/>
      <c r="F1152" s="26" t="s">
        <v>163</v>
      </c>
      <c r="G1152" s="25" t="str">
        <f t="shared" si="529"/>
        <v>Cover Taper</v>
      </c>
      <c r="H1152" s="24"/>
      <c r="I1152" s="24"/>
      <c r="J1152" s="80" t="e">
        <f>IF('Price List'!$F$2="N/A",N1152,IF('Price List'!$S$4="#(515): Invalid Customer",K1152,(K1152-(K1152*O1152))))</f>
        <v>#NAME?</v>
      </c>
      <c r="K1152" s="80" t="e">
        <f>Q1152+(Q1152*Accounts!$N$12)</f>
        <v>#NAME?</v>
      </c>
      <c r="L1152" s="23" t="e">
        <f>K1152-(K1152*M1152)</f>
        <v>#NAME?</v>
      </c>
      <c r="M1152" s="77">
        <f>IF(VLOOKUP(C1152,product_group_discount,3,FALSE)="",'New Quote Discount'!$C$6,VLOOKUP(C1152,product_group_discount,3,FALSE))</f>
        <v>0</v>
      </c>
      <c r="N1152" s="23" t="e">
        <f t="shared" si="531"/>
        <v>#NAME?</v>
      </c>
      <c r="O1152" s="121" t="e">
        <f t="shared" si="532"/>
        <v>#NAME?</v>
      </c>
      <c r="P1152" s="117"/>
      <c r="Q1152" s="167" t="e">
        <f>IF(P1152="",[3]!EntStkSalesPrice($P$1,A1152,'Price List'!$S$5),P1152*(IF('Price List'!$S$5="A",1,IF('Price List'!$S$5="B",1.262,1.553))))</f>
        <v>#NAME?</v>
      </c>
      <c r="R1152" s="167" t="e">
        <f t="shared" si="507"/>
        <v>#NAME?</v>
      </c>
    </row>
    <row r="1153" spans="1:18" x14ac:dyDescent="0.2">
      <c r="A1153" s="45"/>
      <c r="B1153" s="46" t="e">
        <f>[3]!EntStkParent($P$1,A1153)</f>
        <v>#NAME?</v>
      </c>
      <c r="C1153" s="46" t="s">
        <v>109</v>
      </c>
      <c r="D1153" s="46" t="e">
        <f>[3]!EntStkDescr($P$1,A1153,1)</f>
        <v>#NAME?</v>
      </c>
      <c r="E1153" s="46"/>
      <c r="F1153" s="47" t="s">
        <v>68</v>
      </c>
      <c r="G1153" s="49" t="str">
        <f t="shared" si="529"/>
        <v>Glow in the dark marker (per yarn) *,**</v>
      </c>
      <c r="H1153" s="48"/>
      <c r="I1153" s="24"/>
      <c r="J1153" s="84" t="e">
        <f>IF('Price List'!$F$2="N/A",N1153,IF('Price List'!$S$4="#(515): Invalid Customer",K1153,(K1153-(K1153*O1153))))</f>
        <v>#NAME?</v>
      </c>
      <c r="K1153" s="84">
        <f>IF('Price List'!$V$2="GBP",P1153,IF('Price List'!$V$2="EUR",P1153*Accounts!$F$18,IF('Price List'!$V$2="SEK",'Product List'!P1153*Accounts!$F$20,IF('Price List'!$V$2="USD",'Product List'!P1153*Accounts!$F$19,"-"))))</f>
        <v>1.4489560020000001</v>
      </c>
      <c r="L1153" s="63">
        <f t="shared" si="530"/>
        <v>1.4489560020000001</v>
      </c>
      <c r="M1153" s="88">
        <f>IF(VLOOKUP(C1153,product_group_discount,3,FALSE)="",'New Quote Discount'!$C$6,VLOOKUP(C1153,product_group_discount,3,FALSE))</f>
        <v>0</v>
      </c>
      <c r="N1153" s="63">
        <f t="shared" si="531"/>
        <v>1.4489560020000001</v>
      </c>
      <c r="O1153" s="124" t="e">
        <f t="shared" si="532"/>
        <v>#NAME?</v>
      </c>
      <c r="P1153" s="84">
        <v>1.1591648016</v>
      </c>
      <c r="Q1153" s="167">
        <f>IF(P1153="",[3]!EntStkSalesPrice($P$1,A1153,'Price List'!$S$5),P1153*(IF('Price List'!$S$5="A",1,IF('Price List'!$S$5="B",1.262,1.553))))</f>
        <v>1.4628659796192001</v>
      </c>
      <c r="R1153" s="167">
        <f t="shared" si="507"/>
        <v>2.1734340030000001</v>
      </c>
    </row>
    <row r="1154" spans="1:18" ht="13.6" thickBot="1" x14ac:dyDescent="0.25">
      <c r="A1154" s="40"/>
      <c r="B1154" s="41" t="e">
        <f>[3]!EntStkParent($P$1,A1154)</f>
        <v>#NAME?</v>
      </c>
      <c r="C1154" s="41" t="s">
        <v>109</v>
      </c>
      <c r="D1154" s="41" t="e">
        <f>[3]!EntStkDescr($P$1,A1154,1)</f>
        <v>#NAME?</v>
      </c>
      <c r="E1154" s="41"/>
      <c r="F1154" s="42" t="s">
        <v>67</v>
      </c>
      <c r="G1154" s="44" t="str">
        <f t="shared" si="529"/>
        <v>Reflective marker (per yarn) *</v>
      </c>
      <c r="H1154" s="43"/>
      <c r="I1154" s="24"/>
      <c r="J1154" s="83" t="e">
        <f>IF('Price List'!$F$2="N/A",N1154,IF('Price List'!$S$4="#(515): Invalid Customer",K1154,(K1154-(K1154*O1154))))</f>
        <v>#NAME?</v>
      </c>
      <c r="K1154" s="83">
        <f>IF('Price List'!$V$2="GBP",P1154,IF('Price List'!$V$2="EUR",P1154*Accounts!$F$18,IF('Price List'!$V$2="SEK",'Product List'!P1154*Accounts!$F$20,IF('Price List'!$V$2="USD",'Product List'!P1154*Accounts!$F$19,"-"))))</f>
        <v>1.0654088250000002</v>
      </c>
      <c r="L1154" s="64">
        <f t="shared" si="530"/>
        <v>1.0654088250000002</v>
      </c>
      <c r="M1154" s="87">
        <f>IF(VLOOKUP(C1154,product_group_discount,3,FALSE)="",'New Quote Discount'!$C$6,VLOOKUP(C1154,product_group_discount,3,FALSE))</f>
        <v>0</v>
      </c>
      <c r="N1154" s="64">
        <f t="shared" si="531"/>
        <v>1.0654088250000002</v>
      </c>
      <c r="O1154" s="122" t="e">
        <f t="shared" si="532"/>
        <v>#NAME?</v>
      </c>
      <c r="P1154" s="83">
        <v>0.85232706000000014</v>
      </c>
      <c r="Q1154" s="167">
        <f>IF(P1154="",[3]!EntStkSalesPrice($P$1,A1154,'Price List'!$S$5),P1154*(IF('Price List'!$S$5="A",1,IF('Price List'!$S$5="B",1.262,1.553))))</f>
        <v>1.0756367497200001</v>
      </c>
      <c r="R1154" s="167">
        <f t="shared" si="507"/>
        <v>1.5981132375000002</v>
      </c>
    </row>
    <row r="1155" spans="1:18" x14ac:dyDescent="0.2">
      <c r="G1155" s="2" t="str">
        <f t="shared" ref="G1155" si="533">CONCATENATE(H1155,E1155,F1155)</f>
        <v/>
      </c>
      <c r="I1155" s="24"/>
    </row>
  </sheetData>
  <autoFilter ref="J5:R1154" xr:uid="{00000000-0009-0000-0000-000005000000}"/>
  <sortState xmlns:xlrd2="http://schemas.microsoft.com/office/spreadsheetml/2017/richdata2" ref="A218:P264">
    <sortCondition ref="H218:H264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75"/>
  <sheetViews>
    <sheetView view="pageBreakPreview" topLeftCell="C53" zoomScale="90" zoomScaleNormal="100" zoomScaleSheetLayoutView="90" workbookViewId="0">
      <selection activeCell="K65" sqref="K65"/>
    </sheetView>
  </sheetViews>
  <sheetFormatPr baseColWidth="10" defaultColWidth="9.125" defaultRowHeight="13.6" x14ac:dyDescent="0.25"/>
  <cols>
    <col min="1" max="1" width="1.75" style="6" customWidth="1"/>
    <col min="2" max="2" width="1.125" style="6" customWidth="1"/>
    <col min="3" max="3" width="10.75" style="5" customWidth="1"/>
    <col min="4" max="4" width="13.875" style="5" customWidth="1"/>
    <col min="5" max="5" width="14.75" style="5" customWidth="1"/>
    <col min="6" max="7" width="11" style="5" customWidth="1"/>
    <col min="8" max="8" width="10.125" style="5" customWidth="1"/>
    <col min="9" max="9" width="9.75" style="5" customWidth="1"/>
    <col min="10" max="10" width="9.125" style="5"/>
    <col min="11" max="12" width="10.125" style="5" customWidth="1"/>
    <col min="13" max="14" width="9.125" style="5"/>
    <col min="15" max="16" width="10.25" style="5" customWidth="1"/>
    <col min="17" max="17" width="10.25" style="5" hidden="1" customWidth="1"/>
    <col min="18" max="18" width="10.125" style="5" customWidth="1"/>
    <col min="19" max="19" width="37" style="5" hidden="1" customWidth="1"/>
    <col min="20" max="20" width="6.125" style="5" hidden="1" customWidth="1"/>
    <col min="21" max="21" width="10.25" style="5" customWidth="1"/>
    <col min="22" max="22" width="9.875" style="5" customWidth="1"/>
    <col min="23" max="23" width="10.625" style="5" customWidth="1"/>
    <col min="24" max="27" width="10.125" style="5" customWidth="1"/>
    <col min="28" max="28" width="11.625" style="5" customWidth="1"/>
    <col min="29" max="29" width="11.625" style="6" customWidth="1"/>
    <col min="30" max="16384" width="9.125" style="5"/>
  </cols>
  <sheetData>
    <row r="1" spans="1:29" x14ac:dyDescent="0.25">
      <c r="A1" s="221"/>
      <c r="B1" s="221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1"/>
    </row>
    <row r="2" spans="1:29" ht="24.8" customHeight="1" x14ac:dyDescent="0.45">
      <c r="A2" s="221"/>
      <c r="B2" s="221"/>
      <c r="C2" s="261" t="s">
        <v>986</v>
      </c>
      <c r="D2" s="220"/>
      <c r="E2" s="220"/>
      <c r="F2" s="296" t="str">
        <f>VLOOKUP(H2,accountnumber,2,FALSE)</f>
        <v>EU1</v>
      </c>
      <c r="G2" s="297"/>
      <c r="H2" s="296" t="str">
        <f>'Price List'!H2:N2</f>
        <v>STANDARD TRADE - EURO</v>
      </c>
      <c r="I2" s="298"/>
      <c r="J2" s="298"/>
      <c r="K2" s="298"/>
      <c r="L2" s="298"/>
      <c r="M2" s="298"/>
      <c r="N2" s="297"/>
      <c r="O2" s="222"/>
      <c r="P2" s="222"/>
      <c r="Q2" s="222"/>
      <c r="R2" s="223"/>
      <c r="S2" s="223"/>
      <c r="T2" s="223"/>
      <c r="U2" s="220"/>
      <c r="V2" s="224" t="str">
        <f>IF(F2="GB1","GBP",IF(F2="EU1","EUR",IF(F2="US1","USD",IF(F2="N/A",'New Quote Discount'!C14,IF(S4=1,"GBP",IF(S4=2,"EUR",IF(S4=3,"USD","SEK")))))))</f>
        <v>EUR</v>
      </c>
      <c r="W2" s="220"/>
      <c r="X2" s="220"/>
      <c r="Y2" s="220"/>
      <c r="Z2" s="220"/>
      <c r="AA2" s="220"/>
      <c r="AB2" s="220"/>
      <c r="AC2" s="221"/>
    </row>
    <row r="3" spans="1:29" ht="8.5" customHeight="1" x14ac:dyDescent="0.45">
      <c r="A3" s="221"/>
      <c r="B3" s="221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4"/>
      <c r="W3" s="220"/>
      <c r="X3" s="220"/>
      <c r="Y3" s="220"/>
      <c r="Z3" s="220"/>
      <c r="AA3" s="220"/>
      <c r="AB3" s="220"/>
      <c r="AC3" s="221"/>
    </row>
    <row r="4" spans="1:29" ht="15.8" customHeight="1" x14ac:dyDescent="0.4">
      <c r="A4" s="221"/>
      <c r="B4" s="221"/>
      <c r="C4" s="220"/>
      <c r="D4" s="220"/>
      <c r="E4" s="220"/>
      <c r="F4" s="220"/>
      <c r="G4" s="225"/>
      <c r="H4" s="226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7" t="e">
        <f>[2]!EntCustCurrency("Marl02",F2)</f>
        <v>#NAME?</v>
      </c>
      <c r="T4" s="227"/>
      <c r="U4" s="220"/>
      <c r="V4" s="220"/>
      <c r="W4" s="220"/>
      <c r="X4" s="220"/>
      <c r="Y4" s="220"/>
      <c r="Z4" s="220"/>
      <c r="AA4" s="220"/>
      <c r="AB4" s="220"/>
      <c r="AC4" s="221"/>
    </row>
    <row r="5" spans="1:29" ht="24.45" thickBot="1" x14ac:dyDescent="0.3">
      <c r="A5" s="217"/>
      <c r="B5" s="217"/>
      <c r="C5" s="253" t="s">
        <v>2449</v>
      </c>
      <c r="D5" s="218"/>
      <c r="E5" s="218"/>
      <c r="F5" s="218"/>
      <c r="G5" s="218"/>
      <c r="H5" s="219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28" t="str">
        <f>IF(V2="GBP","a",IF(V2="EUR","b",IF(V2="USD","C","f")))</f>
        <v>b</v>
      </c>
      <c r="T5" s="229"/>
      <c r="U5" s="216"/>
      <c r="V5" s="216"/>
      <c r="W5" s="216"/>
      <c r="X5" s="216"/>
      <c r="Y5" s="216"/>
      <c r="Z5" s="216"/>
      <c r="AA5" s="216"/>
      <c r="AB5" s="216"/>
      <c r="AC5" s="217"/>
    </row>
    <row r="6" spans="1:29" x14ac:dyDescent="0.25">
      <c r="A6" s="217"/>
      <c r="B6" s="217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7"/>
    </row>
    <row r="7" spans="1:29" ht="19.05" x14ac:dyDescent="0.35">
      <c r="A7" s="254"/>
      <c r="B7" s="217"/>
      <c r="C7" s="230" t="s">
        <v>977</v>
      </c>
      <c r="D7" s="231" t="s">
        <v>31</v>
      </c>
      <c r="E7" s="231"/>
      <c r="F7" s="231"/>
      <c r="G7" s="232"/>
      <c r="H7" s="233"/>
      <c r="I7" s="234">
        <v>5</v>
      </c>
      <c r="J7" s="234">
        <v>6</v>
      </c>
      <c r="K7" s="234">
        <v>7</v>
      </c>
      <c r="L7" s="234">
        <v>8</v>
      </c>
      <c r="M7" s="234">
        <v>9</v>
      </c>
      <c r="N7" s="234">
        <v>10</v>
      </c>
      <c r="O7" s="234">
        <v>11</v>
      </c>
      <c r="P7" s="234">
        <v>12</v>
      </c>
      <c r="Q7" s="234">
        <v>13</v>
      </c>
      <c r="R7" s="234">
        <v>14</v>
      </c>
      <c r="S7" s="234"/>
      <c r="T7" s="234">
        <v>15</v>
      </c>
      <c r="U7" s="234">
        <v>16</v>
      </c>
      <c r="V7" s="234">
        <v>18</v>
      </c>
      <c r="W7" s="234">
        <v>20</v>
      </c>
      <c r="X7" s="234">
        <v>22</v>
      </c>
      <c r="Y7" s="234">
        <v>23</v>
      </c>
      <c r="Z7" s="234">
        <v>24</v>
      </c>
      <c r="AA7" s="234">
        <v>26</v>
      </c>
      <c r="AB7" s="234">
        <v>28</v>
      </c>
      <c r="AC7" s="234">
        <v>30</v>
      </c>
    </row>
    <row r="8" spans="1:29" x14ac:dyDescent="0.25">
      <c r="A8" s="254"/>
      <c r="B8" s="217"/>
      <c r="C8" s="233"/>
      <c r="D8" s="240" t="s">
        <v>32</v>
      </c>
      <c r="E8" s="240"/>
      <c r="F8" s="231"/>
      <c r="G8" s="263"/>
      <c r="H8" s="265">
        <v>2.5</v>
      </c>
      <c r="I8" s="263">
        <v>3</v>
      </c>
      <c r="J8" s="263">
        <v>4</v>
      </c>
      <c r="K8" s="263">
        <v>5</v>
      </c>
      <c r="L8" s="263">
        <v>6</v>
      </c>
      <c r="M8" s="265">
        <v>6.5</v>
      </c>
      <c r="N8" s="263">
        <v>7</v>
      </c>
      <c r="O8" s="263">
        <v>8</v>
      </c>
      <c r="P8" s="263">
        <v>9</v>
      </c>
      <c r="Q8" s="263"/>
      <c r="R8" s="263">
        <v>10</v>
      </c>
      <c r="S8" s="263"/>
      <c r="T8" s="263"/>
      <c r="U8" s="263">
        <v>11</v>
      </c>
      <c r="V8" s="263">
        <v>13</v>
      </c>
      <c r="W8" s="263">
        <v>15</v>
      </c>
      <c r="X8" s="263">
        <v>16</v>
      </c>
      <c r="Y8" s="263">
        <v>17</v>
      </c>
      <c r="Z8" s="263">
        <v>18</v>
      </c>
      <c r="AA8" s="263">
        <v>19</v>
      </c>
      <c r="AB8" s="263">
        <v>20</v>
      </c>
      <c r="AC8" s="263">
        <v>22</v>
      </c>
    </row>
    <row r="9" spans="1:29" x14ac:dyDescent="0.25">
      <c r="A9" s="254"/>
      <c r="B9" s="217"/>
      <c r="C9" s="237" t="s">
        <v>18</v>
      </c>
      <c r="D9" s="238"/>
      <c r="E9" s="238"/>
      <c r="F9" s="264"/>
      <c r="G9" s="264"/>
      <c r="H9" s="272">
        <v>3.7000000000000002E-3</v>
      </c>
      <c r="I9" s="272">
        <v>5.3E-3</v>
      </c>
      <c r="J9" s="272">
        <v>9.8000000000000014E-3</v>
      </c>
      <c r="K9" s="272">
        <v>1.2800000000000001E-2</v>
      </c>
      <c r="L9" s="272">
        <v>1.77E-2</v>
      </c>
      <c r="M9" s="272">
        <v>2.1999999999999999E-2</v>
      </c>
      <c r="N9" s="272">
        <v>2.8000000000000001E-2</v>
      </c>
      <c r="O9" s="272">
        <v>3.3000000000000002E-2</v>
      </c>
      <c r="P9" s="272">
        <v>3.7600000000000001E-2</v>
      </c>
      <c r="Q9" s="272" t="e">
        <v>#N/A</v>
      </c>
      <c r="R9" s="272">
        <v>4.8299999999999996E-2</v>
      </c>
      <c r="S9" s="272" t="e">
        <v>#N/A</v>
      </c>
      <c r="T9" s="272"/>
      <c r="U9" s="272">
        <v>5.8200000000000002E-2</v>
      </c>
      <c r="V9" s="272">
        <v>0.08</v>
      </c>
      <c r="W9" s="272">
        <v>9.8000000000000004E-2</v>
      </c>
      <c r="X9" s="272">
        <v>0.11799999999999999</v>
      </c>
      <c r="Y9" s="272"/>
      <c r="Z9" s="272">
        <v>0.14299999999999999</v>
      </c>
      <c r="AA9" s="272">
        <v>0.157</v>
      </c>
      <c r="AB9" s="272">
        <v>0.18</v>
      </c>
      <c r="AC9" s="272">
        <v>0.216</v>
      </c>
    </row>
    <row r="10" spans="1:29" x14ac:dyDescent="0.25">
      <c r="A10" s="254"/>
      <c r="B10" s="217"/>
      <c r="C10" s="237" t="s">
        <v>215</v>
      </c>
      <c r="D10" s="238"/>
      <c r="E10" s="238"/>
      <c r="F10" s="264"/>
      <c r="G10" s="264"/>
      <c r="H10" s="272">
        <v>3.7000000000000002E-3</v>
      </c>
      <c r="I10" s="272">
        <v>5.3E-3</v>
      </c>
      <c r="J10" s="272">
        <v>9.8000000000000014E-3</v>
      </c>
      <c r="K10" s="272">
        <v>1.2800000000000001E-2</v>
      </c>
      <c r="L10" s="272">
        <v>1.77E-2</v>
      </c>
      <c r="M10" s="272">
        <v>2.1999999999999999E-2</v>
      </c>
      <c r="N10" s="272">
        <v>2.8000000000000001E-2</v>
      </c>
      <c r="O10" s="272">
        <v>3.3000000000000002E-2</v>
      </c>
      <c r="P10" s="272">
        <v>3.7600000000000001E-2</v>
      </c>
      <c r="Q10" s="272" t="e">
        <v>#N/A</v>
      </c>
      <c r="R10" s="272">
        <v>4.8299999999999996E-2</v>
      </c>
      <c r="S10" s="272" t="e">
        <v>#N/A</v>
      </c>
      <c r="T10" s="272"/>
      <c r="U10" s="272">
        <v>5.8200000000000002E-2</v>
      </c>
      <c r="V10" s="272">
        <v>0.08</v>
      </c>
      <c r="W10" s="272">
        <v>9.8000000000000004E-2</v>
      </c>
      <c r="X10" s="272">
        <v>0.11799999999999999</v>
      </c>
      <c r="Y10" s="272"/>
      <c r="Z10" s="272">
        <v>0.14299999999999999</v>
      </c>
      <c r="AA10" s="272">
        <v>0.157</v>
      </c>
      <c r="AB10" s="272">
        <v>0.18</v>
      </c>
      <c r="AC10" s="272">
        <v>0.216</v>
      </c>
    </row>
    <row r="11" spans="1:29" x14ac:dyDescent="0.25">
      <c r="A11" s="254"/>
      <c r="B11" s="217"/>
      <c r="C11" s="237" t="s">
        <v>20</v>
      </c>
      <c r="D11" s="238"/>
      <c r="E11" s="238"/>
      <c r="F11" s="264"/>
      <c r="G11" s="264"/>
      <c r="H11" s="272">
        <v>4.4999999999999997E-3</v>
      </c>
      <c r="I11" s="272">
        <v>6.7999999999999996E-3</v>
      </c>
      <c r="J11" s="272">
        <v>1.11E-2</v>
      </c>
      <c r="K11" s="272">
        <v>1.5599999999999999E-2</v>
      </c>
      <c r="L11" s="272">
        <v>2.23E-2</v>
      </c>
      <c r="M11" s="272"/>
      <c r="N11" s="272">
        <v>3.56E-2</v>
      </c>
      <c r="O11" s="272">
        <v>4.4499999999999998E-2</v>
      </c>
      <c r="P11" s="272">
        <v>5.3999999999999999E-2</v>
      </c>
      <c r="Q11" s="272" t="e">
        <v>#N/A</v>
      </c>
      <c r="R11" s="272">
        <v>6.3E-2</v>
      </c>
      <c r="S11" s="272" t="e">
        <v>#N/A</v>
      </c>
      <c r="T11" s="272"/>
      <c r="U11" s="272">
        <v>7.5499999999999998E-2</v>
      </c>
      <c r="V11" s="272">
        <v>0.107</v>
      </c>
      <c r="W11" s="272">
        <v>0.13400000000000001</v>
      </c>
      <c r="X11" s="272"/>
      <c r="Y11" s="272">
        <v>0.184</v>
      </c>
      <c r="Z11" s="272"/>
      <c r="AA11" s="272"/>
      <c r="AB11" s="272"/>
      <c r="AC11" s="272"/>
    </row>
    <row r="12" spans="1:29" x14ac:dyDescent="0.25">
      <c r="A12" s="254"/>
      <c r="B12" s="217"/>
      <c r="C12" s="237" t="s">
        <v>216</v>
      </c>
      <c r="D12" s="238"/>
      <c r="E12" s="238"/>
      <c r="F12" s="264"/>
      <c r="G12" s="264"/>
      <c r="H12" s="272">
        <v>4.4999999999999997E-3</v>
      </c>
      <c r="I12" s="272">
        <v>6.7999999999999996E-3</v>
      </c>
      <c r="J12" s="272">
        <v>1.11E-2</v>
      </c>
      <c r="K12" s="272">
        <v>1.5599999999999999E-2</v>
      </c>
      <c r="L12" s="272">
        <v>2.23E-2</v>
      </c>
      <c r="M12" s="272"/>
      <c r="N12" s="272">
        <v>3.56E-2</v>
      </c>
      <c r="O12" s="272">
        <v>4.4499999999999998E-2</v>
      </c>
      <c r="P12" s="272">
        <v>5.3999999999999999E-2</v>
      </c>
      <c r="Q12" s="272" t="e">
        <v>#N/A</v>
      </c>
      <c r="R12" s="272">
        <v>6.3E-2</v>
      </c>
      <c r="S12" s="272" t="e">
        <v>#N/A</v>
      </c>
      <c r="T12" s="272"/>
      <c r="U12" s="272">
        <v>7.5499999999999998E-2</v>
      </c>
      <c r="V12" s="272">
        <v>0.107</v>
      </c>
      <c r="W12" s="272">
        <v>0.13400000000000001</v>
      </c>
      <c r="X12" s="272"/>
      <c r="Y12" s="272">
        <v>0.184</v>
      </c>
      <c r="Z12" s="272"/>
      <c r="AA12" s="272"/>
      <c r="AB12" s="272"/>
      <c r="AC12" s="272"/>
    </row>
    <row r="13" spans="1:29" x14ac:dyDescent="0.25">
      <c r="A13" s="254"/>
      <c r="B13" s="217"/>
      <c r="C13" s="237" t="s">
        <v>205</v>
      </c>
      <c r="D13" s="238"/>
      <c r="E13" s="238"/>
      <c r="F13" s="264"/>
      <c r="G13" s="264"/>
      <c r="H13" s="272">
        <v>4.4999999999999997E-3</v>
      </c>
      <c r="I13" s="272">
        <v>6.7999999999999996E-3</v>
      </c>
      <c r="J13" s="272">
        <v>1.11E-2</v>
      </c>
      <c r="K13" s="272">
        <v>1.5599999999999999E-2</v>
      </c>
      <c r="L13" s="272">
        <v>2.23E-2</v>
      </c>
      <c r="M13" s="272"/>
      <c r="N13" s="272">
        <v>3.56E-2</v>
      </c>
      <c r="O13" s="272">
        <v>4.4499999999999998E-2</v>
      </c>
      <c r="P13" s="272">
        <v>5.3999999999999999E-2</v>
      </c>
      <c r="Q13" s="272" t="e">
        <v>#N/A</v>
      </c>
      <c r="R13" s="272">
        <v>6.3E-2</v>
      </c>
      <c r="S13" s="272" t="e">
        <v>#N/A</v>
      </c>
      <c r="T13" s="272"/>
      <c r="U13" s="272">
        <v>7.5499999999999998E-2</v>
      </c>
      <c r="V13" s="272">
        <v>0.107</v>
      </c>
      <c r="W13" s="272">
        <v>0.13400000000000001</v>
      </c>
      <c r="X13" s="272"/>
      <c r="Y13" s="272">
        <v>0.184</v>
      </c>
      <c r="Z13" s="272"/>
      <c r="AA13" s="272"/>
      <c r="AB13" s="272"/>
      <c r="AC13" s="272"/>
    </row>
    <row r="14" spans="1:29" x14ac:dyDescent="0.25">
      <c r="A14" s="254"/>
      <c r="B14" s="217"/>
      <c r="C14" s="237" t="s">
        <v>2461</v>
      </c>
      <c r="D14" s="238"/>
      <c r="E14" s="238"/>
      <c r="F14" s="285"/>
      <c r="G14" s="285"/>
      <c r="H14" s="291"/>
      <c r="I14" s="291">
        <v>6.7999999999999996E-3</v>
      </c>
      <c r="J14" s="291">
        <v>1.37E-2</v>
      </c>
      <c r="K14" s="291">
        <v>1.8200000000000001E-2</v>
      </c>
      <c r="L14" s="291">
        <v>1.6799999999999999E-2</v>
      </c>
      <c r="M14" s="291"/>
      <c r="N14" s="291">
        <v>2.9600000000000001E-2</v>
      </c>
      <c r="O14" s="291">
        <v>3.8800000000000001E-2</v>
      </c>
      <c r="P14" s="291">
        <v>5.0099999999999999E-2</v>
      </c>
      <c r="Q14" s="291"/>
      <c r="R14" s="291">
        <v>6.1600000000000002E-2</v>
      </c>
      <c r="S14" s="291"/>
      <c r="T14" s="291"/>
      <c r="U14" s="291">
        <v>7.2999999999999995E-2</v>
      </c>
      <c r="V14" s="291">
        <v>0.11899999999999999</v>
      </c>
      <c r="W14" s="291"/>
      <c r="X14" s="291">
        <v>0.20200000000000001</v>
      </c>
      <c r="Y14" s="291"/>
      <c r="Z14" s="291"/>
      <c r="AA14" s="291"/>
      <c r="AB14" s="291"/>
      <c r="AC14" s="291"/>
    </row>
    <row r="15" spans="1:29" x14ac:dyDescent="0.25">
      <c r="A15" s="254"/>
      <c r="B15" s="217"/>
      <c r="C15" s="237" t="s">
        <v>22</v>
      </c>
      <c r="D15" s="238"/>
      <c r="E15" s="238"/>
      <c r="F15" s="264"/>
      <c r="G15" s="264"/>
      <c r="H15" s="272">
        <v>4.5999999999999999E-3</v>
      </c>
      <c r="I15" s="272">
        <v>7.1999999999999998E-3</v>
      </c>
      <c r="J15" s="272">
        <v>1.44E-2</v>
      </c>
      <c r="K15" s="272">
        <v>1.8699999999999998E-2</v>
      </c>
      <c r="L15" s="272">
        <v>2.5899999999999999E-2</v>
      </c>
      <c r="M15" s="272"/>
      <c r="N15" s="272">
        <v>3.8899999999999997E-2</v>
      </c>
      <c r="O15" s="272"/>
      <c r="P15" s="272">
        <v>6.1600000000000002E-2</v>
      </c>
      <c r="Q15" s="272" t="e">
        <v>#N/A</v>
      </c>
      <c r="R15" s="272">
        <v>7.5600000000000001E-2</v>
      </c>
      <c r="S15" s="272" t="e">
        <v>#N/A</v>
      </c>
      <c r="T15" s="272"/>
      <c r="U15" s="272">
        <v>9.0700000000000003E-2</v>
      </c>
      <c r="V15" s="272">
        <v>0.1221</v>
      </c>
      <c r="W15" s="272">
        <v>0.154</v>
      </c>
      <c r="X15" s="272">
        <v>0.18480000000000002</v>
      </c>
      <c r="Y15" s="272"/>
      <c r="Z15" s="272">
        <v>0.21759999999999999</v>
      </c>
      <c r="AA15" s="272"/>
      <c r="AB15" s="272"/>
      <c r="AC15" s="272"/>
    </row>
    <row r="16" spans="1:29" s="6" customFormat="1" x14ac:dyDescent="0.25">
      <c r="A16" s="254"/>
      <c r="B16" s="217"/>
      <c r="C16" s="239" t="s">
        <v>13</v>
      </c>
      <c r="D16" s="238"/>
      <c r="E16" s="238"/>
      <c r="F16" s="266"/>
      <c r="G16" s="266"/>
      <c r="H16" s="273">
        <v>4.4999999999999997E-3</v>
      </c>
      <c r="I16" s="273">
        <v>6.7000000000000002E-3</v>
      </c>
      <c r="J16" s="273">
        <v>1.34E-2</v>
      </c>
      <c r="K16" s="273">
        <v>1.7899999999999999E-2</v>
      </c>
      <c r="L16" s="273">
        <v>2.24E-2</v>
      </c>
      <c r="M16" s="273"/>
      <c r="N16" s="273">
        <v>3.3600000000000005E-2</v>
      </c>
      <c r="O16" s="273"/>
      <c r="P16" s="273">
        <v>5.3800000000000001E-2</v>
      </c>
      <c r="Q16" s="273" t="e">
        <v>#N/A</v>
      </c>
      <c r="R16" s="273">
        <v>6.720000000000001E-2</v>
      </c>
      <c r="S16" s="273" t="e">
        <v>#N/A</v>
      </c>
      <c r="T16" s="273"/>
      <c r="U16" s="273">
        <v>8.9599999999999999E-2</v>
      </c>
      <c r="V16" s="273">
        <v>0.1075</v>
      </c>
      <c r="W16" s="273">
        <v>0.1411</v>
      </c>
      <c r="X16" s="273">
        <v>0.17019999999999999</v>
      </c>
      <c r="Y16" s="273"/>
      <c r="Z16" s="273">
        <v>0.18819999999999998</v>
      </c>
      <c r="AA16" s="273"/>
      <c r="AB16" s="273"/>
      <c r="AC16" s="273"/>
    </row>
    <row r="17" spans="1:32" x14ac:dyDescent="0.25">
      <c r="A17" s="254"/>
      <c r="B17" s="217"/>
      <c r="C17" s="216"/>
      <c r="D17" s="216"/>
      <c r="E17" s="216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</row>
    <row r="18" spans="1:32" x14ac:dyDescent="0.25">
      <c r="A18" s="254"/>
      <c r="B18" s="217"/>
      <c r="C18" s="233" t="s">
        <v>978</v>
      </c>
      <c r="D18" s="240" t="s">
        <v>31</v>
      </c>
      <c r="E18" s="240"/>
      <c r="F18" s="231"/>
      <c r="G18" s="263"/>
      <c r="H18" s="263">
        <v>4</v>
      </c>
      <c r="I18" s="263">
        <v>5</v>
      </c>
      <c r="J18" s="263">
        <v>6</v>
      </c>
      <c r="K18" s="263">
        <v>7</v>
      </c>
      <c r="L18" s="263">
        <v>8</v>
      </c>
      <c r="M18" s="263">
        <v>9</v>
      </c>
      <c r="N18" s="263">
        <v>10</v>
      </c>
      <c r="O18" s="263">
        <v>11</v>
      </c>
      <c r="P18" s="263">
        <v>12</v>
      </c>
      <c r="Q18" s="263">
        <v>13</v>
      </c>
      <c r="R18" s="263">
        <v>14</v>
      </c>
      <c r="S18" s="263"/>
      <c r="T18" s="263">
        <v>15</v>
      </c>
      <c r="U18" s="263">
        <v>16</v>
      </c>
      <c r="V18" s="263">
        <v>18</v>
      </c>
      <c r="W18" s="263">
        <v>20</v>
      </c>
      <c r="X18" s="263">
        <v>22</v>
      </c>
      <c r="Y18" s="263">
        <v>23</v>
      </c>
      <c r="Z18" s="263">
        <v>24</v>
      </c>
      <c r="AA18" s="263">
        <v>26</v>
      </c>
      <c r="AB18" s="263">
        <v>28</v>
      </c>
      <c r="AC18" s="263">
        <v>30</v>
      </c>
    </row>
    <row r="19" spans="1:32" ht="19.05" x14ac:dyDescent="0.35">
      <c r="A19" s="254"/>
      <c r="B19" s="217"/>
      <c r="C19" s="230"/>
      <c r="D19" s="231" t="s">
        <v>32</v>
      </c>
      <c r="E19" s="231"/>
      <c r="F19" s="231"/>
      <c r="G19" s="234"/>
      <c r="H19" s="257">
        <v>2.5</v>
      </c>
      <c r="I19" s="234">
        <v>3</v>
      </c>
      <c r="J19" s="234">
        <v>4</v>
      </c>
      <c r="K19" s="234">
        <v>5</v>
      </c>
      <c r="L19" s="234">
        <v>6</v>
      </c>
      <c r="M19" s="257">
        <v>6.5</v>
      </c>
      <c r="N19" s="234">
        <v>7</v>
      </c>
      <c r="O19" s="234">
        <v>8</v>
      </c>
      <c r="P19" s="234">
        <v>9</v>
      </c>
      <c r="Q19" s="234"/>
      <c r="R19" s="234">
        <v>10</v>
      </c>
      <c r="S19" s="234"/>
      <c r="T19" s="234"/>
      <c r="U19" s="234">
        <v>11</v>
      </c>
      <c r="V19" s="234">
        <v>13</v>
      </c>
      <c r="W19" s="234">
        <v>15</v>
      </c>
      <c r="X19" s="234">
        <v>16</v>
      </c>
      <c r="Y19" s="234">
        <v>17</v>
      </c>
      <c r="Z19" s="234">
        <v>18</v>
      </c>
      <c r="AA19" s="234">
        <v>19</v>
      </c>
      <c r="AB19" s="234">
        <v>20</v>
      </c>
      <c r="AC19" s="234"/>
    </row>
    <row r="20" spans="1:32" x14ac:dyDescent="0.25">
      <c r="A20" s="254"/>
      <c r="B20" s="217"/>
      <c r="C20" s="237" t="s">
        <v>80</v>
      </c>
      <c r="D20" s="238"/>
      <c r="E20" s="238"/>
      <c r="F20" s="264"/>
      <c r="G20" s="264"/>
      <c r="H20" s="264"/>
      <c r="I20" s="264"/>
      <c r="J20" s="272">
        <v>1.4880000000000001E-2</v>
      </c>
      <c r="K20" s="272">
        <v>1.8720000000000001E-2</v>
      </c>
      <c r="L20" s="272">
        <v>2.9760000000000002E-2</v>
      </c>
      <c r="M20" s="272">
        <v>3.7440000000000001E-2</v>
      </c>
      <c r="N20" s="272">
        <v>3.7440000000000001E-2</v>
      </c>
      <c r="O20" s="272">
        <v>4.4639999999999999E-2</v>
      </c>
      <c r="P20" s="272">
        <v>5.9520000000000003E-2</v>
      </c>
      <c r="Q20" s="272" t="e">
        <v>#N/A</v>
      </c>
      <c r="R20" s="272">
        <v>7.4880000000000002E-2</v>
      </c>
      <c r="S20" s="272" t="e">
        <v>#N/A</v>
      </c>
      <c r="T20" s="272" t="e">
        <v>#N/A</v>
      </c>
      <c r="U20" s="272">
        <v>9.6960000000000005E-2</v>
      </c>
      <c r="V20" s="272">
        <v>0.12672</v>
      </c>
      <c r="W20" s="272">
        <v>0.14928</v>
      </c>
      <c r="X20" s="272">
        <v>0.18672</v>
      </c>
      <c r="Y20" s="272">
        <v>0.22416</v>
      </c>
      <c r="Z20" s="272">
        <v>0.26112000000000002</v>
      </c>
      <c r="AA20" s="272">
        <v>0.29855999999999999</v>
      </c>
      <c r="AB20" s="272">
        <v>0.32832</v>
      </c>
      <c r="AC20" s="272">
        <v>0.35855999999999999</v>
      </c>
    </row>
    <row r="21" spans="1:32" x14ac:dyDescent="0.25">
      <c r="A21" s="254"/>
      <c r="B21" s="217"/>
      <c r="C21" s="237" t="s">
        <v>27</v>
      </c>
      <c r="D21" s="238"/>
      <c r="E21" s="238"/>
      <c r="F21" s="264"/>
      <c r="G21" s="264"/>
      <c r="H21" s="264"/>
      <c r="I21" s="264"/>
      <c r="J21" s="272">
        <v>1.6899999999999998E-2</v>
      </c>
      <c r="K21" s="272">
        <v>2.1100000000000001E-2</v>
      </c>
      <c r="L21" s="272">
        <v>3.1699999999999999E-2</v>
      </c>
      <c r="M21" s="272">
        <v>4.2200000000000001E-2</v>
      </c>
      <c r="N21" s="272">
        <v>4.2200000000000001E-2</v>
      </c>
      <c r="O21" s="272">
        <v>5.0599999999999999E-2</v>
      </c>
      <c r="P21" s="272">
        <v>7.1800000000000003E-2</v>
      </c>
      <c r="Q21" s="272" t="e">
        <v>#N/A</v>
      </c>
      <c r="R21" s="272">
        <v>8.4499999999999992E-2</v>
      </c>
      <c r="S21" s="272" t="e">
        <v>#N/A</v>
      </c>
      <c r="T21" s="272" t="e">
        <v>#N/A</v>
      </c>
      <c r="U21" s="272">
        <v>0.11399999999999999</v>
      </c>
      <c r="V21" s="272">
        <v>0.14360000000000001</v>
      </c>
      <c r="W21" s="272">
        <v>0.1731</v>
      </c>
      <c r="X21" s="272">
        <v>0.2238</v>
      </c>
      <c r="Y21" s="272">
        <v>0.25340000000000001</v>
      </c>
      <c r="Z21" s="272">
        <v>0.29559999999999997</v>
      </c>
      <c r="AA21" s="272">
        <v>0.3377</v>
      </c>
      <c r="AB21" s="272">
        <v>0.37580000000000002</v>
      </c>
      <c r="AC21" s="272">
        <v>0.40539999999999998</v>
      </c>
    </row>
    <row r="22" spans="1:32" x14ac:dyDescent="0.25">
      <c r="A22" s="254"/>
      <c r="B22" s="217"/>
      <c r="C22" s="237" t="s">
        <v>24</v>
      </c>
      <c r="D22" s="238"/>
      <c r="E22" s="238"/>
      <c r="F22" s="264"/>
      <c r="G22" s="264"/>
      <c r="H22" s="264"/>
      <c r="I22" s="264"/>
      <c r="J22" s="272">
        <v>2.1100000000000001E-2</v>
      </c>
      <c r="K22" s="272">
        <v>2.53E-2</v>
      </c>
      <c r="L22" s="272">
        <v>3.3799999999999997E-2</v>
      </c>
      <c r="M22" s="272">
        <v>4.2200000000000001E-2</v>
      </c>
      <c r="N22" s="272">
        <v>5.0700000000000002E-2</v>
      </c>
      <c r="O22" s="272">
        <v>5.91E-2</v>
      </c>
      <c r="P22" s="272">
        <v>7.5999999999999998E-2</v>
      </c>
      <c r="Q22" s="272"/>
      <c r="R22" s="272">
        <v>9.2899999999999996E-2</v>
      </c>
      <c r="S22" s="272"/>
      <c r="T22" s="272"/>
      <c r="U22" s="272">
        <v>0.12670000000000001</v>
      </c>
      <c r="V22" s="272">
        <v>0.16039999999999999</v>
      </c>
      <c r="W22" s="272">
        <v>0.18579999999999999</v>
      </c>
      <c r="X22" s="272">
        <v>0.23749999999999999</v>
      </c>
      <c r="Y22" s="272">
        <v>0.3</v>
      </c>
      <c r="Z22" s="272">
        <v>0.33250000000000002</v>
      </c>
      <c r="AA22" s="272">
        <v>0.375</v>
      </c>
      <c r="AB22" s="272">
        <v>0.42500000000000004</v>
      </c>
      <c r="AC22" s="272">
        <v>0.4325</v>
      </c>
    </row>
    <row r="23" spans="1:32" x14ac:dyDescent="0.25">
      <c r="A23" s="254"/>
      <c r="B23" s="217"/>
      <c r="C23" s="237" t="s">
        <v>25</v>
      </c>
      <c r="D23" s="238"/>
      <c r="E23" s="238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4"/>
      <c r="Q23" s="264"/>
      <c r="R23" s="264"/>
      <c r="S23" s="264"/>
      <c r="T23" s="264"/>
      <c r="U23" s="264"/>
      <c r="V23" s="264"/>
      <c r="W23" s="264"/>
      <c r="X23" s="264"/>
      <c r="Y23" s="264"/>
      <c r="Z23" s="264"/>
      <c r="AA23" s="264"/>
      <c r="AB23" s="264"/>
      <c r="AC23" s="264"/>
    </row>
    <row r="24" spans="1:32" x14ac:dyDescent="0.25">
      <c r="A24" s="254"/>
      <c r="B24" s="217"/>
      <c r="C24" s="239" t="s">
        <v>30</v>
      </c>
      <c r="D24" s="238"/>
      <c r="E24" s="238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264"/>
      <c r="Q24" s="264"/>
      <c r="R24" s="264"/>
      <c r="S24" s="264"/>
      <c r="T24" s="264"/>
      <c r="U24" s="264"/>
      <c r="V24" s="264"/>
      <c r="W24" s="264"/>
      <c r="X24" s="264"/>
      <c r="Y24" s="264"/>
      <c r="Z24" s="264"/>
      <c r="AA24" s="264"/>
      <c r="AB24" s="264"/>
      <c r="AC24" s="264"/>
    </row>
    <row r="25" spans="1:32" x14ac:dyDescent="0.25">
      <c r="A25" s="254"/>
      <c r="B25" s="217"/>
      <c r="C25" s="237" t="s">
        <v>26</v>
      </c>
      <c r="D25" s="238"/>
      <c r="E25" s="238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264"/>
      <c r="Q25" s="264"/>
      <c r="R25" s="264"/>
      <c r="S25" s="264"/>
      <c r="T25" s="264"/>
      <c r="U25" s="264"/>
      <c r="V25" s="264"/>
      <c r="W25" s="264"/>
      <c r="X25" s="264"/>
      <c r="Y25" s="264"/>
      <c r="Z25" s="264"/>
      <c r="AA25" s="264"/>
      <c r="AB25" s="264"/>
      <c r="AC25" s="264"/>
    </row>
    <row r="26" spans="1:32" x14ac:dyDescent="0.25">
      <c r="A26" s="254"/>
      <c r="B26" s="217"/>
      <c r="C26" s="237" t="s">
        <v>217</v>
      </c>
      <c r="D26" s="238"/>
      <c r="E26" s="238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264"/>
      <c r="Q26" s="264"/>
      <c r="R26" s="264"/>
      <c r="S26" s="264"/>
      <c r="T26" s="264"/>
      <c r="U26" s="264"/>
      <c r="V26" s="264"/>
      <c r="W26" s="264"/>
      <c r="X26" s="264"/>
      <c r="Y26" s="264"/>
      <c r="Z26" s="264"/>
      <c r="AA26" s="264"/>
      <c r="AB26" s="264"/>
      <c r="AC26" s="264"/>
    </row>
    <row r="27" spans="1:32" x14ac:dyDescent="0.25">
      <c r="A27" s="254"/>
      <c r="B27" s="217"/>
      <c r="C27" s="237" t="s">
        <v>29</v>
      </c>
      <c r="D27" s="238"/>
      <c r="E27" s="238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264"/>
      <c r="Q27" s="264"/>
      <c r="R27" s="264"/>
      <c r="S27" s="264"/>
      <c r="T27" s="264"/>
      <c r="U27" s="264"/>
      <c r="V27" s="264"/>
      <c r="W27" s="264"/>
      <c r="X27" s="264"/>
      <c r="Y27" s="264"/>
      <c r="Z27" s="264"/>
      <c r="AA27" s="264"/>
      <c r="AB27" s="264"/>
      <c r="AC27" s="264"/>
    </row>
    <row r="28" spans="1:32" x14ac:dyDescent="0.25">
      <c r="A28" s="254"/>
      <c r="B28" s="217"/>
      <c r="C28" s="237" t="s">
        <v>28</v>
      </c>
      <c r="D28" s="238"/>
      <c r="E28" s="238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264"/>
      <c r="Q28" s="264"/>
      <c r="R28" s="264"/>
      <c r="S28" s="264"/>
      <c r="T28" s="264"/>
      <c r="U28" s="264"/>
      <c r="V28" s="264"/>
      <c r="W28" s="264"/>
      <c r="X28" s="264"/>
      <c r="Y28" s="264"/>
      <c r="Z28" s="264"/>
      <c r="AA28" s="264"/>
      <c r="AB28" s="264"/>
      <c r="AC28" s="264"/>
    </row>
    <row r="29" spans="1:32" x14ac:dyDescent="0.25">
      <c r="A29" s="254"/>
      <c r="B29" s="217"/>
      <c r="C29" s="237" t="s">
        <v>271</v>
      </c>
      <c r="D29" s="238"/>
      <c r="E29" s="238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</row>
    <row r="30" spans="1:32" x14ac:dyDescent="0.25">
      <c r="A30" s="254"/>
      <c r="B30" s="217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7"/>
    </row>
    <row r="31" spans="1:32" ht="19.05" x14ac:dyDescent="0.35">
      <c r="A31" s="254"/>
      <c r="B31" s="217"/>
      <c r="C31" s="230" t="s">
        <v>979</v>
      </c>
      <c r="D31" s="240" t="s">
        <v>31</v>
      </c>
      <c r="E31" s="240"/>
      <c r="F31" s="265">
        <v>2.5</v>
      </c>
      <c r="G31" s="263">
        <v>3</v>
      </c>
      <c r="H31" s="263">
        <v>4</v>
      </c>
      <c r="I31" s="263">
        <v>5</v>
      </c>
      <c r="J31" s="263">
        <v>6</v>
      </c>
      <c r="K31" s="263">
        <v>7</v>
      </c>
      <c r="L31" s="263">
        <v>8</v>
      </c>
      <c r="M31" s="263">
        <v>9</v>
      </c>
      <c r="N31" s="263">
        <v>10</v>
      </c>
      <c r="O31" s="263">
        <v>11</v>
      </c>
      <c r="P31" s="263">
        <v>12</v>
      </c>
      <c r="Q31" s="263">
        <v>13</v>
      </c>
      <c r="R31" s="263">
        <v>13</v>
      </c>
      <c r="S31" s="263">
        <v>14</v>
      </c>
      <c r="T31" s="263"/>
      <c r="U31" s="263">
        <v>14</v>
      </c>
      <c r="V31" s="263">
        <v>15</v>
      </c>
      <c r="W31" s="263">
        <v>16</v>
      </c>
      <c r="X31" s="263">
        <v>18</v>
      </c>
      <c r="Y31" s="263">
        <v>20</v>
      </c>
      <c r="Z31" s="263">
        <v>22</v>
      </c>
      <c r="AA31" s="263">
        <v>24</v>
      </c>
      <c r="AB31" s="263">
        <v>26</v>
      </c>
      <c r="AC31" s="263">
        <v>28</v>
      </c>
      <c r="AD31" s="131"/>
      <c r="AF31" s="7"/>
    </row>
    <row r="32" spans="1:32" x14ac:dyDescent="0.25">
      <c r="A32" s="254"/>
      <c r="B32" s="217"/>
      <c r="C32" s="237" t="s">
        <v>35</v>
      </c>
      <c r="D32" s="238"/>
      <c r="E32" s="238"/>
      <c r="F32" s="272"/>
      <c r="G32" s="272"/>
      <c r="H32" s="272"/>
      <c r="I32" s="272"/>
      <c r="J32" s="272">
        <v>2.4899999999999999E-2</v>
      </c>
      <c r="K32" s="272">
        <v>3.4200000000000001E-2</v>
      </c>
      <c r="L32" s="272">
        <v>4.3999999999999997E-2</v>
      </c>
      <c r="M32" s="272">
        <v>5.5300000000000002E-2</v>
      </c>
      <c r="N32" s="272">
        <v>8.0500000000000002E-2</v>
      </c>
      <c r="O32" s="272">
        <v>9.0999999999999998E-2</v>
      </c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112"/>
      <c r="AF32" s="112"/>
    </row>
    <row r="33" spans="1:32" x14ac:dyDescent="0.25">
      <c r="A33" s="254"/>
      <c r="B33" s="217"/>
      <c r="C33" s="237" t="s">
        <v>273</v>
      </c>
      <c r="D33" s="238"/>
      <c r="E33" s="238"/>
      <c r="F33" s="272">
        <v>3.0999999999999999E-3</v>
      </c>
      <c r="G33" s="272">
        <v>6.1999999999999998E-3</v>
      </c>
      <c r="H33" s="272">
        <v>9.2999999999999992E-3</v>
      </c>
      <c r="I33" s="272">
        <v>1.09E-2</v>
      </c>
      <c r="J33" s="272">
        <v>1.7100000000000001E-2</v>
      </c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112"/>
      <c r="AF33" s="112"/>
    </row>
    <row r="34" spans="1:32" x14ac:dyDescent="0.25">
      <c r="A34" s="254"/>
      <c r="B34" s="217"/>
      <c r="C34" s="237" t="s">
        <v>201</v>
      </c>
      <c r="D34" s="238"/>
      <c r="E34" s="238"/>
      <c r="F34" s="272"/>
      <c r="G34" s="272"/>
      <c r="H34" s="272"/>
      <c r="I34" s="272">
        <v>7.4999999999999997E-3</v>
      </c>
      <c r="J34" s="272"/>
      <c r="K34" s="272"/>
      <c r="L34" s="272">
        <v>1.4999999999999999E-2</v>
      </c>
      <c r="M34" s="272"/>
      <c r="N34" s="272">
        <v>0.02</v>
      </c>
      <c r="O34" s="272"/>
      <c r="P34" s="272">
        <v>3.2000000000000001E-2</v>
      </c>
      <c r="Q34" s="272"/>
      <c r="R34" s="272"/>
      <c r="S34" s="272"/>
      <c r="T34" s="272"/>
      <c r="U34" s="272">
        <v>4.2000000000000003E-2</v>
      </c>
      <c r="V34" s="272"/>
      <c r="W34" s="272">
        <v>5.1999999999999998E-2</v>
      </c>
      <c r="X34" s="272"/>
      <c r="Y34" s="272">
        <v>7.1999999999999995E-2</v>
      </c>
      <c r="Z34" s="272"/>
      <c r="AA34" s="272">
        <v>9.4E-2</v>
      </c>
      <c r="AB34" s="272"/>
      <c r="AC34" s="272"/>
      <c r="AD34" s="112"/>
      <c r="AF34" s="112"/>
    </row>
    <row r="35" spans="1:32" x14ac:dyDescent="0.25">
      <c r="A35" s="254"/>
      <c r="B35" s="217"/>
      <c r="C35" s="237" t="s">
        <v>941</v>
      </c>
      <c r="D35" s="238"/>
      <c r="E35" s="238"/>
      <c r="F35" s="272"/>
      <c r="G35" s="272"/>
      <c r="H35" s="272"/>
      <c r="I35" s="272">
        <v>7.4999999999999997E-3</v>
      </c>
      <c r="J35" s="272"/>
      <c r="K35" s="272"/>
      <c r="L35" s="272">
        <v>1.4999999999999999E-2</v>
      </c>
      <c r="M35" s="272"/>
      <c r="N35" s="272">
        <v>0.02</v>
      </c>
      <c r="O35" s="272"/>
      <c r="P35" s="272">
        <v>3.2000000000000001E-2</v>
      </c>
      <c r="Q35" s="272"/>
      <c r="R35" s="272"/>
      <c r="S35" s="272"/>
      <c r="T35" s="272"/>
      <c r="U35" s="272">
        <v>4.2000000000000003E-2</v>
      </c>
      <c r="V35" s="272"/>
      <c r="W35" s="272">
        <v>5.1999999999999998E-2</v>
      </c>
      <c r="X35" s="272"/>
      <c r="Y35" s="272">
        <v>7.1999999999999995E-2</v>
      </c>
      <c r="Z35" s="272"/>
      <c r="AA35" s="272">
        <v>9.4E-2</v>
      </c>
      <c r="AB35" s="272"/>
      <c r="AC35" s="272"/>
      <c r="AD35" s="112"/>
      <c r="AF35" s="112"/>
    </row>
    <row r="36" spans="1:32" x14ac:dyDescent="0.25">
      <c r="A36" s="254"/>
      <c r="B36" s="217"/>
      <c r="C36" s="237" t="s">
        <v>202</v>
      </c>
      <c r="D36" s="238"/>
      <c r="E36" s="238"/>
      <c r="F36" s="272"/>
      <c r="G36" s="272"/>
      <c r="H36" s="272"/>
      <c r="I36" s="272"/>
      <c r="J36" s="272"/>
      <c r="K36" s="272"/>
      <c r="L36" s="272">
        <v>0.02</v>
      </c>
      <c r="M36" s="272"/>
      <c r="N36" s="272">
        <v>0.03</v>
      </c>
      <c r="O36" s="272"/>
      <c r="P36" s="272">
        <v>0.05</v>
      </c>
      <c r="Q36" s="272"/>
      <c r="R36" s="272"/>
      <c r="S36" s="272"/>
      <c r="T36" s="272"/>
      <c r="U36" s="272">
        <v>0.06</v>
      </c>
      <c r="V36" s="272"/>
      <c r="W36" s="272">
        <v>0.08</v>
      </c>
      <c r="X36" s="272"/>
      <c r="Y36" s="272"/>
      <c r="Z36" s="272"/>
      <c r="AA36" s="272"/>
      <c r="AB36" s="272"/>
      <c r="AC36" s="272"/>
      <c r="AD36" s="112"/>
      <c r="AF36" s="112"/>
    </row>
    <row r="37" spans="1:32" x14ac:dyDescent="0.25">
      <c r="A37" s="254"/>
      <c r="B37" s="217"/>
      <c r="C37" s="237" t="s">
        <v>111</v>
      </c>
      <c r="D37" s="238"/>
      <c r="E37" s="238"/>
      <c r="F37" s="272"/>
      <c r="G37" s="272"/>
      <c r="H37" s="272"/>
      <c r="I37" s="272"/>
      <c r="J37" s="272"/>
      <c r="K37" s="272">
        <v>5.1999999999999998E-2</v>
      </c>
      <c r="L37" s="272"/>
      <c r="M37" s="272">
        <v>8.1000000000000003E-2</v>
      </c>
      <c r="N37" s="272"/>
      <c r="O37" s="272">
        <v>0.11600000000000001</v>
      </c>
      <c r="P37" s="272"/>
      <c r="Q37" s="272"/>
      <c r="R37" s="272">
        <v>0.15210000000000001</v>
      </c>
      <c r="S37" s="272"/>
      <c r="T37" s="272"/>
      <c r="U37" s="272"/>
      <c r="V37" s="272">
        <v>0.25</v>
      </c>
      <c r="W37" s="272"/>
      <c r="X37" s="272"/>
      <c r="Y37" s="272"/>
      <c r="Z37" s="272"/>
      <c r="AA37" s="272"/>
      <c r="AB37" s="272"/>
      <c r="AC37" s="272"/>
      <c r="AD37" s="112"/>
      <c r="AF37" s="112"/>
    </row>
    <row r="38" spans="1:32" x14ac:dyDescent="0.25">
      <c r="A38" s="254"/>
      <c r="B38" s="217"/>
      <c r="C38" s="237" t="s">
        <v>167</v>
      </c>
      <c r="D38" s="238"/>
      <c r="E38" s="238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266"/>
      <c r="Q38" s="266"/>
      <c r="R38" s="266"/>
      <c r="S38" s="266"/>
      <c r="T38" s="266"/>
      <c r="U38" s="266"/>
      <c r="V38" s="266"/>
      <c r="W38" s="266"/>
      <c r="X38" s="266"/>
      <c r="Y38" s="266"/>
      <c r="Z38" s="266"/>
      <c r="AA38" s="266"/>
      <c r="AB38" s="266"/>
      <c r="AC38" s="266"/>
      <c r="AD38" s="112"/>
      <c r="AF38" s="112"/>
    </row>
    <row r="39" spans="1:32" x14ac:dyDescent="0.25">
      <c r="A39" s="254"/>
      <c r="B39" s="217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7"/>
      <c r="AD39" s="6"/>
    </row>
    <row r="40" spans="1:32" ht="19.05" x14ac:dyDescent="0.35">
      <c r="A40" s="254"/>
      <c r="B40" s="217"/>
      <c r="C40" s="230" t="s">
        <v>980</v>
      </c>
      <c r="D40" s="240" t="s">
        <v>31</v>
      </c>
      <c r="E40" s="240"/>
      <c r="F40" s="265">
        <v>2.5</v>
      </c>
      <c r="G40" s="263">
        <v>3</v>
      </c>
      <c r="H40" s="263">
        <v>4</v>
      </c>
      <c r="I40" s="263">
        <v>5</v>
      </c>
      <c r="J40" s="263">
        <v>6</v>
      </c>
      <c r="K40" s="263">
        <v>7</v>
      </c>
      <c r="L40" s="263">
        <v>8</v>
      </c>
      <c r="M40" s="263">
        <v>9</v>
      </c>
      <c r="N40" s="263">
        <v>10</v>
      </c>
      <c r="O40" s="263">
        <v>11</v>
      </c>
      <c r="P40" s="263">
        <v>12</v>
      </c>
      <c r="Q40" s="263">
        <v>13</v>
      </c>
      <c r="R40" s="263">
        <v>14</v>
      </c>
      <c r="S40" s="263"/>
      <c r="T40" s="263">
        <v>15</v>
      </c>
      <c r="U40" s="263">
        <v>16</v>
      </c>
      <c r="V40" s="263">
        <v>18</v>
      </c>
      <c r="W40" s="263">
        <v>20</v>
      </c>
      <c r="X40" s="263">
        <v>22</v>
      </c>
      <c r="Y40" s="263">
        <v>23</v>
      </c>
      <c r="Z40" s="263">
        <v>24</v>
      </c>
      <c r="AA40" s="263">
        <v>26</v>
      </c>
      <c r="AB40" s="263">
        <v>28</v>
      </c>
      <c r="AC40" s="263">
        <v>30</v>
      </c>
    </row>
    <row r="41" spans="1:32" ht="14.3" hidden="1" thickBot="1" x14ac:dyDescent="0.3">
      <c r="A41" s="254"/>
      <c r="B41" s="217"/>
      <c r="C41" s="235"/>
      <c r="D41" s="236" t="s">
        <v>32</v>
      </c>
      <c r="E41" s="236"/>
      <c r="F41" s="236"/>
      <c r="G41" s="244" t="s">
        <v>11</v>
      </c>
      <c r="H41" s="244" t="s">
        <v>7</v>
      </c>
      <c r="I41" s="244" t="s">
        <v>8</v>
      </c>
      <c r="J41" s="244" t="s">
        <v>9</v>
      </c>
      <c r="K41" s="244" t="s">
        <v>6</v>
      </c>
      <c r="L41" s="244"/>
      <c r="M41" s="244" t="s">
        <v>10</v>
      </c>
      <c r="N41" s="244"/>
      <c r="O41" s="244" t="s">
        <v>12</v>
      </c>
      <c r="P41" s="244" t="s">
        <v>0</v>
      </c>
      <c r="Q41" s="244"/>
      <c r="R41" s="244" t="s">
        <v>15</v>
      </c>
      <c r="S41" s="244"/>
      <c r="T41" s="244"/>
      <c r="U41" s="244" t="s">
        <v>16</v>
      </c>
      <c r="V41" s="244" t="s">
        <v>1</v>
      </c>
      <c r="W41" s="244" t="s">
        <v>2</v>
      </c>
      <c r="X41" s="244" t="s">
        <v>3</v>
      </c>
      <c r="Y41" s="244"/>
      <c r="Z41" s="244" t="s">
        <v>17</v>
      </c>
      <c r="AA41" s="216"/>
      <c r="AB41" s="216"/>
      <c r="AC41" s="245"/>
    </row>
    <row r="42" spans="1:32" x14ac:dyDescent="0.25">
      <c r="A42" s="254"/>
      <c r="B42" s="217"/>
      <c r="C42" s="242" t="s">
        <v>33</v>
      </c>
      <c r="D42" s="246" t="s">
        <v>81</v>
      </c>
      <c r="E42" s="246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264"/>
      <c r="Q42" s="264"/>
      <c r="R42" s="264"/>
      <c r="S42" s="264"/>
      <c r="T42" s="264"/>
      <c r="U42" s="264"/>
      <c r="V42" s="264"/>
      <c r="W42" s="264"/>
      <c r="X42" s="264"/>
      <c r="Y42" s="264"/>
      <c r="Z42" s="264"/>
      <c r="AA42" s="264"/>
      <c r="AB42" s="264"/>
      <c r="AC42" s="264"/>
    </row>
    <row r="43" spans="1:32" x14ac:dyDescent="0.25">
      <c r="A43" s="254"/>
      <c r="B43" s="217"/>
      <c r="C43" s="242" t="s">
        <v>952</v>
      </c>
      <c r="D43" s="246" t="s">
        <v>81</v>
      </c>
      <c r="E43" s="24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6"/>
    </row>
    <row r="44" spans="1:32" x14ac:dyDescent="0.25">
      <c r="A44" s="254"/>
      <c r="B44" s="217"/>
      <c r="C44" s="242"/>
      <c r="D44" s="246"/>
      <c r="E44" s="24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6"/>
    </row>
    <row r="45" spans="1:32" ht="19.05" x14ac:dyDescent="0.35">
      <c r="A45" s="254"/>
      <c r="B45" s="217"/>
      <c r="C45" s="230" t="s">
        <v>981</v>
      </c>
      <c r="D45" s="240"/>
      <c r="E45" s="240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264"/>
      <c r="R45" s="264"/>
      <c r="S45" s="264"/>
      <c r="T45" s="264"/>
      <c r="U45" s="264"/>
      <c r="V45" s="264"/>
      <c r="W45" s="264"/>
      <c r="X45" s="264"/>
      <c r="Y45" s="264"/>
      <c r="Z45" s="264"/>
      <c r="AA45" s="264"/>
      <c r="AB45" s="264"/>
      <c r="AC45" s="264"/>
    </row>
    <row r="46" spans="1:32" s="6" customFormat="1" ht="15.8" customHeight="1" x14ac:dyDescent="0.25">
      <c r="A46" s="254"/>
      <c r="B46" s="217"/>
      <c r="C46" s="239" t="s">
        <v>40</v>
      </c>
      <c r="D46" s="238"/>
      <c r="E46" s="238"/>
      <c r="F46" s="238"/>
      <c r="G46" s="258">
        <v>0.2</v>
      </c>
      <c r="H46" s="258">
        <v>0.2</v>
      </c>
      <c r="I46" s="258">
        <v>0.2</v>
      </c>
      <c r="J46" s="258">
        <v>0.2</v>
      </c>
      <c r="K46" s="258">
        <v>0.2</v>
      </c>
      <c r="L46" s="258">
        <v>0.2</v>
      </c>
      <c r="M46" s="258">
        <v>0.2</v>
      </c>
      <c r="N46" s="258">
        <v>0.2</v>
      </c>
      <c r="O46" s="258">
        <v>0.2</v>
      </c>
      <c r="P46" s="258">
        <v>0.2</v>
      </c>
      <c r="Q46" s="258">
        <v>0.2</v>
      </c>
      <c r="R46" s="258">
        <v>0.2</v>
      </c>
      <c r="S46" s="258">
        <v>-1.8</v>
      </c>
      <c r="T46" s="258">
        <v>0.2</v>
      </c>
      <c r="U46" s="258">
        <v>0.2</v>
      </c>
      <c r="V46" s="258">
        <v>0.2</v>
      </c>
      <c r="W46" s="258">
        <v>0.2</v>
      </c>
      <c r="X46" s="258">
        <v>0.2</v>
      </c>
      <c r="Y46" s="258">
        <v>0.2</v>
      </c>
      <c r="Z46" s="258">
        <v>0.2</v>
      </c>
      <c r="AA46" s="258">
        <v>0.2</v>
      </c>
      <c r="AB46" s="258">
        <v>0.2</v>
      </c>
      <c r="AC46" s="258">
        <v>0.2</v>
      </c>
    </row>
    <row r="47" spans="1:32" x14ac:dyDescent="0.25">
      <c r="A47" s="254"/>
      <c r="B47" s="217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7"/>
    </row>
    <row r="48" spans="1:32" ht="19.05" x14ac:dyDescent="0.35">
      <c r="A48" s="254"/>
      <c r="B48" s="217"/>
      <c r="C48" s="230" t="s">
        <v>982</v>
      </c>
      <c r="D48" s="217"/>
      <c r="E48" s="217"/>
      <c r="F48" s="240" t="s">
        <v>31</v>
      </c>
      <c r="G48" s="232"/>
      <c r="H48" s="233"/>
      <c r="I48" s="250"/>
      <c r="J48" s="263">
        <v>6</v>
      </c>
      <c r="K48" s="263">
        <v>7</v>
      </c>
      <c r="L48" s="263">
        <v>8</v>
      </c>
      <c r="M48" s="263">
        <v>9</v>
      </c>
      <c r="N48" s="263">
        <v>10</v>
      </c>
      <c r="O48" s="263">
        <v>11</v>
      </c>
      <c r="P48" s="263">
        <v>12</v>
      </c>
      <c r="Q48" s="263">
        <v>13</v>
      </c>
      <c r="R48" s="263">
        <v>14</v>
      </c>
      <c r="S48" s="263"/>
      <c r="T48" s="263">
        <v>15</v>
      </c>
      <c r="U48" s="263">
        <v>16</v>
      </c>
      <c r="V48" s="263">
        <v>18</v>
      </c>
      <c r="W48" s="263">
        <v>20</v>
      </c>
      <c r="X48" s="263">
        <v>22</v>
      </c>
      <c r="Y48" s="263">
        <v>23</v>
      </c>
      <c r="Z48" s="263">
        <v>24</v>
      </c>
      <c r="AA48" s="263">
        <v>26</v>
      </c>
      <c r="AB48" s="263">
        <v>28</v>
      </c>
      <c r="AC48" s="263">
        <v>30</v>
      </c>
    </row>
    <row r="49" spans="1:31" x14ac:dyDescent="0.25">
      <c r="A49" s="254"/>
      <c r="B49" s="217"/>
      <c r="C49" s="242" t="s">
        <v>47</v>
      </c>
      <c r="D49" s="242"/>
      <c r="E49" s="242"/>
      <c r="F49" s="242"/>
      <c r="G49" s="259" t="s">
        <v>48</v>
      </c>
      <c r="H49" s="264"/>
      <c r="I49" s="264"/>
      <c r="J49" s="264"/>
      <c r="K49" s="264"/>
      <c r="L49" s="264"/>
      <c r="M49" s="264"/>
      <c r="N49" s="264"/>
      <c r="O49" s="264"/>
      <c r="P49" s="264"/>
      <c r="Q49" s="264"/>
      <c r="R49" s="264"/>
      <c r="S49" s="264"/>
      <c r="T49" s="264"/>
      <c r="U49" s="264"/>
      <c r="V49" s="264"/>
      <c r="W49" s="264"/>
      <c r="X49" s="264"/>
      <c r="Y49" s="264"/>
      <c r="Z49" s="264"/>
      <c r="AA49" s="264"/>
      <c r="AB49" s="264"/>
      <c r="AC49" s="264"/>
    </row>
    <row r="50" spans="1:31" x14ac:dyDescent="0.25">
      <c r="A50" s="254"/>
      <c r="B50" s="217"/>
      <c r="C50" s="237" t="s">
        <v>46</v>
      </c>
      <c r="D50" s="238"/>
      <c r="E50" s="238"/>
      <c r="F50" s="238"/>
      <c r="G50" s="259" t="s">
        <v>49</v>
      </c>
      <c r="H50" s="264"/>
      <c r="I50" s="264"/>
      <c r="J50" s="264"/>
      <c r="K50" s="264"/>
      <c r="L50" s="264"/>
      <c r="M50" s="264"/>
      <c r="N50" s="264"/>
      <c r="O50" s="264"/>
      <c r="P50" s="264"/>
      <c r="Q50" s="264"/>
      <c r="R50" s="264"/>
      <c r="S50" s="264"/>
      <c r="T50" s="264"/>
      <c r="U50" s="264"/>
      <c r="V50" s="264"/>
      <c r="W50" s="264"/>
      <c r="X50" s="264"/>
      <c r="Y50" s="264"/>
      <c r="Z50" s="264"/>
      <c r="AA50" s="264"/>
      <c r="AB50" s="264"/>
      <c r="AC50" s="264"/>
    </row>
    <row r="51" spans="1:31" x14ac:dyDescent="0.25">
      <c r="A51" s="254"/>
      <c r="B51" s="217"/>
      <c r="C51" s="237" t="s">
        <v>165</v>
      </c>
      <c r="D51" s="238"/>
      <c r="E51" s="238"/>
      <c r="F51" s="238"/>
      <c r="G51" s="259" t="s">
        <v>164</v>
      </c>
      <c r="H51" s="264"/>
      <c r="I51" s="264"/>
      <c r="J51" s="264"/>
      <c r="K51" s="264"/>
      <c r="L51" s="264"/>
      <c r="M51" s="264"/>
      <c r="N51" s="264"/>
      <c r="O51" s="264"/>
      <c r="P51" s="264"/>
      <c r="Q51" s="264"/>
      <c r="R51" s="264"/>
      <c r="S51" s="264"/>
      <c r="T51" s="264"/>
      <c r="U51" s="264"/>
      <c r="V51" s="264"/>
      <c r="W51" s="264"/>
      <c r="X51" s="264"/>
      <c r="Y51" s="264"/>
      <c r="Z51" s="264"/>
      <c r="AA51" s="264"/>
      <c r="AB51" s="264"/>
      <c r="AC51" s="264"/>
    </row>
    <row r="52" spans="1:31" x14ac:dyDescent="0.25">
      <c r="A52" s="254"/>
      <c r="B52" s="217"/>
      <c r="C52" s="237" t="s">
        <v>45</v>
      </c>
      <c r="D52" s="238"/>
      <c r="E52" s="238"/>
      <c r="F52" s="238"/>
      <c r="G52" s="259" t="s">
        <v>50</v>
      </c>
      <c r="H52" s="264"/>
      <c r="I52" s="264"/>
      <c r="J52" s="264"/>
      <c r="K52" s="264"/>
      <c r="L52" s="264"/>
      <c r="M52" s="264"/>
      <c r="N52" s="264"/>
      <c r="O52" s="264"/>
      <c r="P52" s="264"/>
      <c r="Q52" s="264"/>
      <c r="R52" s="264"/>
      <c r="S52" s="264"/>
      <c r="T52" s="264"/>
      <c r="U52" s="264"/>
      <c r="V52" s="264"/>
      <c r="W52" s="264"/>
      <c r="X52" s="264"/>
      <c r="Y52" s="264"/>
      <c r="Z52" s="264"/>
      <c r="AA52" s="264"/>
      <c r="AB52" s="264"/>
      <c r="AC52" s="264"/>
    </row>
    <row r="53" spans="1:31" x14ac:dyDescent="0.25">
      <c r="A53" s="254"/>
      <c r="B53" s="217"/>
      <c r="C53" s="237" t="s">
        <v>51</v>
      </c>
      <c r="D53" s="238"/>
      <c r="E53" s="238"/>
      <c r="F53" s="238"/>
      <c r="G53" s="259" t="s">
        <v>50</v>
      </c>
      <c r="H53" s="264"/>
      <c r="I53" s="264"/>
      <c r="J53" s="264"/>
      <c r="K53" s="264"/>
      <c r="L53" s="264"/>
      <c r="M53" s="264"/>
      <c r="N53" s="264"/>
      <c r="O53" s="264"/>
      <c r="P53" s="264"/>
      <c r="Q53" s="264"/>
      <c r="R53" s="264"/>
      <c r="S53" s="264"/>
      <c r="T53" s="264"/>
      <c r="U53" s="264"/>
      <c r="V53" s="264"/>
      <c r="W53" s="264"/>
      <c r="X53" s="264"/>
      <c r="Y53" s="264"/>
      <c r="Z53" s="264"/>
      <c r="AA53" s="264"/>
      <c r="AB53" s="264"/>
      <c r="AC53" s="264"/>
    </row>
    <row r="54" spans="1:31" x14ac:dyDescent="0.25">
      <c r="A54" s="254"/>
      <c r="B54" s="217"/>
      <c r="C54" s="237" t="s">
        <v>290</v>
      </c>
      <c r="D54" s="238"/>
      <c r="E54" s="238"/>
      <c r="F54" s="238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264"/>
      <c r="R54" s="264"/>
      <c r="S54" s="264"/>
      <c r="T54" s="264"/>
      <c r="U54" s="264"/>
      <c r="V54" s="264"/>
      <c r="W54" s="264"/>
      <c r="X54" s="264"/>
      <c r="Y54" s="264"/>
      <c r="Z54" s="264"/>
      <c r="AA54" s="264"/>
      <c r="AB54" s="264"/>
      <c r="AC54" s="264"/>
      <c r="AD54" s="264"/>
    </row>
    <row r="55" spans="1:31" x14ac:dyDescent="0.25">
      <c r="A55" s="254"/>
      <c r="B55" s="217"/>
      <c r="C55" s="237" t="s">
        <v>67</v>
      </c>
      <c r="D55" s="238"/>
      <c r="E55" s="238"/>
      <c r="F55" s="238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266"/>
      <c r="R55" s="266"/>
      <c r="S55" s="266"/>
      <c r="T55" s="266"/>
      <c r="U55" s="266"/>
      <c r="V55" s="266"/>
      <c r="W55" s="266"/>
      <c r="X55" s="266"/>
      <c r="Y55" s="266"/>
      <c r="Z55" s="266"/>
      <c r="AA55" s="266"/>
      <c r="AB55" s="266"/>
      <c r="AC55" s="266"/>
      <c r="AD55" s="266"/>
    </row>
    <row r="56" spans="1:31" s="6" customFormat="1" x14ac:dyDescent="0.25">
      <c r="A56" s="254"/>
      <c r="B56" s="217"/>
      <c r="C56" s="243" t="s">
        <v>289</v>
      </c>
      <c r="D56" s="238"/>
      <c r="E56" s="238"/>
      <c r="F56" s="238"/>
      <c r="G56" s="248"/>
      <c r="H56" s="249"/>
      <c r="I56" s="249"/>
      <c r="J56" s="249"/>
      <c r="K56" s="249"/>
      <c r="L56" s="249"/>
      <c r="M56" s="249"/>
      <c r="N56" s="249"/>
      <c r="O56" s="249"/>
      <c r="P56" s="249"/>
      <c r="Q56" s="249"/>
      <c r="R56" s="249"/>
      <c r="S56" s="249"/>
      <c r="T56" s="249"/>
      <c r="U56" s="249"/>
      <c r="V56" s="249"/>
      <c r="W56" s="249"/>
      <c r="X56" s="249"/>
      <c r="Y56" s="249"/>
      <c r="Z56" s="249"/>
      <c r="AA56" s="249"/>
      <c r="AB56" s="249"/>
      <c r="AC56" s="249"/>
    </row>
    <row r="57" spans="1:31" ht="19.05" x14ac:dyDescent="0.35">
      <c r="A57" s="254"/>
      <c r="B57" s="217"/>
      <c r="C57" s="230" t="s">
        <v>983</v>
      </c>
      <c r="D57" s="240" t="s">
        <v>31</v>
      </c>
      <c r="E57" s="240"/>
      <c r="F57" s="240"/>
      <c r="G57" s="216"/>
      <c r="H57" s="263">
        <v>4</v>
      </c>
      <c r="I57" s="299">
        <v>6</v>
      </c>
      <c r="J57" s="299"/>
      <c r="K57" s="263">
        <v>7</v>
      </c>
      <c r="L57" s="216"/>
      <c r="M57" s="216"/>
      <c r="N57" s="216"/>
      <c r="O57" s="266"/>
      <c r="P57" s="266"/>
      <c r="Q57" s="266"/>
      <c r="R57" s="266"/>
      <c r="S57" s="266"/>
      <c r="T57" s="266"/>
      <c r="U57" s="266"/>
      <c r="V57" s="266"/>
      <c r="W57" s="266"/>
      <c r="X57" s="266"/>
      <c r="Y57" s="266"/>
      <c r="Z57" s="266"/>
      <c r="AA57" s="266"/>
      <c r="AB57" s="216"/>
      <c r="AC57" s="216"/>
      <c r="AE57" s="112"/>
    </row>
    <row r="58" spans="1:31" x14ac:dyDescent="0.25">
      <c r="A58" s="254"/>
      <c r="B58" s="217"/>
      <c r="C58" s="231"/>
      <c r="D58" s="231" t="s">
        <v>32</v>
      </c>
      <c r="E58" s="231"/>
      <c r="F58" s="231"/>
      <c r="G58" s="264"/>
      <c r="H58" s="272" t="s">
        <v>7</v>
      </c>
      <c r="I58" s="307" t="s">
        <v>8</v>
      </c>
      <c r="J58" s="307"/>
      <c r="K58" s="272" t="s">
        <v>9</v>
      </c>
      <c r="L58" s="217"/>
      <c r="M58" s="245"/>
      <c r="N58" s="216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250"/>
      <c r="AA58" s="250"/>
      <c r="AB58" s="216"/>
      <c r="AC58" s="216"/>
      <c r="AE58" s="7"/>
    </row>
    <row r="59" spans="1:31" x14ac:dyDescent="0.25">
      <c r="A59" s="254"/>
      <c r="B59" s="217"/>
      <c r="C59" s="237" t="s">
        <v>953</v>
      </c>
      <c r="D59" s="238"/>
      <c r="E59" s="238"/>
      <c r="F59" s="266"/>
      <c r="G59" s="264"/>
      <c r="H59" s="272">
        <v>1.0500000000000001E-2</v>
      </c>
      <c r="I59" s="307">
        <v>2.2200000000000001E-2</v>
      </c>
      <c r="J59" s="307"/>
      <c r="K59" s="272">
        <v>2.6700000000000002E-2</v>
      </c>
      <c r="L59" s="217"/>
      <c r="M59" s="266"/>
      <c r="N59" s="216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16"/>
      <c r="AC59" s="216"/>
      <c r="AE59" s="7"/>
    </row>
    <row r="60" spans="1:31" x14ac:dyDescent="0.25">
      <c r="A60" s="254"/>
      <c r="B60" s="217"/>
      <c r="C60" s="237" t="s">
        <v>187</v>
      </c>
      <c r="D60" s="238"/>
      <c r="E60" s="238"/>
      <c r="F60" s="266"/>
      <c r="G60" s="264"/>
      <c r="H60" s="272">
        <v>1.0500000000000001E-2</v>
      </c>
      <c r="I60" s="307">
        <v>2.2200000000000001E-2</v>
      </c>
      <c r="J60" s="307"/>
      <c r="K60" s="272">
        <v>2.6700000000000002E-2</v>
      </c>
      <c r="L60" s="217"/>
      <c r="M60" s="266"/>
      <c r="N60" s="21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17"/>
      <c r="AC60" s="216"/>
      <c r="AE60" s="112"/>
    </row>
    <row r="61" spans="1:31" x14ac:dyDescent="0.25">
      <c r="A61" s="254"/>
      <c r="B61" s="217"/>
      <c r="C61" s="237" t="s">
        <v>188</v>
      </c>
      <c r="D61" s="238"/>
      <c r="E61" s="238"/>
      <c r="F61" s="266"/>
      <c r="G61" s="264"/>
      <c r="H61" s="272">
        <v>1.37E-2</v>
      </c>
      <c r="I61" s="307">
        <v>2.6700000000000002E-2</v>
      </c>
      <c r="J61" s="307"/>
      <c r="K61" s="272">
        <v>3.6400000000000002E-2</v>
      </c>
      <c r="L61" s="217"/>
      <c r="M61" s="266"/>
      <c r="N61" s="216"/>
      <c r="O61" s="266"/>
      <c r="P61" s="266"/>
      <c r="Q61" s="266"/>
      <c r="R61" s="266"/>
      <c r="S61" s="266"/>
      <c r="T61" s="266"/>
      <c r="U61" s="266"/>
      <c r="V61" s="266"/>
      <c r="W61" s="266"/>
      <c r="X61" s="266"/>
      <c r="Y61" s="266"/>
      <c r="Z61" s="266"/>
      <c r="AA61" s="266"/>
      <c r="AB61" s="217"/>
      <c r="AC61" s="216"/>
      <c r="AE61" s="112"/>
    </row>
    <row r="62" spans="1:31" x14ac:dyDescent="0.25">
      <c r="A62" s="254"/>
      <c r="B62" s="217"/>
      <c r="C62" s="237"/>
      <c r="D62" s="238"/>
      <c r="E62" s="217"/>
      <c r="F62" s="240" t="s">
        <v>276</v>
      </c>
      <c r="G62" s="217" t="s">
        <v>277</v>
      </c>
      <c r="H62" s="266" t="s">
        <v>278</v>
      </c>
      <c r="I62" s="304" t="s">
        <v>280</v>
      </c>
      <c r="J62" s="304"/>
      <c r="K62" s="266" t="s">
        <v>279</v>
      </c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17"/>
      <c r="AC62" s="216"/>
      <c r="AE62" s="112"/>
    </row>
    <row r="63" spans="1:31" ht="10.55" customHeight="1" x14ac:dyDescent="0.25">
      <c r="A63" s="254"/>
      <c r="B63" s="217"/>
      <c r="C63" s="237"/>
      <c r="D63" s="238"/>
      <c r="E63" s="238"/>
      <c r="F63" s="266"/>
      <c r="G63" s="240"/>
      <c r="H63" s="21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17"/>
      <c r="AC63" s="216"/>
      <c r="AE63" s="112"/>
    </row>
    <row r="64" spans="1:31" ht="19.05" x14ac:dyDescent="0.35">
      <c r="A64" s="254"/>
      <c r="B64" s="217"/>
      <c r="C64" s="230" t="s">
        <v>2477</v>
      </c>
      <c r="D64" s="240"/>
      <c r="E64" s="240"/>
      <c r="F64" s="299">
        <v>5</v>
      </c>
      <c r="G64" s="299"/>
      <c r="H64" s="289">
        <v>6</v>
      </c>
      <c r="I64" s="299">
        <v>8</v>
      </c>
      <c r="J64" s="299"/>
      <c r="K64" s="289">
        <v>10</v>
      </c>
      <c r="L64" s="302"/>
      <c r="M64" s="302"/>
      <c r="N64" s="250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16"/>
      <c r="AC64" s="216"/>
      <c r="AE64" s="112"/>
    </row>
    <row r="65" spans="1:31" ht="16.5" customHeight="1" x14ac:dyDescent="0.25">
      <c r="A65" s="254"/>
      <c r="B65" s="217"/>
      <c r="C65" s="237" t="s">
        <v>2472</v>
      </c>
      <c r="D65" s="238"/>
      <c r="E65" s="238"/>
      <c r="F65" s="307">
        <v>2.72</v>
      </c>
      <c r="G65" s="307"/>
      <c r="H65" s="291">
        <v>3.76</v>
      </c>
      <c r="I65" s="307">
        <v>7.8</v>
      </c>
      <c r="J65" s="307"/>
      <c r="K65" s="291">
        <v>11.28</v>
      </c>
      <c r="L65" s="300"/>
      <c r="M65" s="300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16"/>
      <c r="Z65" s="216"/>
      <c r="AA65" s="216"/>
      <c r="AB65" s="216"/>
      <c r="AC65" s="286"/>
    </row>
    <row r="66" spans="1:31" ht="16.5" customHeight="1" x14ac:dyDescent="0.25">
      <c r="A66" s="254"/>
      <c r="B66" s="217"/>
      <c r="C66" s="237"/>
      <c r="D66" s="238"/>
      <c r="E66" s="238"/>
      <c r="F66" s="305" t="s">
        <v>2478</v>
      </c>
      <c r="G66" s="305"/>
      <c r="H66" s="288" t="s">
        <v>2478</v>
      </c>
      <c r="I66" s="305" t="s">
        <v>2478</v>
      </c>
      <c r="J66" s="305"/>
      <c r="K66" s="288" t="s">
        <v>2478</v>
      </c>
      <c r="L66" s="305"/>
      <c r="M66" s="305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16"/>
      <c r="Z66" s="216"/>
      <c r="AA66" s="216"/>
      <c r="AB66" s="216"/>
      <c r="AC66" s="286"/>
    </row>
    <row r="67" spans="1:31" ht="19.05" x14ac:dyDescent="0.35">
      <c r="A67" s="254"/>
      <c r="B67" s="217"/>
      <c r="C67" s="230" t="s">
        <v>984</v>
      </c>
      <c r="D67" s="240"/>
      <c r="E67" s="240"/>
      <c r="F67" s="302">
        <v>0.9</v>
      </c>
      <c r="G67" s="302"/>
      <c r="H67" s="265">
        <v>1.1000000000000001</v>
      </c>
      <c r="I67" s="302">
        <v>1.3</v>
      </c>
      <c r="J67" s="302"/>
      <c r="K67" s="265">
        <v>1.5</v>
      </c>
      <c r="L67" s="302">
        <v>1.8</v>
      </c>
      <c r="M67" s="302"/>
      <c r="N67" s="250"/>
      <c r="O67" s="266"/>
      <c r="P67" s="266"/>
      <c r="Q67" s="266"/>
      <c r="R67" s="266"/>
      <c r="S67" s="266"/>
      <c r="T67" s="266"/>
      <c r="U67" s="266"/>
      <c r="V67" s="266"/>
      <c r="W67" s="266"/>
      <c r="X67" s="266"/>
      <c r="Y67" s="266"/>
      <c r="Z67" s="266"/>
      <c r="AA67" s="266"/>
      <c r="AB67" s="216"/>
      <c r="AC67" s="216"/>
      <c r="AE67" s="112"/>
    </row>
    <row r="68" spans="1:31" ht="16.5" customHeight="1" x14ac:dyDescent="0.25">
      <c r="A68" s="254"/>
      <c r="B68" s="217"/>
      <c r="C68" s="237" t="s">
        <v>959</v>
      </c>
      <c r="D68" s="238"/>
      <c r="E68" s="238"/>
      <c r="F68" s="307">
        <v>5.9999999999999995E-4</v>
      </c>
      <c r="G68" s="307"/>
      <c r="H68" s="272">
        <v>8.0000000000000004E-4</v>
      </c>
      <c r="I68" s="307">
        <v>1.4E-3</v>
      </c>
      <c r="J68" s="307"/>
      <c r="K68" s="272">
        <v>1.6999999999999999E-3</v>
      </c>
      <c r="L68" s="307">
        <v>2.3999999999999998E-3</v>
      </c>
      <c r="M68" s="307"/>
      <c r="N68" s="266"/>
      <c r="O68" s="266"/>
      <c r="P68" s="266"/>
      <c r="Q68" s="266"/>
      <c r="R68" s="266"/>
      <c r="S68" s="266"/>
      <c r="T68" s="266"/>
      <c r="U68" s="266"/>
      <c r="V68" s="266"/>
      <c r="W68" s="266"/>
      <c r="X68" s="266"/>
      <c r="Y68" s="216"/>
      <c r="Z68" s="216"/>
      <c r="AA68" s="216"/>
      <c r="AB68" s="216"/>
      <c r="AC68" s="266"/>
    </row>
    <row r="69" spans="1:31" ht="16.5" customHeight="1" x14ac:dyDescent="0.25">
      <c r="A69" s="254"/>
      <c r="B69" s="217"/>
      <c r="C69" s="237"/>
      <c r="D69" s="238"/>
      <c r="E69" s="278" t="s">
        <v>2458</v>
      </c>
      <c r="F69" s="333">
        <v>50</v>
      </c>
      <c r="G69" s="333"/>
      <c r="H69" s="277">
        <v>25</v>
      </c>
      <c r="I69" s="333">
        <v>50</v>
      </c>
      <c r="J69" s="333"/>
      <c r="K69" s="277">
        <v>50</v>
      </c>
      <c r="L69" s="333">
        <v>50</v>
      </c>
      <c r="M69" s="333"/>
      <c r="N69" s="266"/>
      <c r="O69" s="266"/>
      <c r="P69" s="266"/>
      <c r="Q69" s="266"/>
      <c r="R69" s="266"/>
      <c r="S69" s="266"/>
      <c r="T69" s="266"/>
      <c r="U69" s="266"/>
      <c r="V69" s="266"/>
      <c r="W69" s="266"/>
      <c r="X69" s="266"/>
      <c r="Y69" s="216"/>
      <c r="Z69" s="216"/>
      <c r="AA69" s="216"/>
      <c r="AB69" s="216"/>
      <c r="AC69" s="266"/>
    </row>
    <row r="70" spans="1:31" ht="19.05" x14ac:dyDescent="0.35">
      <c r="A70" s="254"/>
      <c r="B70" s="217"/>
      <c r="C70" s="230" t="s">
        <v>985</v>
      </c>
      <c r="D70" s="240"/>
      <c r="E70" s="240"/>
      <c r="F70" s="303">
        <v>1</v>
      </c>
      <c r="G70" s="303"/>
      <c r="H70" s="266"/>
      <c r="I70" s="301"/>
      <c r="J70" s="301"/>
      <c r="K70" s="217"/>
      <c r="L70" s="266"/>
      <c r="M70" s="217"/>
      <c r="N70" s="266"/>
      <c r="O70" s="266"/>
      <c r="P70" s="266"/>
      <c r="Q70" s="266"/>
      <c r="R70" s="266"/>
      <c r="S70" s="266"/>
      <c r="T70" s="266"/>
      <c r="U70" s="266"/>
      <c r="V70" s="266"/>
      <c r="W70" s="266"/>
      <c r="X70" s="266"/>
      <c r="Y70" s="217"/>
      <c r="Z70" s="217"/>
      <c r="AA70" s="217"/>
      <c r="AB70" s="216"/>
      <c r="AC70" s="266"/>
    </row>
    <row r="71" spans="1:31" ht="16.5" customHeight="1" x14ac:dyDescent="0.25">
      <c r="A71" s="254"/>
      <c r="B71" s="217"/>
      <c r="C71" s="237" t="s">
        <v>34</v>
      </c>
      <c r="D71" s="238"/>
      <c r="E71" s="238"/>
      <c r="F71" s="300"/>
      <c r="G71" s="300"/>
      <c r="H71" s="260"/>
      <c r="I71" s="264" t="s">
        <v>281</v>
      </c>
      <c r="J71" s="264"/>
      <c r="K71" s="264"/>
      <c r="L71" s="264"/>
      <c r="M71" s="264"/>
      <c r="N71" s="266"/>
      <c r="O71" s="266"/>
      <c r="P71" s="266"/>
      <c r="Q71" s="266"/>
      <c r="R71" s="266"/>
      <c r="S71" s="266"/>
      <c r="T71" s="266"/>
      <c r="U71" s="266"/>
      <c r="V71" s="266"/>
      <c r="W71" s="266"/>
      <c r="X71" s="266"/>
      <c r="Y71" s="217"/>
      <c r="Z71" s="217"/>
      <c r="AA71" s="217"/>
      <c r="AB71" s="216"/>
      <c r="AC71" s="266"/>
    </row>
    <row r="72" spans="1:31" x14ac:dyDescent="0.25">
      <c r="A72" s="254"/>
      <c r="B72" s="217"/>
      <c r="C72" s="252" t="s">
        <v>952</v>
      </c>
      <c r="D72" s="216"/>
      <c r="E72" s="216"/>
      <c r="F72" s="300"/>
      <c r="G72" s="300"/>
      <c r="H72" s="264"/>
      <c r="I72" s="264"/>
      <c r="J72" s="264"/>
      <c r="K72" s="264"/>
      <c r="L72" s="264"/>
      <c r="M72" s="264"/>
      <c r="N72" s="266"/>
      <c r="O72" s="266"/>
      <c r="P72" s="217"/>
      <c r="Q72" s="217"/>
      <c r="R72" s="217"/>
      <c r="S72" s="266"/>
      <c r="T72" s="266"/>
      <c r="U72" s="266"/>
      <c r="V72" s="266"/>
      <c r="W72" s="266"/>
      <c r="X72" s="266"/>
      <c r="Y72" s="266"/>
      <c r="Z72" s="266"/>
      <c r="AA72" s="266"/>
      <c r="AB72" s="216"/>
      <c r="AC72" s="266"/>
    </row>
    <row r="73" spans="1:31" x14ac:dyDescent="0.25">
      <c r="A73" s="254"/>
      <c r="B73" s="217"/>
      <c r="C73" s="252" t="s">
        <v>967</v>
      </c>
      <c r="D73" s="216"/>
      <c r="E73" s="216"/>
      <c r="F73" s="300"/>
      <c r="G73" s="300"/>
      <c r="H73" s="264"/>
      <c r="I73" s="264"/>
      <c r="J73" s="264"/>
      <c r="K73" s="264"/>
      <c r="L73" s="264"/>
      <c r="M73" s="264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6"/>
      <c r="AC73" s="217"/>
    </row>
    <row r="74" spans="1:31" x14ac:dyDescent="0.25">
      <c r="A74" s="254"/>
      <c r="B74" s="217"/>
      <c r="C74" s="252" t="s">
        <v>962</v>
      </c>
      <c r="D74" s="216"/>
      <c r="E74" s="216"/>
      <c r="F74" s="300"/>
      <c r="G74" s="300"/>
      <c r="H74" s="264"/>
      <c r="I74" s="264"/>
      <c r="J74" s="264"/>
      <c r="K74" s="264"/>
      <c r="L74" s="264"/>
      <c r="M74" s="264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6"/>
      <c r="AC74" s="217"/>
    </row>
    <row r="75" spans="1:31" x14ac:dyDescent="0.25">
      <c r="A75" s="254"/>
      <c r="B75" s="217"/>
      <c r="C75" s="252" t="s">
        <v>33</v>
      </c>
      <c r="D75" s="216"/>
      <c r="E75" s="216"/>
      <c r="F75" s="304"/>
      <c r="G75" s="304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6"/>
      <c r="AC75" s="217"/>
    </row>
  </sheetData>
  <sheetProtection selectLockedCells="1"/>
  <protectedRanges>
    <protectedRange sqref="F2:H2 J2:Q2" name="Range1"/>
  </protectedRanges>
  <mergeCells count="33">
    <mergeCell ref="L64:M64"/>
    <mergeCell ref="F65:G65"/>
    <mergeCell ref="I65:J65"/>
    <mergeCell ref="L65:M65"/>
    <mergeCell ref="F66:G66"/>
    <mergeCell ref="I66:J66"/>
    <mergeCell ref="L66:M66"/>
    <mergeCell ref="F68:G68"/>
    <mergeCell ref="I68:J68"/>
    <mergeCell ref="L68:M68"/>
    <mergeCell ref="F2:G2"/>
    <mergeCell ref="H2:N2"/>
    <mergeCell ref="I57:J57"/>
    <mergeCell ref="I58:J58"/>
    <mergeCell ref="I59:J59"/>
    <mergeCell ref="I60:J60"/>
    <mergeCell ref="I61:J61"/>
    <mergeCell ref="I62:J62"/>
    <mergeCell ref="F67:G67"/>
    <mergeCell ref="I67:J67"/>
    <mergeCell ref="L67:M67"/>
    <mergeCell ref="F64:G64"/>
    <mergeCell ref="I64:J64"/>
    <mergeCell ref="I69:J69"/>
    <mergeCell ref="L69:M69"/>
    <mergeCell ref="F70:G70"/>
    <mergeCell ref="I70:J70"/>
    <mergeCell ref="F71:G71"/>
    <mergeCell ref="F72:G72"/>
    <mergeCell ref="F73:G73"/>
    <mergeCell ref="F74:G74"/>
    <mergeCell ref="F75:G75"/>
    <mergeCell ref="F69:G69"/>
  </mergeCells>
  <pageMargins left="0.35433070866141736" right="0" top="0.39370078740157483" bottom="0" header="0.51181102362204722" footer="0.19685039370078741"/>
  <pageSetup paperSize="9" scale="54" orientation="landscape" r:id="rId1"/>
  <headerFooter alignWithMargins="0">
    <oddHeader>&amp;L&amp;12Price List 2015</oddHeader>
    <oddFooter>&amp;L&amp;"Arial,Bold"&amp;12ISSUE 1      &amp;"Arial,Regular"&amp;10&amp;D&amp;C&amp;"Arial,Bold"www.marlowropes.com&amp;RPage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TempCombo">
          <controlPr defaultSize="0" autoLine="0" linkedCell="D2" listFillRange="customers" r:id="rId5">
            <anchor moveWithCells="1">
              <from>
                <xdr:col>1</xdr:col>
                <xdr:colOff>8626</xdr:colOff>
                <xdr:row>0</xdr:row>
                <xdr:rowOff>120770</xdr:rowOff>
              </from>
              <to>
                <xdr:col>1</xdr:col>
                <xdr:colOff>25879</xdr:colOff>
                <xdr:row>1</xdr:row>
                <xdr:rowOff>0</xdr:rowOff>
              </to>
            </anchor>
          </controlPr>
        </control>
      </mc:Choice>
      <mc:Fallback>
        <control shapeId="6145" r:id="rId4" name="TempComb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1560"/>
  <sheetViews>
    <sheetView showZeros="0" zoomScale="70" zoomScaleNormal="70" workbookViewId="0">
      <pane xSplit="3" ySplit="1" topLeftCell="D68" activePane="bottomRight" state="frozen"/>
      <selection pane="topRight" activeCell="D1" sqref="D1"/>
      <selection pane="bottomLeft" activeCell="A2" sqref="A2"/>
      <selection pane="bottomRight" activeCell="A107" sqref="A107"/>
    </sheetView>
  </sheetViews>
  <sheetFormatPr baseColWidth="10" defaultColWidth="9" defaultRowHeight="12.9" x14ac:dyDescent="0.2"/>
  <cols>
    <col min="2" max="2" width="9.875" customWidth="1"/>
    <col min="3" max="3" width="41.625" customWidth="1"/>
    <col min="4" max="4" width="29.75" customWidth="1"/>
    <col min="5" max="5" width="12.125" customWidth="1"/>
    <col min="6" max="6" width="11.625" customWidth="1"/>
    <col min="7" max="7" width="13" style="2" customWidth="1"/>
    <col min="8" max="8" width="10.125" style="2" customWidth="1"/>
    <col min="9" max="9" width="15.625" customWidth="1"/>
    <col min="13" max="13" width="16.125" customWidth="1"/>
    <col min="14" max="14" width="18.125" customWidth="1"/>
    <col min="15" max="15" width="12" customWidth="1"/>
  </cols>
  <sheetData>
    <row r="1" spans="1:14" x14ac:dyDescent="0.2">
      <c r="A1" s="159" t="s">
        <v>288</v>
      </c>
      <c r="B1" s="165" t="s">
        <v>14</v>
      </c>
      <c r="C1" s="159"/>
      <c r="D1" s="159"/>
      <c r="E1" s="159"/>
      <c r="F1" s="159"/>
      <c r="G1" s="160"/>
      <c r="H1" s="160"/>
      <c r="I1" s="159"/>
      <c r="J1" s="159"/>
      <c r="K1" s="159"/>
    </row>
    <row r="2" spans="1:14" x14ac:dyDescent="0.2">
      <c r="A2" s="159"/>
      <c r="B2" s="159">
        <v>0</v>
      </c>
      <c r="C2" s="159" t="s">
        <v>52</v>
      </c>
      <c r="D2" s="159" t="s">
        <v>282</v>
      </c>
      <c r="E2" s="159" t="s">
        <v>53</v>
      </c>
      <c r="F2" s="159"/>
      <c r="G2" s="160"/>
      <c r="H2" s="160"/>
      <c r="I2" s="159"/>
      <c r="J2" s="159"/>
      <c r="K2" s="159"/>
    </row>
    <row r="3" spans="1:14" x14ac:dyDescent="0.2">
      <c r="A3" s="159"/>
      <c r="B3" s="159">
        <v>0</v>
      </c>
      <c r="C3" s="159" t="s">
        <v>283</v>
      </c>
      <c r="D3" s="159" t="s">
        <v>284</v>
      </c>
      <c r="E3" s="159"/>
      <c r="F3" s="159" t="s">
        <v>54</v>
      </c>
      <c r="G3" s="160" t="s">
        <v>41</v>
      </c>
      <c r="H3" s="160"/>
      <c r="I3" s="159" t="s">
        <v>43</v>
      </c>
      <c r="J3" s="159"/>
      <c r="K3" s="159"/>
      <c r="M3" s="168"/>
      <c r="N3" s="168"/>
    </row>
    <row r="4" spans="1:14" x14ac:dyDescent="0.2">
      <c r="A4" s="159"/>
      <c r="B4" s="159">
        <v>0</v>
      </c>
      <c r="C4" s="159" t="s">
        <v>285</v>
      </c>
      <c r="D4" s="159" t="s">
        <v>286</v>
      </c>
      <c r="E4" s="159" t="s">
        <v>39</v>
      </c>
      <c r="F4" s="165" t="s">
        <v>65</v>
      </c>
      <c r="G4" s="167" t="e">
        <f>[3]!EntStkSalesPrice('Product List'!$P$1,F4,'Price List'!$S$5)</f>
        <v>#NAME?</v>
      </c>
      <c r="H4" s="167" t="e">
        <f>[3]!EntCustSalesPrice('Product List'!$P$1,'Price List'!$F$2,F4,"whs",'Price List'!$S$4,1)</f>
        <v>#NAME?</v>
      </c>
      <c r="I4" s="169" t="e">
        <f t="shared" ref="I4:I9" si="0">1-(H4/G4)</f>
        <v>#NAME?</v>
      </c>
      <c r="J4" s="159"/>
      <c r="K4" s="159"/>
    </row>
    <row r="5" spans="1:14" x14ac:dyDescent="0.2">
      <c r="A5" s="159"/>
      <c r="B5" s="159">
        <v>0</v>
      </c>
      <c r="C5" s="159" t="str">
        <f>'New Quote Discount'!A2</f>
        <v>MORFRAC</v>
      </c>
      <c r="D5" s="159" t="s">
        <v>287</v>
      </c>
      <c r="E5" s="159" t="s">
        <v>63</v>
      </c>
      <c r="F5" s="165" t="s">
        <v>206</v>
      </c>
      <c r="G5" s="167" t="e">
        <f>[3]!EntStkSalesPrice('Product List'!$P$1,F5,'Price List'!$S$5)</f>
        <v>#NAME?</v>
      </c>
      <c r="H5" s="167" t="e">
        <f>[3]!EntCustSalesPrice('Product List'!$P$1,'Price List'!$F$2,F5,"whs",'Price List'!$S$4,1)</f>
        <v>#NAME?</v>
      </c>
      <c r="I5" s="169" t="e">
        <f t="shared" si="0"/>
        <v>#NAME?</v>
      </c>
      <c r="J5" s="159"/>
      <c r="K5" s="159"/>
    </row>
    <row r="6" spans="1:14" x14ac:dyDescent="0.2">
      <c r="A6" s="166" t="s">
        <v>987</v>
      </c>
      <c r="B6" s="159" t="s">
        <v>4</v>
      </c>
      <c r="C6" s="159" t="e">
        <f>[2]!EntCustName("marl02",A6)</f>
        <v>#NAME?</v>
      </c>
      <c r="D6" s="159" t="str">
        <f t="shared" ref="D6:D69" si="1">A6</f>
        <v>1ST001</v>
      </c>
      <c r="E6" s="159" t="s">
        <v>38</v>
      </c>
      <c r="F6" s="165" t="s">
        <v>141</v>
      </c>
      <c r="G6" s="167" t="e">
        <f>[3]!EntStkSalesPrice('Product List'!$P$1,F6,'Price List'!$S$5)</f>
        <v>#NAME?</v>
      </c>
      <c r="H6" s="167" t="e">
        <f>[3]!EntCustSalesPrice('Product List'!$P$1,'Price List'!$F$2,F6,"whs",'Price List'!$S$4,1)</f>
        <v>#NAME?</v>
      </c>
      <c r="I6" s="169" t="e">
        <f t="shared" si="0"/>
        <v>#NAME?</v>
      </c>
      <c r="J6" s="159" t="e">
        <f>[2]!EntCustSalesGL("marl02",A6)</f>
        <v>#NAME?</v>
      </c>
      <c r="K6" s="159"/>
    </row>
    <row r="7" spans="1:14" x14ac:dyDescent="0.2">
      <c r="A7" s="166" t="s">
        <v>988</v>
      </c>
      <c r="B7" s="159" t="s">
        <v>5</v>
      </c>
      <c r="C7" s="159" t="e">
        <f>[2]!EntCustName("marl02",A7)</f>
        <v>#NAME?</v>
      </c>
      <c r="D7" s="159" t="str">
        <f t="shared" si="1"/>
        <v>1°W001</v>
      </c>
      <c r="E7" s="165" t="s">
        <v>177</v>
      </c>
      <c r="F7" s="165" t="s">
        <v>176</v>
      </c>
      <c r="G7" s="167" t="e">
        <f>[3]!EntStkSalesPrice('Product List'!$P$1,F7,'Price List'!$S$5)</f>
        <v>#NAME?</v>
      </c>
      <c r="H7" s="167" t="e">
        <f>[3]!EntCustSalesPrice('Product List'!$P$1,'Price List'!$F$2,F7,"whs",'Price List'!$S$4,1)</f>
        <v>#NAME?</v>
      </c>
      <c r="I7" s="169" t="e">
        <f t="shared" si="0"/>
        <v>#NAME?</v>
      </c>
      <c r="J7" s="159" t="e">
        <f>[2]!EntCustSalesGL("marl02",A7)</f>
        <v>#NAME?</v>
      </c>
      <c r="K7" s="159"/>
    </row>
    <row r="8" spans="1:14" x14ac:dyDescent="0.2">
      <c r="A8" s="166" t="s">
        <v>989</v>
      </c>
      <c r="B8" s="159" t="s">
        <v>44</v>
      </c>
      <c r="C8" s="159" t="e">
        <f>[2]!EntCustName("marl02",A8)</f>
        <v>#NAME?</v>
      </c>
      <c r="D8" s="159" t="str">
        <f t="shared" si="1"/>
        <v>2XS001</v>
      </c>
      <c r="E8" s="165" t="s">
        <v>174</v>
      </c>
      <c r="F8" s="165" t="s">
        <v>173</v>
      </c>
      <c r="G8" s="167" t="e">
        <f>[3]!EntStkSalesPrice('Product List'!$P$1,F8,'Price List'!$S$5)</f>
        <v>#NAME?</v>
      </c>
      <c r="H8" s="167" t="e">
        <f>[3]!EntCustSalesPrice('Product List'!$P$1,'Price List'!$F$2,F8,"whs",'Price List'!$S$4,1)</f>
        <v>#NAME?</v>
      </c>
      <c r="I8" s="169" t="e">
        <f t="shared" si="0"/>
        <v>#NAME?</v>
      </c>
      <c r="J8" s="159" t="e">
        <f>[2]!EntCustSalesGL("marl02",A8)</f>
        <v>#NAME?</v>
      </c>
      <c r="K8" s="159"/>
    </row>
    <row r="9" spans="1:14" x14ac:dyDescent="0.2">
      <c r="A9" s="166" t="s">
        <v>990</v>
      </c>
      <c r="B9" s="159">
        <v>0</v>
      </c>
      <c r="C9" s="159" t="e">
        <f>[2]!EntCustName("marl02",A9)</f>
        <v>#NAME?</v>
      </c>
      <c r="D9" s="159" t="str">
        <f t="shared" si="1"/>
        <v>50N001</v>
      </c>
      <c r="E9" s="159" t="s">
        <v>109</v>
      </c>
      <c r="F9" s="165" t="s">
        <v>89</v>
      </c>
      <c r="G9" s="167" t="e">
        <f>[3]!EntStkSalesPrice('Product List'!$P$1,F9,'Price List'!$S$5)</f>
        <v>#NAME?</v>
      </c>
      <c r="H9" s="167" t="e">
        <f>[3]!EntCustSalesPrice('Product List'!$P$1,'Price List'!$F$2,F9,"whs",'Price List'!$S$4,1)</f>
        <v>#NAME?</v>
      </c>
      <c r="I9" s="169" t="e">
        <f t="shared" si="0"/>
        <v>#NAME?</v>
      </c>
      <c r="J9" s="159" t="e">
        <f>[2]!EntCustSalesGL("marl02",A9)</f>
        <v>#NAME?</v>
      </c>
      <c r="K9" s="159"/>
    </row>
    <row r="10" spans="1:14" x14ac:dyDescent="0.2">
      <c r="A10" s="166" t="s">
        <v>991</v>
      </c>
      <c r="B10" s="159">
        <v>0</v>
      </c>
      <c r="C10" s="159" t="e">
        <f>[2]!EntCustName("marl02",A10)</f>
        <v>#NAME?</v>
      </c>
      <c r="D10" s="159" t="str">
        <f t="shared" si="1"/>
        <v>A2R001</v>
      </c>
      <c r="E10" s="159"/>
      <c r="F10" s="159"/>
      <c r="G10" s="160"/>
      <c r="H10" s="160"/>
      <c r="I10" s="159"/>
      <c r="J10" s="159" t="e">
        <f>[2]!EntCustSalesGL("marl02",A10)</f>
        <v>#NAME?</v>
      </c>
      <c r="K10" s="159"/>
    </row>
    <row r="11" spans="1:14" ht="13.6" thickBot="1" x14ac:dyDescent="0.25">
      <c r="A11" s="166" t="s">
        <v>992</v>
      </c>
      <c r="B11" s="159">
        <v>0</v>
      </c>
      <c r="C11" s="159" t="e">
        <f>[2]!EntCustName("marl02",A11)</f>
        <v>#NAME?</v>
      </c>
      <c r="D11" s="159" t="str">
        <f t="shared" si="1"/>
        <v>AAL001</v>
      </c>
      <c r="E11" s="159"/>
      <c r="F11" s="159"/>
      <c r="G11" s="160"/>
      <c r="H11" s="160"/>
      <c r="I11" s="159"/>
      <c r="J11" s="159" t="e">
        <f>[2]!EntCustSalesGL("marl02",A11)</f>
        <v>#NAME?</v>
      </c>
      <c r="K11" s="159"/>
    </row>
    <row r="12" spans="1:14" ht="13.6" thickBot="1" x14ac:dyDescent="0.25">
      <c r="A12" s="166" t="s">
        <v>993</v>
      </c>
      <c r="B12" s="159">
        <v>0</v>
      </c>
      <c r="C12" s="159" t="e">
        <f>[2]!EntCustName("marl02",A12)</f>
        <v>#NAME?</v>
      </c>
      <c r="D12" s="159" t="str">
        <f t="shared" si="1"/>
        <v>AAR001</v>
      </c>
      <c r="E12" s="159"/>
      <c r="F12" s="159"/>
      <c r="G12" s="160"/>
      <c r="H12" s="160"/>
      <c r="I12" s="159"/>
      <c r="J12" s="159" t="e">
        <f>[2]!EntCustSalesGL("marl02",A12)</f>
        <v>#NAME?</v>
      </c>
      <c r="K12" s="159"/>
      <c r="M12" s="175"/>
      <c r="N12" s="176"/>
    </row>
    <row r="13" spans="1:14" x14ac:dyDescent="0.2">
      <c r="A13" s="166" t="s">
        <v>994</v>
      </c>
      <c r="B13" s="159">
        <v>0</v>
      </c>
      <c r="C13" s="159" t="e">
        <f>[2]!EntCustName("marl02",A13)</f>
        <v>#NAME?</v>
      </c>
      <c r="D13" s="159" t="str">
        <f t="shared" si="1"/>
        <v>AAV001</v>
      </c>
      <c r="E13" s="159"/>
      <c r="F13" s="159"/>
      <c r="G13" s="160"/>
      <c r="H13" s="160"/>
      <c r="I13" s="159"/>
      <c r="J13" s="159" t="e">
        <f>[2]!EntCustSalesGL("marl02",A13)</f>
        <v>#NAME?</v>
      </c>
      <c r="K13" s="159"/>
    </row>
    <row r="14" spans="1:14" x14ac:dyDescent="0.2">
      <c r="A14" s="166" t="s">
        <v>995</v>
      </c>
      <c r="B14" s="159">
        <v>0</v>
      </c>
      <c r="C14" s="159" t="e">
        <f>[2]!EntCustName("marl02",A14)</f>
        <v>#NAME?</v>
      </c>
      <c r="D14" s="159" t="str">
        <f t="shared" si="1"/>
        <v>ABC001</v>
      </c>
      <c r="E14" s="159"/>
      <c r="F14" s="159"/>
      <c r="G14" s="160"/>
      <c r="H14" s="160"/>
      <c r="I14" s="159"/>
      <c r="J14" s="159" t="e">
        <f>[2]!EntCustSalesGL("marl02",A14)</f>
        <v>#NAME?</v>
      </c>
      <c r="K14" s="159"/>
    </row>
    <row r="15" spans="1:14" x14ac:dyDescent="0.2">
      <c r="A15" s="166" t="s">
        <v>996</v>
      </c>
      <c r="B15" s="159">
        <v>0</v>
      </c>
      <c r="C15" s="159" t="e">
        <f>[2]!EntCustName("marl02",A15)</f>
        <v>#NAME?</v>
      </c>
      <c r="D15" s="159" t="str">
        <f t="shared" si="1"/>
        <v>ABE003</v>
      </c>
      <c r="E15" s="159"/>
      <c r="F15" s="159"/>
      <c r="G15" s="160"/>
      <c r="H15" s="160"/>
      <c r="I15" s="159"/>
      <c r="J15" s="159" t="e">
        <f>[2]!EntCustSalesGL("marl02",A15)</f>
        <v>#NAME?</v>
      </c>
      <c r="K15" s="159"/>
    </row>
    <row r="16" spans="1:14" x14ac:dyDescent="0.2">
      <c r="A16" s="166" t="s">
        <v>997</v>
      </c>
      <c r="B16" s="159">
        <v>0</v>
      </c>
      <c r="C16" s="159" t="e">
        <f>[2]!EntCustName("marl02",A16)</f>
        <v>#NAME?</v>
      </c>
      <c r="D16" s="159" t="str">
        <f t="shared" si="1"/>
        <v>ABS002</v>
      </c>
      <c r="E16" s="159"/>
      <c r="F16" s="159"/>
      <c r="G16" s="160"/>
      <c r="H16" s="160"/>
      <c r="I16" s="159"/>
      <c r="J16" s="159" t="e">
        <f>[2]!EntCustSalesGL("marl02",A16)</f>
        <v>#NAME?</v>
      </c>
      <c r="K16" s="159"/>
    </row>
    <row r="17" spans="1:11" x14ac:dyDescent="0.2">
      <c r="A17" s="166" t="s">
        <v>998</v>
      </c>
      <c r="B17" s="159">
        <v>0</v>
      </c>
      <c r="C17" s="159" t="e">
        <f>[2]!EntCustName("marl02",A17)</f>
        <v>#NAME?</v>
      </c>
      <c r="D17" s="159" t="str">
        <f t="shared" si="1"/>
        <v>ACC001</v>
      </c>
      <c r="E17" s="159" t="s">
        <v>4</v>
      </c>
      <c r="F17" s="159"/>
      <c r="G17" s="160"/>
      <c r="H17" s="160"/>
      <c r="I17" s="159"/>
      <c r="J17" s="159" t="e">
        <f>[2]!EntCustSalesGL("marl02",A17)</f>
        <v>#NAME?</v>
      </c>
      <c r="K17" s="159"/>
    </row>
    <row r="18" spans="1:11" x14ac:dyDescent="0.2">
      <c r="A18" s="166" t="s">
        <v>2401</v>
      </c>
      <c r="B18" s="159">
        <v>0</v>
      </c>
      <c r="C18" s="159" t="e">
        <f>[2]!EntCustName("marl02",A18)</f>
        <v>#NAME?</v>
      </c>
      <c r="D18" s="159" t="str">
        <f t="shared" si="1"/>
        <v>ACE003</v>
      </c>
      <c r="E18" s="159" t="s">
        <v>5</v>
      </c>
      <c r="F18" s="159">
        <v>1.25</v>
      </c>
      <c r="G18" s="160"/>
      <c r="H18" s="160"/>
      <c r="I18" s="159"/>
      <c r="J18" s="159" t="e">
        <f>[2]!EntCustSalesGL("marl02",A18)</f>
        <v>#NAME?</v>
      </c>
      <c r="K18" s="159"/>
    </row>
    <row r="19" spans="1:11" x14ac:dyDescent="0.2">
      <c r="A19" s="166" t="s">
        <v>999</v>
      </c>
      <c r="B19" s="159">
        <v>0</v>
      </c>
      <c r="C19" s="159" t="e">
        <f>[2]!EntCustName("marl02",A19)</f>
        <v>#NAME?</v>
      </c>
      <c r="D19" s="159" t="str">
        <f t="shared" si="1"/>
        <v>ACR001</v>
      </c>
      <c r="E19" s="159" t="s">
        <v>44</v>
      </c>
      <c r="F19" s="159">
        <v>1.6</v>
      </c>
      <c r="G19" s="160"/>
      <c r="H19" s="160"/>
      <c r="I19" s="159"/>
      <c r="J19" s="159" t="e">
        <f>[2]!EntCustSalesGL("marl02",A19)</f>
        <v>#NAME?</v>
      </c>
      <c r="K19" s="159"/>
    </row>
    <row r="20" spans="1:11" x14ac:dyDescent="0.2">
      <c r="A20" s="166" t="s">
        <v>1000</v>
      </c>
      <c r="B20" s="159">
        <v>0</v>
      </c>
      <c r="C20" s="159" t="e">
        <f>[2]!EntCustName("marl02",A20)</f>
        <v>#NAME?</v>
      </c>
      <c r="D20" s="159" t="str">
        <f t="shared" si="1"/>
        <v>ACT006</v>
      </c>
      <c r="E20" s="159" t="s">
        <v>57</v>
      </c>
      <c r="F20" s="159">
        <v>10.77</v>
      </c>
      <c r="G20" s="160"/>
      <c r="H20" s="160"/>
      <c r="I20" s="159"/>
      <c r="J20" s="159" t="e">
        <f>[2]!EntCustSalesGL("marl02",A20)</f>
        <v>#NAME?</v>
      </c>
      <c r="K20" s="159"/>
    </row>
    <row r="21" spans="1:11" x14ac:dyDescent="0.2">
      <c r="A21" s="166" t="s">
        <v>1001</v>
      </c>
      <c r="B21" s="159">
        <v>0</v>
      </c>
      <c r="C21" s="159" t="e">
        <f>[2]!EntCustName("marl02",A21)</f>
        <v>#NAME?</v>
      </c>
      <c r="D21" s="159" t="str">
        <f t="shared" si="1"/>
        <v>ACT010</v>
      </c>
      <c r="E21" s="159"/>
      <c r="F21" s="159"/>
      <c r="G21" s="160"/>
      <c r="H21" s="160"/>
      <c r="I21" s="159"/>
      <c r="J21" s="159" t="e">
        <f>[2]!EntCustSalesGL("marl02",A21)</f>
        <v>#NAME?</v>
      </c>
      <c r="K21" s="159"/>
    </row>
    <row r="22" spans="1:11" x14ac:dyDescent="0.2">
      <c r="A22" s="166" t="s">
        <v>1002</v>
      </c>
      <c r="B22" s="159">
        <v>0</v>
      </c>
      <c r="C22" s="159" t="e">
        <f>[2]!EntCustName("marl02",A22)</f>
        <v>#NAME?</v>
      </c>
      <c r="D22" s="159" t="str">
        <f t="shared" si="1"/>
        <v>ADA005</v>
      </c>
      <c r="E22" s="159"/>
      <c r="F22" s="159"/>
      <c r="G22" s="160"/>
      <c r="H22" s="160"/>
      <c r="I22" s="159"/>
      <c r="J22" s="159" t="e">
        <f>[2]!EntCustSalesGL("marl02",A22)</f>
        <v>#NAME?</v>
      </c>
      <c r="K22" s="159"/>
    </row>
    <row r="23" spans="1:11" x14ac:dyDescent="0.2">
      <c r="A23" s="166" t="s">
        <v>1003</v>
      </c>
      <c r="B23" s="159">
        <v>0</v>
      </c>
      <c r="C23" s="159" t="e">
        <f>[2]!EntCustName("marl02",A23)</f>
        <v>#NAME?</v>
      </c>
      <c r="D23" s="159" t="str">
        <f t="shared" si="1"/>
        <v>ADE001</v>
      </c>
      <c r="E23" s="159"/>
      <c r="F23" s="159"/>
      <c r="G23" s="160"/>
      <c r="H23" s="160"/>
      <c r="I23" s="159"/>
      <c r="J23" s="159" t="e">
        <f>[2]!EntCustSalesGL("marl02",A23)</f>
        <v>#NAME?</v>
      </c>
      <c r="K23" s="159"/>
    </row>
    <row r="24" spans="1:11" x14ac:dyDescent="0.2">
      <c r="A24" s="166" t="s">
        <v>1004</v>
      </c>
      <c r="B24" s="159">
        <v>0</v>
      </c>
      <c r="C24" s="159" t="e">
        <f>[2]!EntCustName("marl02",A24)</f>
        <v>#NAME?</v>
      </c>
      <c r="D24" s="159" t="str">
        <f t="shared" si="1"/>
        <v>ADG001</v>
      </c>
      <c r="E24" s="159"/>
      <c r="F24" s="159"/>
      <c r="G24" s="160"/>
      <c r="H24" s="160"/>
      <c r="I24" s="159"/>
      <c r="J24" s="159" t="e">
        <f>[2]!EntCustSalesGL("marl02",A24)</f>
        <v>#NAME?</v>
      </c>
      <c r="K24" s="159"/>
    </row>
    <row r="25" spans="1:11" x14ac:dyDescent="0.2">
      <c r="A25" s="166" t="s">
        <v>1005</v>
      </c>
      <c r="B25" s="159">
        <v>0</v>
      </c>
      <c r="C25" s="159" t="e">
        <f>[2]!EntCustName("marl02",A25)</f>
        <v>#NAME?</v>
      </c>
      <c r="D25" s="159" t="str">
        <f t="shared" si="1"/>
        <v>ADU001</v>
      </c>
      <c r="E25" s="159"/>
      <c r="F25" s="159"/>
      <c r="G25" s="160"/>
      <c r="H25" s="160"/>
      <c r="I25" s="159"/>
      <c r="J25" s="159" t="e">
        <f>[2]!EntCustSalesGL("marl02",A25)</f>
        <v>#NAME?</v>
      </c>
      <c r="K25" s="159"/>
    </row>
    <row r="26" spans="1:11" x14ac:dyDescent="0.2">
      <c r="A26" s="166" t="s">
        <v>1006</v>
      </c>
      <c r="B26" s="159">
        <v>0</v>
      </c>
      <c r="C26" s="159" t="e">
        <f>[2]!EntCustName("marl02",A26)</f>
        <v>#NAME?</v>
      </c>
      <c r="D26" s="159" t="str">
        <f t="shared" si="1"/>
        <v>ADV005</v>
      </c>
      <c r="E26" s="159"/>
      <c r="F26" s="159"/>
      <c r="G26" s="160"/>
      <c r="H26" s="160"/>
      <c r="I26" s="159"/>
      <c r="J26" s="159" t="e">
        <f>[2]!EntCustSalesGL("marl02",A26)</f>
        <v>#NAME?</v>
      </c>
      <c r="K26" s="159"/>
    </row>
    <row r="27" spans="1:11" x14ac:dyDescent="0.2">
      <c r="A27" s="166" t="s">
        <v>1007</v>
      </c>
      <c r="B27" s="159">
        <v>0</v>
      </c>
      <c r="C27" s="159" t="e">
        <f>[2]!EntCustName("marl02",A27)</f>
        <v>#NAME?</v>
      </c>
      <c r="D27" s="159" t="str">
        <f t="shared" si="1"/>
        <v>ADV006</v>
      </c>
      <c r="E27" s="159"/>
      <c r="F27" s="159"/>
      <c r="G27" s="160"/>
      <c r="H27" s="160"/>
      <c r="I27" s="159"/>
      <c r="J27" s="159" t="e">
        <f>[2]!EntCustSalesGL("marl02",A27)</f>
        <v>#NAME?</v>
      </c>
      <c r="K27" s="159"/>
    </row>
    <row r="28" spans="1:11" x14ac:dyDescent="0.2">
      <c r="A28" s="166" t="s">
        <v>2482</v>
      </c>
      <c r="B28" s="159">
        <v>0</v>
      </c>
      <c r="C28" s="159" t="e">
        <f>[2]!EntCustName("marl02",A28)</f>
        <v>#NAME?</v>
      </c>
      <c r="D28" s="159" t="str">
        <f t="shared" si="1"/>
        <v>ADV010</v>
      </c>
      <c r="E28" s="159"/>
      <c r="F28" s="159"/>
      <c r="G28" s="160"/>
      <c r="H28" s="160"/>
      <c r="I28" s="159"/>
      <c r="J28" s="159" t="e">
        <f>[2]!EntCustSalesGL("marl02",A28)</f>
        <v>#NAME?</v>
      </c>
      <c r="K28" s="159"/>
    </row>
    <row r="29" spans="1:11" x14ac:dyDescent="0.2">
      <c r="A29" s="166" t="s">
        <v>1008</v>
      </c>
      <c r="B29" s="159">
        <v>0</v>
      </c>
      <c r="C29" s="159" t="e">
        <f>[2]!EntCustName("marl02",A29)</f>
        <v>#NAME?</v>
      </c>
      <c r="D29" s="159" t="str">
        <f t="shared" si="1"/>
        <v>AHB001</v>
      </c>
      <c r="E29" s="159"/>
      <c r="F29" s="159"/>
      <c r="G29" s="160"/>
      <c r="H29" s="160"/>
      <c r="I29" s="159"/>
      <c r="J29" s="159" t="e">
        <f>[2]!EntCustSalesGL("marl02",A29)</f>
        <v>#NAME?</v>
      </c>
      <c r="K29" s="159"/>
    </row>
    <row r="30" spans="1:11" x14ac:dyDescent="0.2">
      <c r="A30" s="166" t="s">
        <v>1009</v>
      </c>
      <c r="B30" s="159">
        <v>0</v>
      </c>
      <c r="C30" s="159" t="e">
        <f>[2]!EntCustName("marl02",A30)</f>
        <v>#NAME?</v>
      </c>
      <c r="D30" s="159" t="str">
        <f t="shared" si="1"/>
        <v>AIT001</v>
      </c>
      <c r="E30" s="159"/>
      <c r="F30" s="159"/>
      <c r="G30" s="160"/>
      <c r="H30" s="160"/>
      <c r="I30" s="159"/>
      <c r="J30" s="159" t="e">
        <f>[2]!EntCustSalesGL("marl02",A30)</f>
        <v>#NAME?</v>
      </c>
      <c r="K30" s="159"/>
    </row>
    <row r="31" spans="1:11" x14ac:dyDescent="0.2">
      <c r="A31" s="166" t="s">
        <v>1010</v>
      </c>
      <c r="B31" s="159">
        <v>0</v>
      </c>
      <c r="C31" s="159" t="e">
        <f>[2]!EntCustName("marl02",A31)</f>
        <v>#NAME?</v>
      </c>
      <c r="D31" s="159" t="str">
        <f t="shared" si="1"/>
        <v>ALA002</v>
      </c>
      <c r="E31" s="159"/>
      <c r="F31" s="159"/>
      <c r="G31" s="160"/>
      <c r="H31" s="160"/>
      <c r="I31" s="159"/>
      <c r="J31" s="159" t="e">
        <f>[2]!EntCustSalesGL("marl02",A31)</f>
        <v>#NAME?</v>
      </c>
      <c r="K31" s="159"/>
    </row>
    <row r="32" spans="1:11" x14ac:dyDescent="0.2">
      <c r="A32" s="166" t="s">
        <v>1011</v>
      </c>
      <c r="B32" s="159">
        <v>0</v>
      </c>
      <c r="C32" s="159" t="e">
        <f>[2]!EntCustName("marl02",A32)</f>
        <v>#NAME?</v>
      </c>
      <c r="D32" s="159" t="str">
        <f t="shared" si="1"/>
        <v>ALD001</v>
      </c>
      <c r="E32" s="159"/>
      <c r="F32" s="159"/>
      <c r="G32" s="160"/>
      <c r="H32" s="160"/>
      <c r="I32" s="159"/>
      <c r="J32" s="159" t="e">
        <f>[2]!EntCustSalesGL("marl02",A32)</f>
        <v>#NAME?</v>
      </c>
      <c r="K32" s="159"/>
    </row>
    <row r="33" spans="1:11" x14ac:dyDescent="0.2">
      <c r="A33" s="166" t="s">
        <v>1012</v>
      </c>
      <c r="B33" s="159">
        <v>0</v>
      </c>
      <c r="C33" s="159" t="e">
        <f>[2]!EntCustName("marl02",A33)</f>
        <v>#NAME?</v>
      </c>
      <c r="D33" s="159" t="str">
        <f t="shared" si="1"/>
        <v>ALD002</v>
      </c>
      <c r="E33" s="159"/>
      <c r="F33" s="159"/>
      <c r="G33" s="160"/>
      <c r="H33" s="160"/>
      <c r="I33" s="159"/>
      <c r="J33" s="159" t="e">
        <f>[2]!EntCustSalesGL("marl02",A33)</f>
        <v>#NAME?</v>
      </c>
      <c r="K33" s="159"/>
    </row>
    <row r="34" spans="1:11" x14ac:dyDescent="0.2">
      <c r="A34" s="166" t="s">
        <v>1013</v>
      </c>
      <c r="B34" s="159">
        <v>0</v>
      </c>
      <c r="C34" s="159" t="e">
        <f>[2]!EntCustName("marl02",A34)</f>
        <v>#NAME?</v>
      </c>
      <c r="D34" s="159" t="str">
        <f t="shared" si="1"/>
        <v>ALE001</v>
      </c>
      <c r="E34" s="159"/>
      <c r="F34" s="159"/>
      <c r="G34" s="160"/>
      <c r="H34" s="160"/>
      <c r="I34" s="159"/>
      <c r="J34" s="159" t="e">
        <f>[2]!EntCustSalesGL("marl02",A34)</f>
        <v>#NAME?</v>
      </c>
      <c r="K34" s="159"/>
    </row>
    <row r="35" spans="1:11" x14ac:dyDescent="0.2">
      <c r="A35" s="166" t="s">
        <v>1014</v>
      </c>
      <c r="B35" s="159">
        <v>0</v>
      </c>
      <c r="C35" s="159" t="e">
        <f>[2]!EntCustName("marl02",A35)</f>
        <v>#NAME?</v>
      </c>
      <c r="D35" s="159" t="str">
        <f t="shared" si="1"/>
        <v>ALF001</v>
      </c>
      <c r="E35" s="159"/>
      <c r="F35" s="159"/>
      <c r="G35" s="160"/>
      <c r="H35" s="160"/>
      <c r="I35" s="159"/>
      <c r="J35" s="159" t="e">
        <f>[2]!EntCustSalesGL("marl02",A35)</f>
        <v>#NAME?</v>
      </c>
      <c r="K35" s="159"/>
    </row>
    <row r="36" spans="1:11" x14ac:dyDescent="0.2">
      <c r="A36" s="166" t="s">
        <v>1015</v>
      </c>
      <c r="B36" s="159">
        <v>0</v>
      </c>
      <c r="C36" s="159" t="e">
        <f>[2]!EntCustName("marl02",A36)</f>
        <v>#NAME?</v>
      </c>
      <c r="D36" s="159" t="str">
        <f t="shared" si="1"/>
        <v>ALL002</v>
      </c>
      <c r="E36" s="159"/>
      <c r="F36" s="159"/>
      <c r="G36" s="160"/>
      <c r="H36" s="160"/>
      <c r="I36" s="159"/>
      <c r="J36" s="159" t="e">
        <f>[2]!EntCustSalesGL("marl02",A36)</f>
        <v>#NAME?</v>
      </c>
      <c r="K36" s="159"/>
    </row>
    <row r="37" spans="1:11" x14ac:dyDescent="0.2">
      <c r="A37" s="166" t="s">
        <v>1016</v>
      </c>
      <c r="B37" s="159">
        <v>0</v>
      </c>
      <c r="C37" s="159" t="e">
        <f>[2]!EntCustName("marl02",A37)</f>
        <v>#NAME?</v>
      </c>
      <c r="D37" s="159" t="str">
        <f t="shared" si="1"/>
        <v>ALL003</v>
      </c>
      <c r="E37" s="159"/>
      <c r="F37" s="159"/>
      <c r="G37" s="160"/>
      <c r="H37" s="160"/>
      <c r="I37" s="159"/>
      <c r="J37" s="159" t="e">
        <f>[2]!EntCustSalesGL("marl02",A37)</f>
        <v>#NAME?</v>
      </c>
      <c r="K37" s="159"/>
    </row>
    <row r="38" spans="1:11" x14ac:dyDescent="0.2">
      <c r="A38" s="166" t="s">
        <v>1017</v>
      </c>
      <c r="B38" s="159">
        <v>0</v>
      </c>
      <c r="C38" s="159" t="e">
        <f>[2]!EntCustName("marl02",A38)</f>
        <v>#NAME?</v>
      </c>
      <c r="D38" s="159" t="str">
        <f t="shared" si="1"/>
        <v>ALL010</v>
      </c>
      <c r="E38" s="159"/>
      <c r="F38" s="159"/>
      <c r="G38" s="160"/>
      <c r="H38" s="160"/>
      <c r="I38" s="159"/>
      <c r="J38" s="159" t="e">
        <f>[2]!EntCustSalesGL("marl02",A38)</f>
        <v>#NAME?</v>
      </c>
      <c r="K38" s="159"/>
    </row>
    <row r="39" spans="1:11" x14ac:dyDescent="0.2">
      <c r="A39" s="166" t="s">
        <v>1018</v>
      </c>
      <c r="B39" s="159">
        <v>0</v>
      </c>
      <c r="C39" s="159" t="e">
        <f>[2]!EntCustName("marl02",A39)</f>
        <v>#NAME?</v>
      </c>
      <c r="D39" s="159" t="str">
        <f t="shared" si="1"/>
        <v>ALP004</v>
      </c>
      <c r="E39" s="159"/>
      <c r="F39" s="159"/>
      <c r="G39" s="160"/>
      <c r="H39" s="160"/>
      <c r="I39" s="159"/>
      <c r="J39" s="159" t="e">
        <f>[2]!EntCustSalesGL("marl02",A39)</f>
        <v>#NAME?</v>
      </c>
      <c r="K39" s="159"/>
    </row>
    <row r="40" spans="1:11" x14ac:dyDescent="0.2">
      <c r="A40" s="166" t="s">
        <v>1019</v>
      </c>
      <c r="B40" s="159">
        <v>0</v>
      </c>
      <c r="C40" s="159" t="e">
        <f>[2]!EntCustName("marl02",A40)</f>
        <v>#NAME?</v>
      </c>
      <c r="D40" s="159" t="str">
        <f t="shared" si="1"/>
        <v>ALP006</v>
      </c>
      <c r="E40" s="159"/>
      <c r="F40" s="159"/>
      <c r="G40" s="160"/>
      <c r="H40" s="160"/>
      <c r="I40" s="159"/>
      <c r="J40" s="159" t="e">
        <f>[2]!EntCustSalesGL("marl02",A40)</f>
        <v>#NAME?</v>
      </c>
      <c r="K40" s="159"/>
    </row>
    <row r="41" spans="1:11" x14ac:dyDescent="0.2">
      <c r="A41" s="166" t="s">
        <v>1020</v>
      </c>
      <c r="B41" s="159">
        <v>0</v>
      </c>
      <c r="C41" s="159" t="e">
        <f>[2]!EntCustName("marl02",A41)</f>
        <v>#NAME?</v>
      </c>
      <c r="D41" s="159" t="str">
        <f t="shared" si="1"/>
        <v>ALT003</v>
      </c>
      <c r="E41" s="159"/>
      <c r="F41" s="159"/>
      <c r="G41" s="160"/>
      <c r="H41" s="160"/>
      <c r="I41" s="159"/>
      <c r="J41" s="159" t="e">
        <f>[2]!EntCustSalesGL("marl02",A41)</f>
        <v>#NAME?</v>
      </c>
      <c r="K41" s="159"/>
    </row>
    <row r="42" spans="1:11" x14ac:dyDescent="0.2">
      <c r="A42" s="166" t="s">
        <v>1021</v>
      </c>
      <c r="B42" s="159">
        <v>0</v>
      </c>
      <c r="C42" s="159" t="e">
        <f>[2]!EntCustName("marl02",A42)</f>
        <v>#NAME?</v>
      </c>
      <c r="D42" s="159" t="str">
        <f t="shared" si="1"/>
        <v>ALT004</v>
      </c>
      <c r="E42" s="159"/>
      <c r="F42" s="159"/>
      <c r="G42" s="160"/>
      <c r="H42" s="160"/>
      <c r="I42" s="159"/>
      <c r="J42" s="159" t="e">
        <f>[2]!EntCustSalesGL("marl02",A42)</f>
        <v>#NAME?</v>
      </c>
      <c r="K42" s="159"/>
    </row>
    <row r="43" spans="1:11" x14ac:dyDescent="0.2">
      <c r="A43" s="166" t="s">
        <v>1022</v>
      </c>
      <c r="B43" s="159">
        <v>0</v>
      </c>
      <c r="C43" s="159" t="e">
        <f>[2]!EntCustName("marl02",A43)</f>
        <v>#NAME?</v>
      </c>
      <c r="D43" s="159" t="str">
        <f t="shared" si="1"/>
        <v>ALV001</v>
      </c>
      <c r="E43" s="159"/>
      <c r="F43" s="159"/>
      <c r="G43" s="160"/>
      <c r="H43" s="160"/>
      <c r="I43" s="159"/>
      <c r="J43" s="159" t="e">
        <f>[2]!EntCustSalesGL("marl02",A43)</f>
        <v>#NAME?</v>
      </c>
      <c r="K43" s="159"/>
    </row>
    <row r="44" spans="1:11" x14ac:dyDescent="0.2">
      <c r="A44" s="166" t="s">
        <v>1023</v>
      </c>
      <c r="B44" s="159">
        <v>0</v>
      </c>
      <c r="C44" s="159" t="e">
        <f>[2]!EntCustName("marl02",A44)</f>
        <v>#NAME?</v>
      </c>
      <c r="D44" s="159" t="str">
        <f t="shared" si="1"/>
        <v>AMG001</v>
      </c>
      <c r="E44" s="159"/>
      <c r="F44" s="159"/>
      <c r="G44" s="160"/>
      <c r="H44" s="160"/>
      <c r="I44" s="159"/>
      <c r="J44" s="159" t="e">
        <f>[2]!EntCustSalesGL("marl02",A44)</f>
        <v>#NAME?</v>
      </c>
      <c r="K44" s="159"/>
    </row>
    <row r="45" spans="1:11" x14ac:dyDescent="0.2">
      <c r="A45" s="166" t="s">
        <v>1024</v>
      </c>
      <c r="B45" s="159">
        <v>0</v>
      </c>
      <c r="C45" s="159" t="e">
        <f>[2]!EntCustName("marl02",A45)</f>
        <v>#NAME?</v>
      </c>
      <c r="D45" s="159" t="str">
        <f t="shared" si="1"/>
        <v>AND003</v>
      </c>
      <c r="E45" s="159"/>
      <c r="F45" s="159"/>
      <c r="G45" s="160"/>
      <c r="H45" s="160"/>
      <c r="I45" s="159"/>
      <c r="J45" s="159" t="e">
        <f>[2]!EntCustSalesGL("marl02",A45)</f>
        <v>#NAME?</v>
      </c>
      <c r="K45" s="159"/>
    </row>
    <row r="46" spans="1:11" x14ac:dyDescent="0.2">
      <c r="A46" s="166" t="s">
        <v>1025</v>
      </c>
      <c r="B46" s="159">
        <v>0</v>
      </c>
      <c r="C46" s="159" t="e">
        <f>[2]!EntCustName("marl02",A46)</f>
        <v>#NAME?</v>
      </c>
      <c r="D46" s="159" t="str">
        <f t="shared" si="1"/>
        <v>AND004</v>
      </c>
      <c r="E46" s="159"/>
      <c r="F46" s="159"/>
      <c r="G46" s="160"/>
      <c r="H46" s="160"/>
      <c r="I46" s="159"/>
      <c r="J46" s="159" t="e">
        <f>[2]!EntCustSalesGL("marl02",A46)</f>
        <v>#NAME?</v>
      </c>
      <c r="K46" s="159"/>
    </row>
    <row r="47" spans="1:11" x14ac:dyDescent="0.2">
      <c r="A47" s="166" t="s">
        <v>1026</v>
      </c>
      <c r="B47" s="159">
        <v>0</v>
      </c>
      <c r="C47" s="159" t="e">
        <f>[2]!EntCustName("marl02",A47)</f>
        <v>#NAME?</v>
      </c>
      <c r="D47" s="159" t="str">
        <f t="shared" si="1"/>
        <v>AND007</v>
      </c>
      <c r="E47" s="159"/>
      <c r="F47" s="159"/>
      <c r="G47" s="160"/>
      <c r="H47" s="160"/>
      <c r="I47" s="159"/>
      <c r="J47" s="159" t="e">
        <f>[2]!EntCustSalesGL("marl02",A47)</f>
        <v>#NAME?</v>
      </c>
      <c r="K47" s="159"/>
    </row>
    <row r="48" spans="1:11" x14ac:dyDescent="0.2">
      <c r="A48" s="166" t="s">
        <v>1027</v>
      </c>
      <c r="B48" s="159">
        <v>0</v>
      </c>
      <c r="C48" s="159" t="e">
        <f>[2]!EntCustName("marl02",A48)</f>
        <v>#NAME?</v>
      </c>
      <c r="D48" s="159" t="str">
        <f t="shared" si="1"/>
        <v>AND011</v>
      </c>
      <c r="E48" s="159"/>
      <c r="F48" s="159"/>
      <c r="G48" s="160"/>
      <c r="H48" s="160"/>
      <c r="I48" s="159"/>
      <c r="J48" s="159" t="e">
        <f>[2]!EntCustSalesGL("marl02",A48)</f>
        <v>#NAME?</v>
      </c>
      <c r="K48" s="159"/>
    </row>
    <row r="49" spans="1:11" x14ac:dyDescent="0.2">
      <c r="A49" s="166" t="s">
        <v>1028</v>
      </c>
      <c r="B49" s="159">
        <v>0</v>
      </c>
      <c r="C49" s="159" t="e">
        <f>[2]!EntCustName("marl02",A49)</f>
        <v>#NAME?</v>
      </c>
      <c r="D49" s="159" t="str">
        <f t="shared" si="1"/>
        <v>ANG002</v>
      </c>
      <c r="E49" s="159"/>
      <c r="F49" s="159"/>
      <c r="G49" s="160"/>
      <c r="H49" s="160"/>
      <c r="I49" s="159"/>
      <c r="J49" s="159" t="e">
        <f>[2]!EntCustSalesGL("marl02",A49)</f>
        <v>#NAME?</v>
      </c>
      <c r="K49" s="159"/>
    </row>
    <row r="50" spans="1:11" x14ac:dyDescent="0.2">
      <c r="A50" s="166" t="s">
        <v>1029</v>
      </c>
      <c r="B50" s="159">
        <v>0</v>
      </c>
      <c r="C50" s="159" t="e">
        <f>[2]!EntCustName("marl02",A50)</f>
        <v>#NAME?</v>
      </c>
      <c r="D50" s="159" t="str">
        <f t="shared" si="1"/>
        <v>ANG003</v>
      </c>
      <c r="E50" s="159"/>
      <c r="F50" s="159"/>
      <c r="G50" s="160"/>
      <c r="H50" s="160"/>
      <c r="I50" s="159"/>
      <c r="J50" s="159" t="e">
        <f>[2]!EntCustSalesGL("marl02",A50)</f>
        <v>#NAME?</v>
      </c>
      <c r="K50" s="159"/>
    </row>
    <row r="51" spans="1:11" x14ac:dyDescent="0.2">
      <c r="A51" s="166" t="s">
        <v>1030</v>
      </c>
      <c r="B51" s="159">
        <v>0</v>
      </c>
      <c r="C51" s="159" t="e">
        <f>[2]!EntCustName("marl02",A51)</f>
        <v>#NAME?</v>
      </c>
      <c r="D51" s="159" t="str">
        <f t="shared" si="1"/>
        <v>ANG004</v>
      </c>
      <c r="E51" s="159"/>
      <c r="F51" s="159"/>
      <c r="G51" s="160"/>
      <c r="H51" s="160"/>
      <c r="I51" s="159"/>
      <c r="J51" s="159" t="e">
        <f>[2]!EntCustSalesGL("marl02",A51)</f>
        <v>#NAME?</v>
      </c>
      <c r="K51" s="159"/>
    </row>
    <row r="52" spans="1:11" x14ac:dyDescent="0.2">
      <c r="A52" s="166" t="s">
        <v>2484</v>
      </c>
      <c r="B52" s="159">
        <v>0</v>
      </c>
      <c r="C52" s="159" t="e">
        <f>[2]!EntCustName("marl02",A52)</f>
        <v>#NAME?</v>
      </c>
      <c r="D52" s="159" t="str">
        <f t="shared" si="1"/>
        <v>ANN001</v>
      </c>
      <c r="E52" s="159"/>
      <c r="F52" s="159"/>
      <c r="G52" s="160"/>
      <c r="H52" s="160"/>
      <c r="I52" s="159"/>
      <c r="J52" s="159" t="e">
        <f>[2]!EntCustSalesGL("marl02",A52)</f>
        <v>#NAME?</v>
      </c>
      <c r="K52" s="159"/>
    </row>
    <row r="53" spans="1:11" x14ac:dyDescent="0.2">
      <c r="A53" s="166" t="s">
        <v>1031</v>
      </c>
      <c r="B53" s="159">
        <v>0</v>
      </c>
      <c r="C53" s="159" t="e">
        <f>[2]!EntCustName("marl02",A53)</f>
        <v>#NAME?</v>
      </c>
      <c r="D53" s="159" t="str">
        <f t="shared" si="1"/>
        <v>APO001</v>
      </c>
      <c r="E53" s="159"/>
      <c r="F53" s="159"/>
      <c r="G53" s="160"/>
      <c r="H53" s="160"/>
      <c r="I53" s="159"/>
      <c r="J53" s="159" t="e">
        <f>[2]!EntCustSalesGL("marl02",A53)</f>
        <v>#NAME?</v>
      </c>
      <c r="K53" s="159"/>
    </row>
    <row r="54" spans="1:11" x14ac:dyDescent="0.2">
      <c r="A54" s="166" t="s">
        <v>1032</v>
      </c>
      <c r="B54" s="159">
        <v>0</v>
      </c>
      <c r="C54" s="159" t="e">
        <f>[2]!EntCustName("marl02",A54)</f>
        <v>#NAME?</v>
      </c>
      <c r="D54" s="159" t="str">
        <f t="shared" si="1"/>
        <v>APP001</v>
      </c>
      <c r="E54" s="159"/>
      <c r="F54" s="159"/>
      <c r="G54" s="160"/>
      <c r="H54" s="160"/>
      <c r="I54" s="159"/>
      <c r="J54" s="159" t="e">
        <f>[2]!EntCustSalesGL("marl02",A54)</f>
        <v>#NAME?</v>
      </c>
      <c r="K54" s="159"/>
    </row>
    <row r="55" spans="1:11" x14ac:dyDescent="0.2">
      <c r="A55" s="166" t="s">
        <v>1033</v>
      </c>
      <c r="B55" s="159">
        <v>0</v>
      </c>
      <c r="C55" s="159" t="e">
        <f>[2]!EntCustName("marl02",A55)</f>
        <v>#NAME?</v>
      </c>
      <c r="D55" s="159" t="str">
        <f t="shared" si="1"/>
        <v>AQU001</v>
      </c>
      <c r="E55" s="159"/>
      <c r="F55" s="159"/>
      <c r="G55" s="160"/>
      <c r="H55" s="160"/>
      <c r="I55" s="159"/>
      <c r="J55" s="159" t="e">
        <f>[2]!EntCustSalesGL("marl02",A55)</f>
        <v>#NAME?</v>
      </c>
      <c r="K55" s="159"/>
    </row>
    <row r="56" spans="1:11" x14ac:dyDescent="0.2">
      <c r="A56" s="166" t="s">
        <v>1034</v>
      </c>
      <c r="B56" s="159">
        <v>0</v>
      </c>
      <c r="C56" s="159" t="e">
        <f>[2]!EntCustName("marl02",A56)</f>
        <v>#NAME?</v>
      </c>
      <c r="D56" s="159" t="str">
        <f t="shared" si="1"/>
        <v>AQU002</v>
      </c>
      <c r="E56" s="159"/>
      <c r="F56" s="159"/>
      <c r="G56" s="160"/>
      <c r="H56" s="160"/>
      <c r="I56" s="159"/>
      <c r="J56" s="159" t="e">
        <f>[2]!EntCustSalesGL("marl02",A56)</f>
        <v>#NAME?</v>
      </c>
      <c r="K56" s="159"/>
    </row>
    <row r="57" spans="1:11" x14ac:dyDescent="0.2">
      <c r="A57" s="166" t="s">
        <v>1035</v>
      </c>
      <c r="B57" s="159">
        <v>0</v>
      </c>
      <c r="C57" s="159" t="e">
        <f>[2]!EntCustName("marl02",A57)</f>
        <v>#NAME?</v>
      </c>
      <c r="D57" s="159" t="str">
        <f t="shared" si="1"/>
        <v>ARB001</v>
      </c>
      <c r="E57" s="159"/>
      <c r="F57" s="159"/>
      <c r="G57" s="160"/>
      <c r="H57" s="160"/>
      <c r="I57" s="159"/>
      <c r="J57" s="159" t="e">
        <f>[2]!EntCustSalesGL("marl02",A57)</f>
        <v>#NAME?</v>
      </c>
      <c r="K57" s="159"/>
    </row>
    <row r="58" spans="1:11" x14ac:dyDescent="0.2">
      <c r="A58" s="166" t="s">
        <v>1036</v>
      </c>
      <c r="B58" s="159">
        <v>0</v>
      </c>
      <c r="C58" s="159" t="e">
        <f>[2]!EntCustName("marl02",A58)</f>
        <v>#NAME?</v>
      </c>
      <c r="D58" s="159" t="str">
        <f t="shared" si="1"/>
        <v>ARB007</v>
      </c>
      <c r="E58" s="159"/>
      <c r="F58" s="159"/>
      <c r="G58" s="160"/>
      <c r="H58" s="160"/>
      <c r="I58" s="159"/>
      <c r="J58" s="159" t="e">
        <f>[2]!EntCustSalesGL("marl02",A58)</f>
        <v>#NAME?</v>
      </c>
      <c r="K58" s="159"/>
    </row>
    <row r="59" spans="1:11" x14ac:dyDescent="0.2">
      <c r="A59" s="166" t="s">
        <v>1037</v>
      </c>
      <c r="B59" s="159">
        <v>0</v>
      </c>
      <c r="C59" s="159" t="e">
        <f>[2]!EntCustName("marl02",A59)</f>
        <v>#NAME?</v>
      </c>
      <c r="D59" s="159" t="str">
        <f t="shared" si="1"/>
        <v>ARD002</v>
      </c>
      <c r="E59" s="159"/>
      <c r="F59" s="159"/>
      <c r="G59" s="160"/>
      <c r="H59" s="160"/>
      <c r="I59" s="159"/>
      <c r="J59" s="159" t="e">
        <f>[2]!EntCustSalesGL("marl02",A59)</f>
        <v>#NAME?</v>
      </c>
      <c r="K59" s="159"/>
    </row>
    <row r="60" spans="1:11" x14ac:dyDescent="0.2">
      <c r="A60" s="166" t="s">
        <v>1038</v>
      </c>
      <c r="B60" s="159">
        <v>0</v>
      </c>
      <c r="C60" s="159" t="e">
        <f>[2]!EntCustName("marl02",A60)</f>
        <v>#NAME?</v>
      </c>
      <c r="D60" s="159" t="str">
        <f t="shared" si="1"/>
        <v>ARE002</v>
      </c>
      <c r="E60" s="159"/>
      <c r="F60" s="159"/>
      <c r="G60" s="160"/>
      <c r="H60" s="160"/>
      <c r="I60" s="159"/>
      <c r="J60" s="159" t="e">
        <f>[2]!EntCustSalesGL("marl02",A60)</f>
        <v>#NAME?</v>
      </c>
      <c r="K60" s="159"/>
    </row>
    <row r="61" spans="1:11" x14ac:dyDescent="0.2">
      <c r="A61" s="166" t="s">
        <v>1039</v>
      </c>
      <c r="B61" s="159">
        <v>0</v>
      </c>
      <c r="C61" s="159" t="e">
        <f>[2]!EntCustName("marl02",A61)</f>
        <v>#NAME?</v>
      </c>
      <c r="D61" s="159" t="str">
        <f t="shared" si="1"/>
        <v>ARR001</v>
      </c>
      <c r="E61" s="159"/>
      <c r="F61" s="159"/>
      <c r="G61" s="160"/>
      <c r="H61" s="160"/>
      <c r="I61" s="159"/>
      <c r="J61" s="159" t="e">
        <f>[2]!EntCustSalesGL("marl02",A61)</f>
        <v>#NAME?</v>
      </c>
      <c r="K61" s="159"/>
    </row>
    <row r="62" spans="1:11" x14ac:dyDescent="0.2">
      <c r="A62" s="166" t="s">
        <v>1040</v>
      </c>
      <c r="B62" s="159">
        <v>0</v>
      </c>
      <c r="C62" s="159" t="e">
        <f>[2]!EntCustName("marl02",A62)</f>
        <v>#NAME?</v>
      </c>
      <c r="D62" s="159" t="str">
        <f t="shared" si="1"/>
        <v>ART003</v>
      </c>
      <c r="E62" s="159"/>
      <c r="F62" s="159"/>
      <c r="G62" s="160"/>
      <c r="H62" s="160"/>
      <c r="I62" s="159"/>
      <c r="J62" s="159" t="e">
        <f>[2]!EntCustSalesGL("marl02",A62)</f>
        <v>#NAME?</v>
      </c>
      <c r="K62" s="159"/>
    </row>
    <row r="63" spans="1:11" x14ac:dyDescent="0.2">
      <c r="A63" s="166" t="s">
        <v>1041</v>
      </c>
      <c r="B63" s="159">
        <v>0</v>
      </c>
      <c r="C63" s="159" t="e">
        <f>[2]!EntCustName("marl02",A63)</f>
        <v>#NAME?</v>
      </c>
      <c r="D63" s="159" t="str">
        <f t="shared" si="1"/>
        <v>ART007</v>
      </c>
      <c r="E63" s="159"/>
      <c r="F63" s="159"/>
      <c r="G63" s="160"/>
      <c r="H63" s="160"/>
      <c r="I63" s="159"/>
      <c r="J63" s="159" t="e">
        <f>[2]!EntCustSalesGL("marl02",A63)</f>
        <v>#NAME?</v>
      </c>
      <c r="K63" s="159"/>
    </row>
    <row r="64" spans="1:11" x14ac:dyDescent="0.2">
      <c r="A64" s="166" t="s">
        <v>1042</v>
      </c>
      <c r="B64" s="159">
        <v>0</v>
      </c>
      <c r="C64" s="159" t="e">
        <f>[2]!EntCustName("marl02",A64)</f>
        <v>#NAME?</v>
      </c>
      <c r="D64" s="159" t="str">
        <f t="shared" si="1"/>
        <v>ARU001</v>
      </c>
      <c r="E64" s="159"/>
      <c r="F64" s="159"/>
      <c r="G64" s="160"/>
      <c r="H64" s="160"/>
      <c r="I64" s="159"/>
      <c r="J64" s="159" t="e">
        <f>[2]!EntCustSalesGL("marl02",A64)</f>
        <v>#NAME?</v>
      </c>
      <c r="K64" s="159"/>
    </row>
    <row r="65" spans="1:11" x14ac:dyDescent="0.2">
      <c r="A65" s="166" t="s">
        <v>1043</v>
      </c>
      <c r="B65" s="159">
        <v>0</v>
      </c>
      <c r="C65" s="159" t="e">
        <f>[2]!EntCustName("marl02",A65)</f>
        <v>#NAME?</v>
      </c>
      <c r="D65" s="159" t="str">
        <f t="shared" si="1"/>
        <v>ARU005</v>
      </c>
      <c r="E65" s="159"/>
      <c r="F65" s="159"/>
      <c r="G65" s="160"/>
      <c r="H65" s="160"/>
      <c r="I65" s="159"/>
      <c r="J65" s="159" t="e">
        <f>[2]!EntCustSalesGL("marl02",A65)</f>
        <v>#NAME?</v>
      </c>
      <c r="K65" s="159"/>
    </row>
    <row r="66" spans="1:11" x14ac:dyDescent="0.2">
      <c r="A66" s="166" t="s">
        <v>1044</v>
      </c>
      <c r="B66" s="159">
        <v>0</v>
      </c>
      <c r="C66" s="159" t="e">
        <f>[2]!EntCustName("marl02",A66)</f>
        <v>#NAME?</v>
      </c>
      <c r="D66" s="159" t="str">
        <f t="shared" si="1"/>
        <v>ASH002</v>
      </c>
      <c r="E66" s="159"/>
      <c r="F66" s="159"/>
      <c r="G66" s="160"/>
      <c r="H66" s="160"/>
      <c r="I66" s="159"/>
      <c r="J66" s="159" t="e">
        <f>[2]!EntCustSalesGL("marl02",A66)</f>
        <v>#NAME?</v>
      </c>
      <c r="K66" s="159"/>
    </row>
    <row r="67" spans="1:11" x14ac:dyDescent="0.2">
      <c r="A67" s="166" t="s">
        <v>1045</v>
      </c>
      <c r="B67" s="159">
        <v>0</v>
      </c>
      <c r="C67" s="159" t="e">
        <f>[2]!EntCustName("marl02",A67)</f>
        <v>#NAME?</v>
      </c>
      <c r="D67" s="159" t="str">
        <f t="shared" si="1"/>
        <v>ASH004</v>
      </c>
      <c r="E67" s="159"/>
      <c r="F67" s="159"/>
      <c r="G67" s="160"/>
      <c r="H67" s="160"/>
      <c r="I67" s="159"/>
      <c r="J67" s="159" t="e">
        <f>[2]!EntCustSalesGL("marl02",A67)</f>
        <v>#NAME?</v>
      </c>
      <c r="K67" s="159"/>
    </row>
    <row r="68" spans="1:11" x14ac:dyDescent="0.2">
      <c r="A68" s="166" t="s">
        <v>1046</v>
      </c>
      <c r="B68" s="159">
        <v>0</v>
      </c>
      <c r="C68" s="159" t="e">
        <f>[2]!EntCustName("marl02",A68)</f>
        <v>#NAME?</v>
      </c>
      <c r="D68" s="159" t="str">
        <f t="shared" si="1"/>
        <v>ASW001</v>
      </c>
      <c r="E68" s="159"/>
      <c r="F68" s="159"/>
      <c r="G68" s="160"/>
      <c r="H68" s="160"/>
      <c r="I68" s="159"/>
      <c r="J68" s="159" t="e">
        <f>[2]!EntCustSalesGL("marl02",A68)</f>
        <v>#NAME?</v>
      </c>
      <c r="K68" s="159"/>
    </row>
    <row r="69" spans="1:11" x14ac:dyDescent="0.2">
      <c r="A69" s="166" t="s">
        <v>1047</v>
      </c>
      <c r="B69" s="159">
        <v>0</v>
      </c>
      <c r="C69" s="159" t="e">
        <f>[2]!EntCustName("marl02",A69)</f>
        <v>#NAME?</v>
      </c>
      <c r="D69" s="159" t="str">
        <f t="shared" si="1"/>
        <v>ATK001</v>
      </c>
      <c r="E69" s="159"/>
      <c r="F69" s="159"/>
      <c r="G69" s="160"/>
      <c r="H69" s="160"/>
      <c r="I69" s="159"/>
      <c r="J69" s="159" t="e">
        <f>[2]!EntCustSalesGL("marl02",A69)</f>
        <v>#NAME?</v>
      </c>
      <c r="K69" s="159"/>
    </row>
    <row r="70" spans="1:11" x14ac:dyDescent="0.2">
      <c r="A70" s="166" t="s">
        <v>1048</v>
      </c>
      <c r="B70" s="159">
        <v>0</v>
      </c>
      <c r="C70" s="159" t="e">
        <f>[2]!EntCustName("marl02",A70)</f>
        <v>#NAME?</v>
      </c>
      <c r="D70" s="159" t="str">
        <f t="shared" ref="D70:D134" si="2">A70</f>
        <v>ATL001</v>
      </c>
      <c r="E70" s="159"/>
      <c r="F70" s="159"/>
      <c r="G70" s="160"/>
      <c r="H70" s="160"/>
      <c r="I70" s="159"/>
      <c r="J70" s="159" t="e">
        <f>[2]!EntCustSalesGL("marl02",A70)</f>
        <v>#NAME?</v>
      </c>
      <c r="K70" s="159"/>
    </row>
    <row r="71" spans="1:11" x14ac:dyDescent="0.2">
      <c r="A71" s="166" t="s">
        <v>1049</v>
      </c>
      <c r="B71" s="159">
        <v>0</v>
      </c>
      <c r="C71" s="159" t="e">
        <f>[2]!EntCustName("marl02",A71)</f>
        <v>#NAME?</v>
      </c>
      <c r="D71" s="159" t="str">
        <f t="shared" si="2"/>
        <v>ATL003</v>
      </c>
      <c r="E71" s="159"/>
      <c r="F71" s="159"/>
      <c r="G71" s="160"/>
      <c r="H71" s="160"/>
      <c r="I71" s="159"/>
      <c r="J71" s="159" t="e">
        <f>[2]!EntCustSalesGL("marl02",A71)</f>
        <v>#NAME?</v>
      </c>
      <c r="K71" s="159"/>
    </row>
    <row r="72" spans="1:11" x14ac:dyDescent="0.2">
      <c r="A72" s="166" t="s">
        <v>1050</v>
      </c>
      <c r="B72" s="159">
        <v>0</v>
      </c>
      <c r="C72" s="159" t="e">
        <f>[2]!EntCustName("marl02",A72)</f>
        <v>#NAME?</v>
      </c>
      <c r="D72" s="159" t="str">
        <f t="shared" si="2"/>
        <v>ATL005</v>
      </c>
      <c r="E72" s="159"/>
      <c r="F72" s="159"/>
      <c r="G72" s="160"/>
      <c r="H72" s="160"/>
      <c r="I72" s="159"/>
      <c r="J72" s="159" t="e">
        <f>[2]!EntCustSalesGL("marl02",A72)</f>
        <v>#NAME?</v>
      </c>
      <c r="K72" s="159"/>
    </row>
    <row r="73" spans="1:11" x14ac:dyDescent="0.2">
      <c r="A73" s="166" t="s">
        <v>1051</v>
      </c>
      <c r="B73" s="159">
        <v>0</v>
      </c>
      <c r="C73" s="159" t="e">
        <f>[2]!EntCustName("marl02",A73)</f>
        <v>#NAME?</v>
      </c>
      <c r="D73" s="159" t="str">
        <f t="shared" si="2"/>
        <v>ATO001</v>
      </c>
      <c r="E73" s="159"/>
      <c r="F73" s="159"/>
      <c r="G73" s="160"/>
      <c r="H73" s="160"/>
      <c r="I73" s="159"/>
      <c r="J73" s="159" t="e">
        <f>[2]!EntCustSalesGL("marl02",A73)</f>
        <v>#NAME?</v>
      </c>
      <c r="K73" s="159"/>
    </row>
    <row r="74" spans="1:11" x14ac:dyDescent="0.2">
      <c r="A74" s="166" t="s">
        <v>1052</v>
      </c>
      <c r="B74" s="159">
        <v>0</v>
      </c>
      <c r="C74" s="159" t="e">
        <f>[2]!EntCustName("marl02",A74)</f>
        <v>#NAME?</v>
      </c>
      <c r="D74" s="159" t="str">
        <f t="shared" si="2"/>
        <v>AVO003</v>
      </c>
      <c r="E74" s="159"/>
      <c r="F74" s="159"/>
      <c r="G74" s="160"/>
      <c r="H74" s="160"/>
      <c r="I74" s="159"/>
      <c r="J74" s="159" t="e">
        <f>[2]!EntCustSalesGL("marl02",A74)</f>
        <v>#NAME?</v>
      </c>
      <c r="K74" s="159"/>
    </row>
    <row r="75" spans="1:11" x14ac:dyDescent="0.2">
      <c r="A75" s="166" t="s">
        <v>1053</v>
      </c>
      <c r="B75" s="159">
        <v>0</v>
      </c>
      <c r="C75" s="159" t="e">
        <f>[2]!EntCustName("marl02",A75)</f>
        <v>#NAME?</v>
      </c>
      <c r="D75" s="159" t="str">
        <f t="shared" si="2"/>
        <v>AVO005</v>
      </c>
      <c r="E75" s="159"/>
      <c r="F75" s="159"/>
      <c r="G75" s="160"/>
      <c r="H75" s="160"/>
      <c r="I75" s="159"/>
      <c r="J75" s="159" t="e">
        <f>[2]!EntCustSalesGL("marl02",A75)</f>
        <v>#NAME?</v>
      </c>
      <c r="K75" s="159"/>
    </row>
    <row r="76" spans="1:11" x14ac:dyDescent="0.2">
      <c r="A76" s="166" t="s">
        <v>1054</v>
      </c>
      <c r="B76" s="159">
        <v>0</v>
      </c>
      <c r="C76" s="159" t="e">
        <f>[2]!EntCustName("marl02",A76)</f>
        <v>#NAME?</v>
      </c>
      <c r="D76" s="159" t="str">
        <f t="shared" si="2"/>
        <v>AWM001</v>
      </c>
      <c r="E76" s="159"/>
      <c r="F76" s="159"/>
      <c r="G76" s="160"/>
      <c r="H76" s="160"/>
      <c r="I76" s="159"/>
      <c r="J76" s="159" t="e">
        <f>[2]!EntCustSalesGL("marl02",A76)</f>
        <v>#NAME?</v>
      </c>
      <c r="K76" s="159"/>
    </row>
    <row r="77" spans="1:11" x14ac:dyDescent="0.2">
      <c r="A77" s="166" t="s">
        <v>1055</v>
      </c>
      <c r="B77" s="159">
        <v>0</v>
      </c>
      <c r="C77" s="159" t="e">
        <f>[2]!EntCustName("marl02",A77)</f>
        <v>#NAME?</v>
      </c>
      <c r="D77" s="159" t="str">
        <f t="shared" si="2"/>
        <v>AWS001</v>
      </c>
      <c r="E77" s="159"/>
      <c r="F77" s="159"/>
      <c r="G77" s="160"/>
      <c r="H77" s="160"/>
      <c r="I77" s="159"/>
      <c r="J77" s="159" t="e">
        <f>[2]!EntCustSalesGL("marl02",A77)</f>
        <v>#NAME?</v>
      </c>
      <c r="K77" s="159"/>
    </row>
    <row r="78" spans="1:11" x14ac:dyDescent="0.2">
      <c r="A78" s="166" t="s">
        <v>1056</v>
      </c>
      <c r="B78" s="159">
        <v>0</v>
      </c>
      <c r="C78" s="159" t="e">
        <f>[2]!EntCustName("marl02",A78)</f>
        <v>#NAME?</v>
      </c>
      <c r="D78" s="159" t="str">
        <f t="shared" si="2"/>
        <v>BAI001</v>
      </c>
      <c r="E78" s="159"/>
      <c r="F78" s="159"/>
      <c r="G78" s="160"/>
      <c r="H78" s="160"/>
      <c r="I78" s="159"/>
      <c r="J78" s="159" t="e">
        <f>[2]!EntCustSalesGL("marl02",A78)</f>
        <v>#NAME?</v>
      </c>
      <c r="K78" s="159"/>
    </row>
    <row r="79" spans="1:11" x14ac:dyDescent="0.2">
      <c r="A79" s="166" t="s">
        <v>1057</v>
      </c>
      <c r="B79" s="159">
        <v>0</v>
      </c>
      <c r="C79" s="159" t="e">
        <f>[2]!EntCustName("marl02",A79)</f>
        <v>#NAME?</v>
      </c>
      <c r="D79" s="159" t="str">
        <f t="shared" si="2"/>
        <v>BAK001</v>
      </c>
      <c r="E79" s="159"/>
      <c r="F79" s="159"/>
      <c r="G79" s="160"/>
      <c r="H79" s="160"/>
      <c r="I79" s="159"/>
      <c r="J79" s="159" t="e">
        <f>[2]!EntCustSalesGL("marl02",A79)</f>
        <v>#NAME?</v>
      </c>
      <c r="K79" s="159"/>
    </row>
    <row r="80" spans="1:11" x14ac:dyDescent="0.2">
      <c r="A80" s="166" t="s">
        <v>1058</v>
      </c>
      <c r="B80" s="159">
        <v>0</v>
      </c>
      <c r="C80" s="159" t="e">
        <f>[2]!EntCustName("marl02",A80)</f>
        <v>#NAME?</v>
      </c>
      <c r="D80" s="159" t="str">
        <f t="shared" si="2"/>
        <v>BAR002</v>
      </c>
      <c r="E80" s="159"/>
      <c r="F80" s="159"/>
      <c r="G80" s="160"/>
      <c r="H80" s="160"/>
      <c r="I80" s="159"/>
      <c r="J80" s="159" t="e">
        <f>[2]!EntCustSalesGL("marl02",A80)</f>
        <v>#NAME?</v>
      </c>
      <c r="K80" s="159"/>
    </row>
    <row r="81" spans="1:11" x14ac:dyDescent="0.2">
      <c r="A81" s="166" t="s">
        <v>1059</v>
      </c>
      <c r="B81" s="159">
        <v>0</v>
      </c>
      <c r="C81" s="159" t="e">
        <f>[2]!EntCustName("marl02",A81)</f>
        <v>#NAME?</v>
      </c>
      <c r="D81" s="159" t="str">
        <f t="shared" si="2"/>
        <v>BAR003</v>
      </c>
      <c r="E81" s="159"/>
      <c r="F81" s="159"/>
      <c r="G81" s="160"/>
      <c r="H81" s="160"/>
      <c r="I81" s="159"/>
      <c r="J81" s="159" t="e">
        <f>[2]!EntCustSalesGL("marl02",A81)</f>
        <v>#NAME?</v>
      </c>
      <c r="K81" s="159"/>
    </row>
    <row r="82" spans="1:11" x14ac:dyDescent="0.2">
      <c r="A82" s="166" t="s">
        <v>1060</v>
      </c>
      <c r="B82" s="159">
        <v>0</v>
      </c>
      <c r="C82" s="159" t="e">
        <f>[2]!EntCustName("marl02",A82)</f>
        <v>#NAME?</v>
      </c>
      <c r="D82" s="159" t="str">
        <f t="shared" si="2"/>
        <v>BAT001</v>
      </c>
      <c r="E82" s="159"/>
      <c r="F82" s="159"/>
      <c r="G82" s="160"/>
      <c r="H82" s="160"/>
      <c r="I82" s="159"/>
      <c r="J82" s="159" t="e">
        <f>[2]!EntCustSalesGL("marl02",A82)</f>
        <v>#NAME?</v>
      </c>
      <c r="K82" s="159"/>
    </row>
    <row r="83" spans="1:11" x14ac:dyDescent="0.2">
      <c r="A83" s="166" t="s">
        <v>1061</v>
      </c>
      <c r="B83" s="159">
        <v>0</v>
      </c>
      <c r="C83" s="159" t="e">
        <f>[2]!EntCustName("marl02",A83)</f>
        <v>#NAME?</v>
      </c>
      <c r="D83" s="159" t="str">
        <f t="shared" si="2"/>
        <v>BAT002</v>
      </c>
      <c r="E83" s="159"/>
      <c r="F83" s="159"/>
      <c r="G83" s="160"/>
      <c r="H83" s="160"/>
      <c r="I83" s="159"/>
      <c r="J83" s="159" t="e">
        <f>[2]!EntCustSalesGL("marl02",A83)</f>
        <v>#NAME?</v>
      </c>
      <c r="K83" s="159"/>
    </row>
    <row r="84" spans="1:11" x14ac:dyDescent="0.2">
      <c r="A84" s="166" t="s">
        <v>1062</v>
      </c>
      <c r="B84" s="159">
        <v>0</v>
      </c>
      <c r="C84" s="159" t="e">
        <f>[2]!EntCustName("marl02",A84)</f>
        <v>#NAME?</v>
      </c>
      <c r="D84" s="159" t="str">
        <f t="shared" si="2"/>
        <v>BAT003</v>
      </c>
      <c r="E84" s="159"/>
      <c r="F84" s="159"/>
      <c r="G84" s="160"/>
      <c r="H84" s="160"/>
      <c r="I84" s="159"/>
      <c r="J84" s="159" t="e">
        <f>[2]!EntCustSalesGL("marl02",A84)</f>
        <v>#NAME?</v>
      </c>
      <c r="K84" s="159"/>
    </row>
    <row r="85" spans="1:11" x14ac:dyDescent="0.2">
      <c r="A85" s="166" t="s">
        <v>1063</v>
      </c>
      <c r="B85" s="159">
        <v>0</v>
      </c>
      <c r="C85" s="159" t="e">
        <f>[2]!EntCustName("marl02",A85)</f>
        <v>#NAME?</v>
      </c>
      <c r="D85" s="159" t="str">
        <f t="shared" si="2"/>
        <v>BAY001</v>
      </c>
      <c r="E85" s="159"/>
      <c r="F85" s="159"/>
      <c r="G85" s="160"/>
      <c r="H85" s="160"/>
      <c r="I85" s="159"/>
      <c r="J85" s="159" t="e">
        <f>[2]!EntCustSalesGL("marl02",A85)</f>
        <v>#NAME?</v>
      </c>
      <c r="K85" s="159"/>
    </row>
    <row r="86" spans="1:11" x14ac:dyDescent="0.2">
      <c r="A86" s="166" t="s">
        <v>1064</v>
      </c>
      <c r="B86" s="159">
        <v>0</v>
      </c>
      <c r="C86" s="159" t="e">
        <f>[2]!EntCustName("marl02",A86)</f>
        <v>#NAME?</v>
      </c>
      <c r="D86" s="159" t="str">
        <f t="shared" si="2"/>
        <v>BAY002</v>
      </c>
      <c r="E86" s="159"/>
      <c r="F86" s="159"/>
      <c r="G86" s="160"/>
      <c r="H86" s="160"/>
      <c r="I86" s="159"/>
      <c r="J86" s="159" t="e">
        <f>[2]!EntCustSalesGL("marl02",A86)</f>
        <v>#NAME?</v>
      </c>
      <c r="K86" s="159"/>
    </row>
    <row r="87" spans="1:11" x14ac:dyDescent="0.2">
      <c r="A87" s="166" t="s">
        <v>1065</v>
      </c>
      <c r="B87" s="159">
        <v>0</v>
      </c>
      <c r="C87" s="159" t="e">
        <f>[2]!EntCustName("marl02",A87)</f>
        <v>#NAME?</v>
      </c>
      <c r="D87" s="159" t="str">
        <f t="shared" si="2"/>
        <v>BAY003</v>
      </c>
      <c r="E87" s="159"/>
      <c r="F87" s="159"/>
      <c r="G87" s="160"/>
      <c r="H87" s="160"/>
      <c r="I87" s="159"/>
      <c r="J87" s="159" t="e">
        <f>[2]!EntCustSalesGL("marl02",A87)</f>
        <v>#NAME?</v>
      </c>
      <c r="K87" s="159"/>
    </row>
    <row r="88" spans="1:11" x14ac:dyDescent="0.2">
      <c r="A88" s="166" t="s">
        <v>1066</v>
      </c>
      <c r="B88" s="159">
        <v>0</v>
      </c>
      <c r="C88" s="159" t="e">
        <f>[2]!EntCustName("marl02",A88)</f>
        <v>#NAME?</v>
      </c>
      <c r="D88" s="159" t="str">
        <f t="shared" si="2"/>
        <v>BEA004</v>
      </c>
      <c r="E88" s="159"/>
      <c r="F88" s="159"/>
      <c r="G88" s="160"/>
      <c r="H88" s="160"/>
      <c r="I88" s="159"/>
      <c r="J88" s="159" t="e">
        <f>[2]!EntCustSalesGL("marl02",A88)</f>
        <v>#NAME?</v>
      </c>
      <c r="K88" s="159"/>
    </row>
    <row r="89" spans="1:11" x14ac:dyDescent="0.2">
      <c r="A89" s="166" t="s">
        <v>1067</v>
      </c>
      <c r="B89" s="159">
        <v>0</v>
      </c>
      <c r="C89" s="159" t="e">
        <f>[2]!EntCustName("marl02",A89)</f>
        <v>#NAME?</v>
      </c>
      <c r="D89" s="159" t="str">
        <f t="shared" si="2"/>
        <v>BEA005</v>
      </c>
      <c r="E89" s="159"/>
      <c r="F89" s="159"/>
      <c r="G89" s="160"/>
      <c r="H89" s="160"/>
      <c r="I89" s="159"/>
      <c r="J89" s="159" t="e">
        <f>[2]!EntCustSalesGL("marl02",A89)</f>
        <v>#NAME?</v>
      </c>
      <c r="K89" s="159"/>
    </row>
    <row r="90" spans="1:11" x14ac:dyDescent="0.2">
      <c r="A90" s="166" t="s">
        <v>1068</v>
      </c>
      <c r="B90" s="159">
        <v>0</v>
      </c>
      <c r="C90" s="159" t="e">
        <f>[2]!EntCustName("marl02",A90)</f>
        <v>#NAME?</v>
      </c>
      <c r="D90" s="159" t="str">
        <f t="shared" si="2"/>
        <v>BEA010</v>
      </c>
      <c r="E90" s="159"/>
      <c r="F90" s="159"/>
      <c r="G90" s="160"/>
      <c r="H90" s="160"/>
      <c r="I90" s="159"/>
      <c r="J90" s="159" t="e">
        <f>[2]!EntCustSalesGL("marl02",A90)</f>
        <v>#NAME?</v>
      </c>
      <c r="K90" s="159"/>
    </row>
    <row r="91" spans="1:11" x14ac:dyDescent="0.2">
      <c r="A91" s="166" t="s">
        <v>1069</v>
      </c>
      <c r="B91" s="159">
        <v>0</v>
      </c>
      <c r="C91" s="159" t="e">
        <f>[2]!EntCustName("marl02",A91)</f>
        <v>#NAME?</v>
      </c>
      <c r="D91" s="159" t="str">
        <f t="shared" si="2"/>
        <v>BED002</v>
      </c>
      <c r="E91" s="159"/>
      <c r="F91" s="159"/>
      <c r="G91" s="160"/>
      <c r="H91" s="160"/>
      <c r="I91" s="159"/>
      <c r="J91" s="159" t="e">
        <f>[2]!EntCustSalesGL("marl02",A91)</f>
        <v>#NAME?</v>
      </c>
      <c r="K91" s="159"/>
    </row>
    <row r="92" spans="1:11" x14ac:dyDescent="0.2">
      <c r="A92" s="166" t="s">
        <v>1070</v>
      </c>
      <c r="B92" s="159">
        <v>0</v>
      </c>
      <c r="C92" s="159" t="e">
        <f>[2]!EntCustName("marl02",A92)</f>
        <v>#NAME?</v>
      </c>
      <c r="D92" s="159" t="str">
        <f t="shared" si="2"/>
        <v>BEL004</v>
      </c>
      <c r="E92" s="159"/>
      <c r="F92" s="159"/>
      <c r="G92" s="160"/>
      <c r="H92" s="160"/>
      <c r="I92" s="159"/>
      <c r="J92" s="159" t="e">
        <f>[2]!EntCustSalesGL("marl02",A92)</f>
        <v>#NAME?</v>
      </c>
      <c r="K92" s="159"/>
    </row>
    <row r="93" spans="1:11" x14ac:dyDescent="0.2">
      <c r="A93" s="166" t="s">
        <v>1071</v>
      </c>
      <c r="B93" s="159">
        <v>0</v>
      </c>
      <c r="C93" s="159" t="e">
        <f>[2]!EntCustName("marl02",A93)</f>
        <v>#NAME?</v>
      </c>
      <c r="D93" s="159" t="str">
        <f t="shared" si="2"/>
        <v>BEN006</v>
      </c>
      <c r="E93" s="159"/>
      <c r="F93" s="159"/>
      <c r="G93" s="160"/>
      <c r="H93" s="160"/>
      <c r="I93" s="159"/>
      <c r="J93" s="159" t="e">
        <f>[2]!EntCustSalesGL("marl02",A93)</f>
        <v>#NAME?</v>
      </c>
      <c r="K93" s="159"/>
    </row>
    <row r="94" spans="1:11" x14ac:dyDescent="0.2">
      <c r="A94" s="166" t="s">
        <v>1072</v>
      </c>
      <c r="B94" s="159">
        <v>0</v>
      </c>
      <c r="C94" s="159" t="e">
        <f>[2]!EntCustName("marl02",A94)</f>
        <v>#NAME?</v>
      </c>
      <c r="D94" s="159" t="str">
        <f t="shared" si="2"/>
        <v>BEN008</v>
      </c>
      <c r="E94" s="159"/>
      <c r="F94" s="159"/>
      <c r="G94" s="160"/>
      <c r="H94" s="160"/>
      <c r="I94" s="159"/>
      <c r="J94" s="159" t="e">
        <f>[2]!EntCustSalesGL("marl02",A94)</f>
        <v>#NAME?</v>
      </c>
      <c r="K94" s="159"/>
    </row>
    <row r="95" spans="1:11" x14ac:dyDescent="0.2">
      <c r="A95" s="166" t="s">
        <v>2489</v>
      </c>
      <c r="B95" s="159">
        <v>0</v>
      </c>
      <c r="C95" s="159" t="e">
        <f>[2]!EntCustName("marl02",A95)</f>
        <v>#NAME?</v>
      </c>
      <c r="D95" s="159" t="str">
        <f t="shared" si="2"/>
        <v>BEN009</v>
      </c>
      <c r="E95" s="159"/>
      <c r="F95" s="159"/>
      <c r="G95" s="160"/>
      <c r="H95" s="160"/>
      <c r="I95" s="159"/>
      <c r="J95" s="159" t="e">
        <f>[2]!EntCustSalesGL("marl02",A95)</f>
        <v>#NAME?</v>
      </c>
      <c r="K95" s="159"/>
    </row>
    <row r="96" spans="1:11" x14ac:dyDescent="0.2">
      <c r="A96" s="166" t="s">
        <v>1073</v>
      </c>
      <c r="B96" s="159">
        <v>0</v>
      </c>
      <c r="C96" s="159" t="e">
        <f>[2]!EntCustName("marl02",A96)</f>
        <v>#NAME?</v>
      </c>
      <c r="D96" s="159" t="str">
        <f t="shared" si="2"/>
        <v>BER002</v>
      </c>
      <c r="E96" s="159"/>
      <c r="F96" s="159"/>
      <c r="G96" s="160"/>
      <c r="H96" s="160"/>
      <c r="I96" s="159"/>
      <c r="J96" s="159" t="e">
        <f>[2]!EntCustSalesGL("marl02",A96)</f>
        <v>#NAME?</v>
      </c>
      <c r="K96" s="159"/>
    </row>
    <row r="97" spans="1:11" x14ac:dyDescent="0.2">
      <c r="A97" s="166" t="s">
        <v>1074</v>
      </c>
      <c r="B97" s="159">
        <v>0</v>
      </c>
      <c r="C97" s="159" t="e">
        <f>[2]!EntCustName("marl02",A97)</f>
        <v>#NAME?</v>
      </c>
      <c r="D97" s="159" t="str">
        <f t="shared" si="2"/>
        <v>BEW001</v>
      </c>
      <c r="E97" s="159"/>
      <c r="F97" s="159"/>
      <c r="G97" s="160"/>
      <c r="H97" s="160"/>
      <c r="I97" s="159"/>
      <c r="J97" s="159" t="e">
        <f>[2]!EntCustSalesGL("marl02",A97)</f>
        <v>#NAME?</v>
      </c>
      <c r="K97" s="159"/>
    </row>
    <row r="98" spans="1:11" x14ac:dyDescent="0.2">
      <c r="A98" s="166" t="s">
        <v>1075</v>
      </c>
      <c r="B98" s="159">
        <v>0</v>
      </c>
      <c r="C98" s="159" t="e">
        <f>[2]!EntCustName("marl02",A98)</f>
        <v>#NAME?</v>
      </c>
      <c r="D98" s="159" t="str">
        <f t="shared" si="2"/>
        <v>BEW002</v>
      </c>
      <c r="E98" s="159"/>
      <c r="F98" s="159"/>
      <c r="G98" s="160"/>
      <c r="H98" s="160"/>
      <c r="I98" s="159"/>
      <c r="J98" s="159" t="e">
        <f>[2]!EntCustSalesGL("marl02",A98)</f>
        <v>#NAME?</v>
      </c>
      <c r="K98" s="159"/>
    </row>
    <row r="99" spans="1:11" x14ac:dyDescent="0.2">
      <c r="A99" s="166" t="s">
        <v>1076</v>
      </c>
      <c r="B99" s="159">
        <v>0</v>
      </c>
      <c r="C99" s="159" t="e">
        <f>[2]!EntCustName("marl02",A99)</f>
        <v>#NAME?</v>
      </c>
      <c r="D99" s="159" t="str">
        <f t="shared" si="2"/>
        <v>BEW003</v>
      </c>
      <c r="E99" s="159"/>
      <c r="F99" s="159"/>
      <c r="G99" s="160"/>
      <c r="H99" s="160"/>
      <c r="I99" s="159"/>
      <c r="J99" s="159" t="e">
        <f>[2]!EntCustSalesGL("marl02",A99)</f>
        <v>#NAME?</v>
      </c>
      <c r="K99" s="159"/>
    </row>
    <row r="100" spans="1:11" x14ac:dyDescent="0.2">
      <c r="A100" s="166" t="s">
        <v>1077</v>
      </c>
      <c r="B100" s="159">
        <v>0</v>
      </c>
      <c r="C100" s="159" t="e">
        <f>[2]!EntCustName("marl02",A100)</f>
        <v>#NAME?</v>
      </c>
      <c r="D100" s="159" t="str">
        <f t="shared" si="2"/>
        <v>BHH001</v>
      </c>
      <c r="E100" s="159"/>
      <c r="F100" s="159"/>
      <c r="G100" s="160"/>
      <c r="H100" s="160"/>
      <c r="I100" s="159"/>
      <c r="J100" s="159" t="e">
        <f>[2]!EntCustSalesGL("marl02",A100)</f>
        <v>#NAME?</v>
      </c>
      <c r="K100" s="159"/>
    </row>
    <row r="101" spans="1:11" x14ac:dyDescent="0.2">
      <c r="A101" s="166" t="s">
        <v>1078</v>
      </c>
      <c r="B101" s="159">
        <v>0</v>
      </c>
      <c r="C101" s="159" t="e">
        <f>[2]!EntCustName("marl02",A101)</f>
        <v>#NAME?</v>
      </c>
      <c r="D101" s="159" t="str">
        <f t="shared" si="2"/>
        <v>BID001</v>
      </c>
      <c r="E101" s="159"/>
      <c r="F101" s="159"/>
      <c r="G101" s="160"/>
      <c r="H101" s="160"/>
      <c r="I101" s="159"/>
      <c r="J101" s="159" t="e">
        <f>[2]!EntCustSalesGL("marl02",A101)</f>
        <v>#NAME?</v>
      </c>
      <c r="K101" s="159"/>
    </row>
    <row r="102" spans="1:11" x14ac:dyDescent="0.2">
      <c r="A102" s="166" t="s">
        <v>1079</v>
      </c>
      <c r="B102" s="159">
        <v>0</v>
      </c>
      <c r="C102" s="159" t="e">
        <f>[2]!EntCustName("marl02",A102)</f>
        <v>#NAME?</v>
      </c>
      <c r="D102" s="159" t="str">
        <f t="shared" si="2"/>
        <v>BIG001</v>
      </c>
      <c r="E102" s="159"/>
      <c r="F102" s="159"/>
      <c r="G102" s="160"/>
      <c r="H102" s="160"/>
      <c r="I102" s="159"/>
      <c r="J102" s="159" t="e">
        <f>[2]!EntCustSalesGL("marl02",A102)</f>
        <v>#NAME?</v>
      </c>
      <c r="K102" s="159"/>
    </row>
    <row r="103" spans="1:11" x14ac:dyDescent="0.2">
      <c r="A103" s="166" t="s">
        <v>1080</v>
      </c>
      <c r="B103" s="159">
        <v>0</v>
      </c>
      <c r="C103" s="159" t="e">
        <f>[2]!EntCustName("marl02",A103)</f>
        <v>#NAME?</v>
      </c>
      <c r="D103" s="159" t="str">
        <f t="shared" si="2"/>
        <v>BIR001</v>
      </c>
      <c r="E103" s="159"/>
      <c r="F103" s="159"/>
      <c r="G103" s="160"/>
      <c r="H103" s="160"/>
      <c r="I103" s="159"/>
      <c r="J103" s="159" t="e">
        <f>[2]!EntCustSalesGL("marl02",A103)</f>
        <v>#NAME?</v>
      </c>
      <c r="K103" s="159"/>
    </row>
    <row r="104" spans="1:11" x14ac:dyDescent="0.2">
      <c r="A104" s="166" t="s">
        <v>1081</v>
      </c>
      <c r="B104" s="159">
        <v>0</v>
      </c>
      <c r="C104" s="159" t="e">
        <f>[2]!EntCustName("marl02",A104)</f>
        <v>#NAME?</v>
      </c>
      <c r="D104" s="159" t="str">
        <f t="shared" si="2"/>
        <v>BIR003</v>
      </c>
      <c r="E104" s="159"/>
      <c r="F104" s="159"/>
      <c r="G104" s="160"/>
      <c r="H104" s="160"/>
      <c r="I104" s="159"/>
      <c r="J104" s="159" t="e">
        <f>[2]!EntCustSalesGL("marl02",A104)</f>
        <v>#NAME?</v>
      </c>
      <c r="K104" s="159"/>
    </row>
    <row r="105" spans="1:11" x14ac:dyDescent="0.2">
      <c r="A105" s="166" t="s">
        <v>1082</v>
      </c>
      <c r="B105" s="159">
        <v>0</v>
      </c>
      <c r="C105" s="159" t="e">
        <f>[2]!EntCustName("marl02",A105)</f>
        <v>#NAME?</v>
      </c>
      <c r="D105" s="159" t="str">
        <f t="shared" si="2"/>
        <v>BLA003</v>
      </c>
      <c r="E105" s="159"/>
      <c r="F105" s="159"/>
      <c r="G105" s="160"/>
      <c r="H105" s="160"/>
      <c r="I105" s="159"/>
      <c r="J105" s="159" t="e">
        <f>[2]!EntCustSalesGL("marl02",A105)</f>
        <v>#NAME?</v>
      </c>
      <c r="K105" s="159"/>
    </row>
    <row r="106" spans="1:11" x14ac:dyDescent="0.2">
      <c r="A106" s="166" t="s">
        <v>2402</v>
      </c>
      <c r="B106" s="159">
        <v>0</v>
      </c>
      <c r="C106" s="159" t="e">
        <f>[2]!EntCustName("marl02",A106)</f>
        <v>#NAME?</v>
      </c>
      <c r="D106" s="159" t="str">
        <f t="shared" si="2"/>
        <v>BLA008</v>
      </c>
      <c r="E106" s="159"/>
      <c r="F106" s="159"/>
      <c r="G106" s="160"/>
      <c r="H106" s="160"/>
      <c r="I106" s="159"/>
      <c r="J106" s="159" t="e">
        <f>[2]!EntCustSalesGL("marl02",A106)</f>
        <v>#NAME?</v>
      </c>
      <c r="K106" s="159"/>
    </row>
    <row r="107" spans="1:11" x14ac:dyDescent="0.2">
      <c r="A107" s="179" t="s">
        <v>1964</v>
      </c>
      <c r="B107" s="159"/>
      <c r="C107" s="159" t="e">
        <f>[2]!EntCustName("marl02",A107)</f>
        <v>#NAME?</v>
      </c>
      <c r="D107" s="159" t="str">
        <f t="shared" si="2"/>
        <v>BLE002</v>
      </c>
      <c r="E107" s="159"/>
      <c r="F107" s="159"/>
      <c r="G107" s="160"/>
      <c r="H107" s="160"/>
      <c r="I107" s="159"/>
      <c r="J107" s="159" t="e">
        <f>[2]!EntCustSalesGL("marl02",A107)</f>
        <v>#NAME?</v>
      </c>
      <c r="K107" s="159"/>
    </row>
    <row r="108" spans="1:11" x14ac:dyDescent="0.2">
      <c r="A108" s="166" t="s">
        <v>1083</v>
      </c>
      <c r="B108" s="159">
        <v>0</v>
      </c>
      <c r="C108" s="159" t="e">
        <f>[2]!EntCustName("marl02",A108)</f>
        <v>#NAME?</v>
      </c>
      <c r="D108" s="159" t="str">
        <f t="shared" si="2"/>
        <v>BLU001</v>
      </c>
      <c r="E108" s="159"/>
      <c r="F108" s="159"/>
      <c r="G108" s="160"/>
      <c r="H108" s="160"/>
      <c r="I108" s="159"/>
      <c r="J108" s="159" t="e">
        <f>[2]!EntCustSalesGL("marl02",A108)</f>
        <v>#NAME?</v>
      </c>
      <c r="K108" s="159"/>
    </row>
    <row r="109" spans="1:11" x14ac:dyDescent="0.2">
      <c r="A109" s="166" t="s">
        <v>1084</v>
      </c>
      <c r="B109" s="159">
        <v>0</v>
      </c>
      <c r="C109" s="159" t="e">
        <f>[2]!EntCustName("marl02",A109)</f>
        <v>#NAME?</v>
      </c>
      <c r="D109" s="159" t="str">
        <f t="shared" si="2"/>
        <v>BLU003</v>
      </c>
      <c r="E109" s="159"/>
      <c r="F109" s="159"/>
      <c r="G109" s="160"/>
      <c r="H109" s="160"/>
      <c r="I109" s="159"/>
      <c r="J109" s="159" t="e">
        <f>[2]!EntCustSalesGL("marl02",A109)</f>
        <v>#NAME?</v>
      </c>
      <c r="K109" s="159"/>
    </row>
    <row r="110" spans="1:11" x14ac:dyDescent="0.2">
      <c r="A110" s="166" t="s">
        <v>2490</v>
      </c>
      <c r="B110" s="159">
        <v>0</v>
      </c>
      <c r="C110" s="159" t="e">
        <f>[2]!EntCustName("marl02",A110)</f>
        <v>#NAME?</v>
      </c>
      <c r="D110" s="159" t="str">
        <f t="shared" si="2"/>
        <v>BLU010</v>
      </c>
      <c r="E110" s="159"/>
      <c r="F110" s="159"/>
      <c r="G110" s="160"/>
      <c r="H110" s="160"/>
      <c r="I110" s="159"/>
      <c r="J110" s="159" t="e">
        <f>[2]!EntCustSalesGL("marl02",A110)</f>
        <v>#NAME?</v>
      </c>
      <c r="K110" s="159"/>
    </row>
    <row r="111" spans="1:11" x14ac:dyDescent="0.2">
      <c r="A111" s="166" t="s">
        <v>1085</v>
      </c>
      <c r="B111" s="159">
        <v>0</v>
      </c>
      <c r="C111" s="159" t="e">
        <f>[2]!EntCustName("marl02",A111)</f>
        <v>#NAME?</v>
      </c>
      <c r="D111" s="159" t="str">
        <f t="shared" si="2"/>
        <v>BOA001</v>
      </c>
      <c r="E111" s="159"/>
      <c r="F111" s="159"/>
      <c r="G111" s="160"/>
      <c r="H111" s="160"/>
      <c r="I111" s="159"/>
      <c r="J111" s="159" t="e">
        <f>[2]!EntCustSalesGL("marl02",A111)</f>
        <v>#NAME?</v>
      </c>
      <c r="K111" s="159"/>
    </row>
    <row r="112" spans="1:11" x14ac:dyDescent="0.2">
      <c r="A112" s="166" t="s">
        <v>1086</v>
      </c>
      <c r="B112" s="159">
        <v>0</v>
      </c>
      <c r="C112" s="159" t="e">
        <f>[2]!EntCustName("marl02",A112)</f>
        <v>#NAME?</v>
      </c>
      <c r="D112" s="159" t="str">
        <f t="shared" si="2"/>
        <v>BOA004</v>
      </c>
      <c r="E112" s="159"/>
      <c r="F112" s="159"/>
      <c r="G112" s="160"/>
      <c r="H112" s="160"/>
      <c r="I112" s="159"/>
      <c r="J112" s="159" t="e">
        <f>[2]!EntCustSalesGL("marl02",A112)</f>
        <v>#NAME?</v>
      </c>
      <c r="K112" s="159"/>
    </row>
    <row r="113" spans="1:11" x14ac:dyDescent="0.2">
      <c r="A113" s="166" t="s">
        <v>1087</v>
      </c>
      <c r="B113" s="159">
        <v>0</v>
      </c>
      <c r="C113" s="159" t="e">
        <f>[2]!EntCustName("marl02",A113)</f>
        <v>#NAME?</v>
      </c>
      <c r="D113" s="159" t="str">
        <f t="shared" si="2"/>
        <v>BOA005</v>
      </c>
      <c r="E113" s="159"/>
      <c r="F113" s="159"/>
      <c r="G113" s="160"/>
      <c r="H113" s="160"/>
      <c r="I113" s="159"/>
      <c r="J113" s="159" t="e">
        <f>[2]!EntCustSalesGL("marl02",A113)</f>
        <v>#NAME?</v>
      </c>
      <c r="K113" s="159"/>
    </row>
    <row r="114" spans="1:11" x14ac:dyDescent="0.2">
      <c r="A114" s="166" t="s">
        <v>1088</v>
      </c>
      <c r="B114" s="159">
        <v>0</v>
      </c>
      <c r="C114" s="159" t="e">
        <f>[2]!EntCustName("marl02",A114)</f>
        <v>#NAME?</v>
      </c>
      <c r="D114" s="159" t="str">
        <f t="shared" si="2"/>
        <v>BOA006</v>
      </c>
      <c r="E114" s="159"/>
      <c r="F114" s="159"/>
      <c r="G114" s="160"/>
      <c r="H114" s="160"/>
      <c r="I114" s="159"/>
      <c r="J114" s="159" t="e">
        <f>[2]!EntCustSalesGL("marl02",A114)</f>
        <v>#NAME?</v>
      </c>
      <c r="K114" s="159"/>
    </row>
    <row r="115" spans="1:11" x14ac:dyDescent="0.2">
      <c r="A115" s="166" t="s">
        <v>1089</v>
      </c>
      <c r="B115" s="159">
        <v>0</v>
      </c>
      <c r="C115" s="159" t="e">
        <f>[2]!EntCustName("marl02",A115)</f>
        <v>#NAME?</v>
      </c>
      <c r="D115" s="159" t="str">
        <f t="shared" si="2"/>
        <v>BOA009</v>
      </c>
      <c r="E115" s="159"/>
      <c r="F115" s="159"/>
      <c r="G115" s="160"/>
      <c r="H115" s="160"/>
      <c r="I115" s="159"/>
      <c r="J115" s="159" t="e">
        <f>[2]!EntCustSalesGL("marl02",A115)</f>
        <v>#NAME?</v>
      </c>
      <c r="K115" s="159"/>
    </row>
    <row r="116" spans="1:11" x14ac:dyDescent="0.2">
      <c r="A116" s="166" t="s">
        <v>1090</v>
      </c>
      <c r="B116" s="159">
        <v>0</v>
      </c>
      <c r="C116" s="159" t="e">
        <f>[2]!EntCustName("marl02",A116)</f>
        <v>#NAME?</v>
      </c>
      <c r="D116" s="159" t="str">
        <f t="shared" si="2"/>
        <v>BOA010</v>
      </c>
      <c r="E116" s="159"/>
      <c r="F116" s="159"/>
      <c r="G116" s="160"/>
      <c r="H116" s="160"/>
      <c r="I116" s="159"/>
      <c r="J116" s="159" t="e">
        <f>[2]!EntCustSalesGL("marl02",A116)</f>
        <v>#NAME?</v>
      </c>
      <c r="K116" s="159"/>
    </row>
    <row r="117" spans="1:11" x14ac:dyDescent="0.2">
      <c r="A117" s="166" t="s">
        <v>1091</v>
      </c>
      <c r="B117" s="159">
        <v>0</v>
      </c>
      <c r="C117" s="159" t="e">
        <f>[2]!EntCustName("marl02",A117)</f>
        <v>#NAME?</v>
      </c>
      <c r="D117" s="159" t="str">
        <f t="shared" si="2"/>
        <v>BOA011</v>
      </c>
      <c r="E117" s="159"/>
      <c r="F117" s="159"/>
      <c r="G117" s="160"/>
      <c r="H117" s="160"/>
      <c r="I117" s="159"/>
      <c r="J117" s="159" t="e">
        <f>[2]!EntCustSalesGL("marl02",A117)</f>
        <v>#NAME?</v>
      </c>
      <c r="K117" s="159"/>
    </row>
    <row r="118" spans="1:11" x14ac:dyDescent="0.2">
      <c r="A118" s="166" t="s">
        <v>1092</v>
      </c>
      <c r="B118" s="159">
        <v>0</v>
      </c>
      <c r="C118" s="159" t="e">
        <f>[2]!EntCustName("marl02",A118)</f>
        <v>#NAME?</v>
      </c>
      <c r="D118" s="159" t="str">
        <f t="shared" si="2"/>
        <v>BOA017</v>
      </c>
      <c r="E118" s="159"/>
      <c r="F118" s="159"/>
      <c r="G118" s="160"/>
      <c r="H118" s="160"/>
      <c r="I118" s="159"/>
      <c r="J118" s="159" t="e">
        <f>[2]!EntCustSalesGL("marl02",A118)</f>
        <v>#NAME?</v>
      </c>
      <c r="K118" s="159"/>
    </row>
    <row r="119" spans="1:11" x14ac:dyDescent="0.2">
      <c r="A119" s="166" t="s">
        <v>1093</v>
      </c>
      <c r="B119" s="159">
        <v>0</v>
      </c>
      <c r="C119" s="159" t="e">
        <f>[2]!EntCustName("marl02",A119)</f>
        <v>#NAME?</v>
      </c>
      <c r="D119" s="159" t="str">
        <f t="shared" si="2"/>
        <v>BOA018</v>
      </c>
      <c r="E119" s="159"/>
      <c r="F119" s="159"/>
      <c r="G119" s="160"/>
      <c r="H119" s="160"/>
      <c r="I119" s="159"/>
      <c r="J119" s="159" t="e">
        <f>[2]!EntCustSalesGL("marl02",A119)</f>
        <v>#NAME?</v>
      </c>
      <c r="K119" s="159"/>
    </row>
    <row r="120" spans="1:11" x14ac:dyDescent="0.2">
      <c r="A120" s="166" t="s">
        <v>1094</v>
      </c>
      <c r="B120" s="159">
        <v>0</v>
      </c>
      <c r="C120" s="159" t="e">
        <f>[2]!EntCustName("marl02",A120)</f>
        <v>#NAME?</v>
      </c>
      <c r="D120" s="159" t="str">
        <f t="shared" si="2"/>
        <v>BOA019</v>
      </c>
      <c r="E120" s="159"/>
      <c r="F120" s="159"/>
      <c r="G120" s="160"/>
      <c r="H120" s="160"/>
      <c r="I120" s="159"/>
      <c r="J120" s="159" t="e">
        <f>[2]!EntCustSalesGL("marl02",A120)</f>
        <v>#NAME?</v>
      </c>
      <c r="K120" s="159"/>
    </row>
    <row r="121" spans="1:11" x14ac:dyDescent="0.2">
      <c r="A121" s="166" t="s">
        <v>2491</v>
      </c>
      <c r="B121" s="159">
        <v>0</v>
      </c>
      <c r="C121" s="159" t="e">
        <f>[2]!EntCustName("marl02",A121)</f>
        <v>#NAME?</v>
      </c>
      <c r="D121" s="159" t="str">
        <f t="shared" si="2"/>
        <v>BOA020</v>
      </c>
      <c r="E121" s="159"/>
      <c r="F121" s="159"/>
      <c r="G121" s="160"/>
      <c r="H121" s="160"/>
      <c r="I121" s="159"/>
      <c r="J121" s="159" t="e">
        <f>[2]!EntCustSalesGL("marl02",A121)</f>
        <v>#NAME?</v>
      </c>
      <c r="K121" s="159"/>
    </row>
    <row r="122" spans="1:11" x14ac:dyDescent="0.2">
      <c r="A122" s="166" t="s">
        <v>2492</v>
      </c>
      <c r="B122" s="159">
        <v>0</v>
      </c>
      <c r="C122" s="159" t="e">
        <f>[2]!EntCustName("marl02",A122)</f>
        <v>#NAME?</v>
      </c>
      <c r="D122" s="159" t="str">
        <f t="shared" si="2"/>
        <v>BOA021</v>
      </c>
      <c r="E122" s="159"/>
      <c r="F122" s="159"/>
      <c r="G122" s="160"/>
      <c r="H122" s="160"/>
      <c r="I122" s="159"/>
      <c r="J122" s="159" t="e">
        <f>[2]!EntCustSalesGL("marl02",A122)</f>
        <v>#NAME?</v>
      </c>
      <c r="K122" s="159"/>
    </row>
    <row r="123" spans="1:11" x14ac:dyDescent="0.2">
      <c r="A123" s="166" t="s">
        <v>1095</v>
      </c>
      <c r="B123" s="159">
        <v>0</v>
      </c>
      <c r="C123" s="159" t="e">
        <f>[2]!EntCustName("marl02",A123)</f>
        <v>#NAME?</v>
      </c>
      <c r="D123" s="159" t="str">
        <f t="shared" si="2"/>
        <v>BOO001</v>
      </c>
      <c r="E123" s="159"/>
      <c r="F123" s="159"/>
      <c r="G123" s="160"/>
      <c r="H123" s="160"/>
      <c r="I123" s="159"/>
      <c r="J123" s="159" t="e">
        <f>[2]!EntCustSalesGL("marl02",A123)</f>
        <v>#NAME?</v>
      </c>
      <c r="K123" s="159"/>
    </row>
    <row r="124" spans="1:11" x14ac:dyDescent="0.2">
      <c r="A124" s="166" t="s">
        <v>1096</v>
      </c>
      <c r="B124" s="159">
        <v>0</v>
      </c>
      <c r="C124" s="159" t="e">
        <f>[2]!EntCustName("marl02",A124)</f>
        <v>#NAME?</v>
      </c>
      <c r="D124" s="159" t="str">
        <f t="shared" si="2"/>
        <v>BOS002</v>
      </c>
      <c r="E124" s="159"/>
      <c r="F124" s="159"/>
      <c r="G124" s="160"/>
      <c r="H124" s="160"/>
      <c r="I124" s="159"/>
      <c r="J124" s="159" t="e">
        <f>[2]!EntCustSalesGL("marl02",A124)</f>
        <v>#NAME?</v>
      </c>
      <c r="K124" s="159"/>
    </row>
    <row r="125" spans="1:11" x14ac:dyDescent="0.2">
      <c r="A125" s="166" t="s">
        <v>1097</v>
      </c>
      <c r="B125" s="159">
        <v>0</v>
      </c>
      <c r="C125" s="159" t="e">
        <f>[2]!EntCustName("marl02",A125)</f>
        <v>#NAME?</v>
      </c>
      <c r="D125" s="159" t="str">
        <f t="shared" si="2"/>
        <v>BOS003</v>
      </c>
      <c r="E125" s="159"/>
      <c r="F125" s="159"/>
      <c r="G125" s="160"/>
      <c r="H125" s="160"/>
      <c r="I125" s="159"/>
      <c r="J125" s="159" t="e">
        <f>[2]!EntCustSalesGL("marl02",A125)</f>
        <v>#NAME?</v>
      </c>
      <c r="K125" s="159"/>
    </row>
    <row r="126" spans="1:11" x14ac:dyDescent="0.2">
      <c r="A126" s="166" t="s">
        <v>1098</v>
      </c>
      <c r="B126" s="159">
        <v>0</v>
      </c>
      <c r="C126" s="159" t="e">
        <f>[2]!EntCustName("marl02",A126)</f>
        <v>#NAME?</v>
      </c>
      <c r="D126" s="159" t="str">
        <f t="shared" si="2"/>
        <v>BOS004</v>
      </c>
      <c r="E126" s="159"/>
      <c r="F126" s="159"/>
      <c r="G126" s="160"/>
      <c r="H126" s="160"/>
      <c r="I126" s="159"/>
      <c r="J126" s="159" t="e">
        <f>[2]!EntCustSalesGL("marl02",A126)</f>
        <v>#NAME?</v>
      </c>
      <c r="K126" s="159"/>
    </row>
    <row r="127" spans="1:11" x14ac:dyDescent="0.2">
      <c r="A127" s="166" t="s">
        <v>1099</v>
      </c>
      <c r="B127" s="159">
        <v>0</v>
      </c>
      <c r="C127" s="159" t="e">
        <f>[2]!EntCustName("marl02",A127)</f>
        <v>#NAME?</v>
      </c>
      <c r="D127" s="159" t="str">
        <f t="shared" si="2"/>
        <v>BOS005</v>
      </c>
      <c r="E127" s="159"/>
      <c r="F127" s="159"/>
      <c r="G127" s="160"/>
      <c r="H127" s="160"/>
      <c r="I127" s="159"/>
      <c r="J127" s="159" t="e">
        <f>[2]!EntCustSalesGL("marl02",A127)</f>
        <v>#NAME?</v>
      </c>
      <c r="K127" s="159"/>
    </row>
    <row r="128" spans="1:11" x14ac:dyDescent="0.2">
      <c r="A128" s="166" t="s">
        <v>1100</v>
      </c>
      <c r="B128" s="159">
        <v>0</v>
      </c>
      <c r="C128" s="159" t="e">
        <f>[2]!EntCustName("marl02",A128)</f>
        <v>#NAME?</v>
      </c>
      <c r="D128" s="159" t="str">
        <f t="shared" si="2"/>
        <v>BOU002</v>
      </c>
      <c r="E128" s="159"/>
      <c r="F128" s="159"/>
      <c r="G128" s="160"/>
      <c r="H128" s="160"/>
      <c r="I128" s="159"/>
      <c r="J128" s="159" t="e">
        <f>[2]!EntCustSalesGL("marl02",A128)</f>
        <v>#NAME?</v>
      </c>
      <c r="K128" s="159"/>
    </row>
    <row r="129" spans="1:11" x14ac:dyDescent="0.2">
      <c r="A129" s="166" t="s">
        <v>1101</v>
      </c>
      <c r="B129" s="159">
        <v>0</v>
      </c>
      <c r="C129" s="159" t="e">
        <f>[2]!EntCustName("marl02",A129)</f>
        <v>#NAME?</v>
      </c>
      <c r="D129" s="159" t="str">
        <f t="shared" si="2"/>
        <v>BOU003</v>
      </c>
      <c r="E129" s="159"/>
      <c r="F129" s="159"/>
      <c r="G129" s="160"/>
      <c r="H129" s="160"/>
      <c r="I129" s="159"/>
      <c r="J129" s="159" t="e">
        <f>[2]!EntCustSalesGL("marl02",A129)</f>
        <v>#NAME?</v>
      </c>
      <c r="K129" s="159"/>
    </row>
    <row r="130" spans="1:11" x14ac:dyDescent="0.2">
      <c r="A130" s="166" t="s">
        <v>1102</v>
      </c>
      <c r="B130" s="159">
        <v>0</v>
      </c>
      <c r="C130" s="159" t="e">
        <f>[2]!EntCustName("marl02",A130)</f>
        <v>#NAME?</v>
      </c>
      <c r="D130" s="159" t="str">
        <f t="shared" si="2"/>
        <v>BRA002</v>
      </c>
      <c r="E130" s="159"/>
      <c r="F130" s="159"/>
      <c r="G130" s="160"/>
      <c r="H130" s="160"/>
      <c r="I130" s="159"/>
      <c r="J130" s="159" t="e">
        <f>[2]!EntCustSalesGL("marl02",A130)</f>
        <v>#NAME?</v>
      </c>
      <c r="K130" s="159"/>
    </row>
    <row r="131" spans="1:11" x14ac:dyDescent="0.2">
      <c r="A131" s="166" t="s">
        <v>1103</v>
      </c>
      <c r="B131" s="159">
        <v>0</v>
      </c>
      <c r="C131" s="159" t="e">
        <f>[2]!EntCustName("marl02",A131)</f>
        <v>#NAME?</v>
      </c>
      <c r="D131" s="159" t="str">
        <f t="shared" si="2"/>
        <v>BRI004</v>
      </c>
      <c r="E131" s="159"/>
      <c r="F131" s="159"/>
      <c r="G131" s="160"/>
      <c r="H131" s="160"/>
      <c r="I131" s="159"/>
      <c r="J131" s="159" t="e">
        <f>[2]!EntCustSalesGL("marl02",A131)</f>
        <v>#NAME?</v>
      </c>
      <c r="K131" s="159"/>
    </row>
    <row r="132" spans="1:11" x14ac:dyDescent="0.2">
      <c r="A132" s="166" t="s">
        <v>1104</v>
      </c>
      <c r="B132" s="159">
        <v>0</v>
      </c>
      <c r="C132" s="159" t="e">
        <f>[2]!EntCustName("marl02",A132)</f>
        <v>#NAME?</v>
      </c>
      <c r="D132" s="159" t="str">
        <f t="shared" si="2"/>
        <v>BRI022</v>
      </c>
      <c r="E132" s="159"/>
      <c r="F132" s="159"/>
      <c r="G132" s="160"/>
      <c r="H132" s="160"/>
      <c r="I132" s="159"/>
      <c r="J132" s="159" t="e">
        <f>[2]!EntCustSalesGL("marl02",A132)</f>
        <v>#NAME?</v>
      </c>
      <c r="K132" s="159"/>
    </row>
    <row r="133" spans="1:11" x14ac:dyDescent="0.2">
      <c r="A133" s="166" t="s">
        <v>1105</v>
      </c>
      <c r="B133" s="159">
        <v>0</v>
      </c>
      <c r="C133" s="159" t="e">
        <f>[2]!EntCustName("marl02",A133)</f>
        <v>#NAME?</v>
      </c>
      <c r="D133" s="159" t="str">
        <f t="shared" si="2"/>
        <v>BRI023</v>
      </c>
      <c r="E133" s="159"/>
      <c r="F133" s="159"/>
      <c r="G133" s="160"/>
      <c r="H133" s="160"/>
      <c r="I133" s="159"/>
      <c r="J133" s="159" t="e">
        <f>[2]!EntCustSalesGL("marl02",A133)</f>
        <v>#NAME?</v>
      </c>
      <c r="K133" s="159"/>
    </row>
    <row r="134" spans="1:11" x14ac:dyDescent="0.2">
      <c r="A134" s="166" t="s">
        <v>1106</v>
      </c>
      <c r="B134" s="159">
        <v>0</v>
      </c>
      <c r="C134" s="159" t="e">
        <f>[2]!EntCustName("marl02",A134)</f>
        <v>#NAME?</v>
      </c>
      <c r="D134" s="159" t="str">
        <f t="shared" si="2"/>
        <v>BRO004</v>
      </c>
      <c r="E134" s="159"/>
      <c r="F134" s="159"/>
      <c r="G134" s="160"/>
      <c r="H134" s="160"/>
      <c r="I134" s="159"/>
      <c r="J134" s="159" t="e">
        <f>[2]!EntCustSalesGL("marl02",A134)</f>
        <v>#NAME?</v>
      </c>
      <c r="K134" s="159"/>
    </row>
    <row r="135" spans="1:11" x14ac:dyDescent="0.2">
      <c r="A135" s="166" t="s">
        <v>1107</v>
      </c>
      <c r="B135" s="159">
        <v>0</v>
      </c>
      <c r="C135" s="159" t="e">
        <f>[2]!EntCustName("marl02",A135)</f>
        <v>#NAME?</v>
      </c>
      <c r="D135" s="159" t="str">
        <f t="shared" ref="D135:D198" si="3">A135</f>
        <v>BRY001</v>
      </c>
      <c r="E135" s="159"/>
      <c r="F135" s="159"/>
      <c r="G135" s="160"/>
      <c r="H135" s="160"/>
      <c r="I135" s="159"/>
      <c r="J135" s="159" t="e">
        <f>[2]!EntCustSalesGL("marl02",A135)</f>
        <v>#NAME?</v>
      </c>
      <c r="K135" s="159"/>
    </row>
    <row r="136" spans="1:11" x14ac:dyDescent="0.2">
      <c r="A136" s="166" t="s">
        <v>1108</v>
      </c>
      <c r="B136" s="159">
        <v>0</v>
      </c>
      <c r="C136" s="159" t="e">
        <f>[2]!EntCustName("marl02",A136)</f>
        <v>#NAME?</v>
      </c>
      <c r="D136" s="159" t="str">
        <f t="shared" si="3"/>
        <v>BUC007</v>
      </c>
      <c r="E136" s="159"/>
      <c r="F136" s="159"/>
      <c r="G136" s="160"/>
      <c r="H136" s="160"/>
      <c r="I136" s="159"/>
      <c r="J136" s="159" t="e">
        <f>[2]!EntCustSalesGL("marl02",A136)</f>
        <v>#NAME?</v>
      </c>
      <c r="K136" s="159"/>
    </row>
    <row r="137" spans="1:11" x14ac:dyDescent="0.2">
      <c r="A137" s="166" t="s">
        <v>1109</v>
      </c>
      <c r="B137" s="159">
        <v>0</v>
      </c>
      <c r="C137" s="159" t="e">
        <f>[2]!EntCustName("marl02",A137)</f>
        <v>#NAME?</v>
      </c>
      <c r="D137" s="159" t="str">
        <f t="shared" si="3"/>
        <v>BUC010</v>
      </c>
      <c r="E137" s="159"/>
      <c r="F137" s="159"/>
      <c r="G137" s="160"/>
      <c r="H137" s="160"/>
      <c r="I137" s="159"/>
      <c r="J137" s="159" t="e">
        <f>[2]!EntCustSalesGL("marl02",A137)</f>
        <v>#NAME?</v>
      </c>
      <c r="K137" s="159"/>
    </row>
    <row r="138" spans="1:11" x14ac:dyDescent="0.2">
      <c r="A138" s="166" t="s">
        <v>1110</v>
      </c>
      <c r="B138" s="159">
        <v>0</v>
      </c>
      <c r="C138" s="159" t="e">
        <f>[2]!EntCustName("marl02",A138)</f>
        <v>#NAME?</v>
      </c>
      <c r="D138" s="159" t="str">
        <f t="shared" si="3"/>
        <v>BUR004</v>
      </c>
      <c r="E138" s="159"/>
      <c r="F138" s="159"/>
      <c r="G138" s="160"/>
      <c r="H138" s="160"/>
      <c r="I138" s="159"/>
      <c r="J138" s="159" t="e">
        <f>[2]!EntCustSalesGL("marl02",A138)</f>
        <v>#NAME?</v>
      </c>
      <c r="K138" s="159"/>
    </row>
    <row r="139" spans="1:11" x14ac:dyDescent="0.2">
      <c r="A139" s="166" t="s">
        <v>1111</v>
      </c>
      <c r="B139" s="159">
        <v>0</v>
      </c>
      <c r="C139" s="159" t="e">
        <f>[2]!EntCustName("marl02",A139)</f>
        <v>#NAME?</v>
      </c>
      <c r="D139" s="159" t="str">
        <f t="shared" si="3"/>
        <v>BUR005</v>
      </c>
      <c r="E139" s="159"/>
      <c r="F139" s="159"/>
      <c r="G139" s="160"/>
      <c r="H139" s="160"/>
      <c r="I139" s="159"/>
      <c r="J139" s="159" t="e">
        <f>[2]!EntCustSalesGL("marl02",A139)</f>
        <v>#NAME?</v>
      </c>
      <c r="K139" s="159"/>
    </row>
    <row r="140" spans="1:11" x14ac:dyDescent="0.2">
      <c r="A140" s="166" t="s">
        <v>1112</v>
      </c>
      <c r="B140" s="159">
        <v>0</v>
      </c>
      <c r="C140" s="159" t="e">
        <f>[2]!EntCustName("marl02",A140)</f>
        <v>#NAME?</v>
      </c>
      <c r="D140" s="159" t="str">
        <f t="shared" si="3"/>
        <v>CAI001</v>
      </c>
      <c r="E140" s="159"/>
      <c r="F140" s="159"/>
      <c r="G140" s="160"/>
      <c r="H140" s="160"/>
      <c r="I140" s="159"/>
      <c r="J140" s="159" t="e">
        <f>[2]!EntCustSalesGL("marl02",A140)</f>
        <v>#NAME?</v>
      </c>
      <c r="K140" s="159"/>
    </row>
    <row r="141" spans="1:11" x14ac:dyDescent="0.2">
      <c r="A141" s="166" t="s">
        <v>1113</v>
      </c>
      <c r="B141" s="159">
        <v>0</v>
      </c>
      <c r="C141" s="159" t="e">
        <f>[2]!EntCustName("marl02",A141)</f>
        <v>#NAME?</v>
      </c>
      <c r="D141" s="159" t="str">
        <f t="shared" si="3"/>
        <v>CAL003</v>
      </c>
      <c r="E141" s="159"/>
      <c r="F141" s="159"/>
      <c r="G141" s="160"/>
      <c r="H141" s="160"/>
      <c r="I141" s="159"/>
      <c r="J141" s="159" t="e">
        <f>[2]!EntCustSalesGL("marl02",A141)</f>
        <v>#NAME?</v>
      </c>
      <c r="K141" s="159"/>
    </row>
    <row r="142" spans="1:11" x14ac:dyDescent="0.2">
      <c r="A142" s="166" t="s">
        <v>1114</v>
      </c>
      <c r="B142" s="159">
        <v>0</v>
      </c>
      <c r="C142" s="159" t="e">
        <f>[2]!EntCustName("marl02",A142)</f>
        <v>#NAME?</v>
      </c>
      <c r="D142" s="159" t="str">
        <f t="shared" si="3"/>
        <v>CAL005</v>
      </c>
      <c r="E142" s="159"/>
      <c r="F142" s="159"/>
      <c r="G142" s="160"/>
      <c r="H142" s="160"/>
      <c r="I142" s="159"/>
      <c r="J142" s="159" t="e">
        <f>[2]!EntCustSalesGL("marl02",A142)</f>
        <v>#NAME?</v>
      </c>
      <c r="K142" s="159"/>
    </row>
    <row r="143" spans="1:11" x14ac:dyDescent="0.2">
      <c r="A143" s="166" t="s">
        <v>1115</v>
      </c>
      <c r="B143" s="159">
        <v>0</v>
      </c>
      <c r="C143" s="159" t="e">
        <f>[2]!EntCustName("marl02",A143)</f>
        <v>#NAME?</v>
      </c>
      <c r="D143" s="159" t="str">
        <f t="shared" si="3"/>
        <v>CAN002</v>
      </c>
      <c r="E143" s="159"/>
      <c r="F143" s="159"/>
      <c r="G143" s="160"/>
      <c r="H143" s="160"/>
      <c r="I143" s="159"/>
      <c r="J143" s="159" t="e">
        <f>[2]!EntCustSalesGL("marl02",A143)</f>
        <v>#NAME?</v>
      </c>
      <c r="K143" s="159"/>
    </row>
    <row r="144" spans="1:11" x14ac:dyDescent="0.2">
      <c r="A144" s="166" t="s">
        <v>1116</v>
      </c>
      <c r="B144" s="159">
        <v>0</v>
      </c>
      <c r="C144" s="159" t="e">
        <f>[2]!EntCustName("marl02",A144)</f>
        <v>#NAME?</v>
      </c>
      <c r="D144" s="159" t="str">
        <f t="shared" si="3"/>
        <v>CAN004</v>
      </c>
      <c r="E144" s="159"/>
      <c r="F144" s="159"/>
      <c r="G144" s="160"/>
      <c r="H144" s="160"/>
      <c r="I144" s="159"/>
      <c r="J144" s="159" t="e">
        <f>[2]!EntCustSalesGL("marl02",A144)</f>
        <v>#NAME?</v>
      </c>
      <c r="K144" s="159"/>
    </row>
    <row r="145" spans="1:11" x14ac:dyDescent="0.2">
      <c r="A145" s="166" t="s">
        <v>1117</v>
      </c>
      <c r="B145" s="159">
        <v>0</v>
      </c>
      <c r="C145" s="159" t="e">
        <f>[2]!EntCustName("marl02",A145)</f>
        <v>#NAME?</v>
      </c>
      <c r="D145" s="159" t="str">
        <f t="shared" si="3"/>
        <v>CAP002</v>
      </c>
      <c r="E145" s="159"/>
      <c r="F145" s="159"/>
      <c r="G145" s="160"/>
      <c r="H145" s="160"/>
      <c r="I145" s="159"/>
      <c r="J145" s="159" t="e">
        <f>[2]!EntCustSalesGL("marl02",A145)</f>
        <v>#NAME?</v>
      </c>
      <c r="K145" s="159"/>
    </row>
    <row r="146" spans="1:11" x14ac:dyDescent="0.2">
      <c r="A146" s="166" t="s">
        <v>1118</v>
      </c>
      <c r="B146" s="159">
        <v>0</v>
      </c>
      <c r="C146" s="159" t="e">
        <f>[2]!EntCustName("marl02",A146)</f>
        <v>#NAME?</v>
      </c>
      <c r="D146" s="159" t="str">
        <f t="shared" si="3"/>
        <v>CAP010</v>
      </c>
      <c r="E146" s="159"/>
      <c r="F146" s="159"/>
      <c r="G146" s="160"/>
      <c r="H146" s="160"/>
      <c r="I146" s="159"/>
      <c r="J146" s="159" t="e">
        <f>[2]!EntCustSalesGL("marl02",A146)</f>
        <v>#NAME?</v>
      </c>
      <c r="K146" s="159"/>
    </row>
    <row r="147" spans="1:11" x14ac:dyDescent="0.2">
      <c r="A147" s="166" t="s">
        <v>2494</v>
      </c>
      <c r="B147" s="159">
        <v>0</v>
      </c>
      <c r="C147" s="159" t="e">
        <f>[2]!EntCustName("marl02",A147)</f>
        <v>#NAME?</v>
      </c>
      <c r="D147" s="159" t="str">
        <f t="shared" si="3"/>
        <v>CAP011</v>
      </c>
      <c r="E147" s="159"/>
      <c r="F147" s="159"/>
      <c r="G147" s="160"/>
      <c r="H147" s="160"/>
      <c r="I147" s="159"/>
      <c r="J147" s="159" t="e">
        <f>[2]!EntCustSalesGL("marl02",A147)</f>
        <v>#NAME?</v>
      </c>
      <c r="K147" s="159"/>
    </row>
    <row r="148" spans="1:11" x14ac:dyDescent="0.2">
      <c r="A148" s="166" t="s">
        <v>1119</v>
      </c>
      <c r="B148" s="159">
        <v>0</v>
      </c>
      <c r="C148" s="159" t="e">
        <f>[2]!EntCustName("marl02",A148)</f>
        <v>#NAME?</v>
      </c>
      <c r="D148" s="159" t="str">
        <f t="shared" si="3"/>
        <v>CAR005</v>
      </c>
      <c r="E148" s="159"/>
      <c r="F148" s="159"/>
      <c r="G148" s="160"/>
      <c r="H148" s="160"/>
      <c r="I148" s="159"/>
      <c r="J148" s="159" t="e">
        <f>[2]!EntCustSalesGL("marl02",A148)</f>
        <v>#NAME?</v>
      </c>
      <c r="K148" s="159"/>
    </row>
    <row r="149" spans="1:11" x14ac:dyDescent="0.2">
      <c r="A149" s="166" t="s">
        <v>1120</v>
      </c>
      <c r="B149" s="159">
        <v>0</v>
      </c>
      <c r="C149" s="159" t="e">
        <f>[2]!EntCustName("marl02",A149)</f>
        <v>#NAME?</v>
      </c>
      <c r="D149" s="159" t="str">
        <f t="shared" si="3"/>
        <v>CAR006</v>
      </c>
      <c r="E149" s="159"/>
      <c r="F149" s="159"/>
      <c r="G149" s="160"/>
      <c r="H149" s="160"/>
      <c r="I149" s="159"/>
      <c r="J149" s="159" t="e">
        <f>[2]!EntCustSalesGL("marl02",A149)</f>
        <v>#NAME?</v>
      </c>
      <c r="K149" s="159"/>
    </row>
    <row r="150" spans="1:11" x14ac:dyDescent="0.2">
      <c r="A150" s="166" t="s">
        <v>1121</v>
      </c>
      <c r="B150" s="159">
        <v>0</v>
      </c>
      <c r="C150" s="159" t="e">
        <f>[2]!EntCustName("marl02",A150)</f>
        <v>#NAME?</v>
      </c>
      <c r="D150" s="159" t="str">
        <f t="shared" si="3"/>
        <v>CAR007</v>
      </c>
      <c r="E150" s="159"/>
      <c r="F150" s="159"/>
      <c r="G150" s="160"/>
      <c r="H150" s="160"/>
      <c r="I150" s="159"/>
      <c r="J150" s="159" t="e">
        <f>[2]!EntCustSalesGL("marl02",A150)</f>
        <v>#NAME?</v>
      </c>
      <c r="K150" s="159"/>
    </row>
    <row r="151" spans="1:11" x14ac:dyDescent="0.2">
      <c r="A151" s="166" t="s">
        <v>1122</v>
      </c>
      <c r="B151" s="159">
        <v>0</v>
      </c>
      <c r="C151" s="159" t="e">
        <f>[2]!EntCustName("marl02",A151)</f>
        <v>#NAME?</v>
      </c>
      <c r="D151" s="159" t="str">
        <f t="shared" si="3"/>
        <v>CAR010</v>
      </c>
      <c r="E151" s="159"/>
      <c r="F151" s="159"/>
      <c r="G151" s="160"/>
      <c r="H151" s="160"/>
      <c r="I151" s="159"/>
      <c r="J151" s="159" t="e">
        <f>[2]!EntCustSalesGL("marl02",A151)</f>
        <v>#NAME?</v>
      </c>
      <c r="K151" s="159"/>
    </row>
    <row r="152" spans="1:11" x14ac:dyDescent="0.2">
      <c r="A152" s="166" t="s">
        <v>1123</v>
      </c>
      <c r="B152" s="159">
        <v>0</v>
      </c>
      <c r="C152" s="159" t="e">
        <f>[2]!EntCustName("marl02",A152)</f>
        <v>#NAME?</v>
      </c>
      <c r="D152" s="159" t="str">
        <f t="shared" si="3"/>
        <v>CAR012</v>
      </c>
      <c r="E152" s="159"/>
      <c r="F152" s="159"/>
      <c r="G152" s="160"/>
      <c r="H152" s="160"/>
      <c r="I152" s="159"/>
      <c r="J152" s="159" t="e">
        <f>[2]!EntCustSalesGL("marl02",A152)</f>
        <v>#NAME?</v>
      </c>
      <c r="K152" s="159"/>
    </row>
    <row r="153" spans="1:11" x14ac:dyDescent="0.2">
      <c r="A153" s="166" t="s">
        <v>2496</v>
      </c>
      <c r="B153" s="159">
        <v>0</v>
      </c>
      <c r="C153" s="159" t="e">
        <f>[2]!EntCustName("marl02",A153)</f>
        <v>#NAME?</v>
      </c>
      <c r="D153" s="159" t="str">
        <f t="shared" si="3"/>
        <v>CAR018</v>
      </c>
      <c r="E153" s="159"/>
      <c r="F153" s="159"/>
      <c r="G153" s="160"/>
      <c r="H153" s="160"/>
      <c r="I153" s="159"/>
      <c r="J153" s="159" t="e">
        <f>[2]!EntCustSalesGL("marl02",A153)</f>
        <v>#NAME?</v>
      </c>
      <c r="K153" s="159"/>
    </row>
    <row r="154" spans="1:11" x14ac:dyDescent="0.2">
      <c r="A154" s="166" t="s">
        <v>1124</v>
      </c>
      <c r="B154" s="159">
        <v>0</v>
      </c>
      <c r="C154" s="159" t="e">
        <f>[2]!EntCustName("marl02",A154)</f>
        <v>#NAME?</v>
      </c>
      <c r="D154" s="159" t="str">
        <f t="shared" si="3"/>
        <v>CASH01</v>
      </c>
      <c r="E154" s="159"/>
      <c r="F154" s="159"/>
      <c r="G154" s="160"/>
      <c r="H154" s="160"/>
      <c r="I154" s="159"/>
      <c r="J154" s="159" t="e">
        <f>[2]!EntCustSalesGL("marl02",A154)</f>
        <v>#NAME?</v>
      </c>
      <c r="K154" s="159"/>
    </row>
    <row r="155" spans="1:11" x14ac:dyDescent="0.2">
      <c r="A155" s="166" t="s">
        <v>1125</v>
      </c>
      <c r="B155" s="159">
        <v>0</v>
      </c>
      <c r="C155" s="159" t="e">
        <f>[2]!EntCustName("marl02",A155)</f>
        <v>#NAME?</v>
      </c>
      <c r="D155" s="159" t="str">
        <f t="shared" si="3"/>
        <v>CASH03</v>
      </c>
      <c r="E155" s="159"/>
      <c r="F155" s="159"/>
      <c r="G155" s="160"/>
      <c r="H155" s="160"/>
      <c r="I155" s="159"/>
      <c r="J155" s="159" t="e">
        <f>[2]!EntCustSalesGL("marl02",A155)</f>
        <v>#NAME?</v>
      </c>
      <c r="K155" s="159"/>
    </row>
    <row r="156" spans="1:11" x14ac:dyDescent="0.2">
      <c r="A156" s="166" t="s">
        <v>1126</v>
      </c>
      <c r="B156" s="159">
        <v>0</v>
      </c>
      <c r="C156" s="159" t="e">
        <f>[2]!EntCustName("marl02",A156)</f>
        <v>#NAME?</v>
      </c>
      <c r="D156" s="159" t="str">
        <f t="shared" si="3"/>
        <v>CAT004</v>
      </c>
      <c r="E156" s="159"/>
      <c r="F156" s="159"/>
      <c r="G156" s="160"/>
      <c r="H156" s="160"/>
      <c r="I156" s="159"/>
      <c r="J156" s="159" t="e">
        <f>[2]!EntCustSalesGL("marl02",A156)</f>
        <v>#NAME?</v>
      </c>
      <c r="K156" s="159"/>
    </row>
    <row r="157" spans="1:11" x14ac:dyDescent="0.2">
      <c r="A157" s="166" t="s">
        <v>1127</v>
      </c>
      <c r="B157" s="159">
        <v>0</v>
      </c>
      <c r="C157" s="159" t="e">
        <f>[2]!EntCustName("marl02",A157)</f>
        <v>#NAME?</v>
      </c>
      <c r="D157" s="159" t="str">
        <f t="shared" si="3"/>
        <v>CAV001</v>
      </c>
      <c r="E157" s="159"/>
      <c r="F157" s="159"/>
      <c r="G157" s="160"/>
      <c r="H157" s="160"/>
      <c r="I157" s="159"/>
      <c r="J157" s="159" t="e">
        <f>[2]!EntCustSalesGL("marl02",A157)</f>
        <v>#NAME?</v>
      </c>
      <c r="K157" s="159"/>
    </row>
    <row r="158" spans="1:11" x14ac:dyDescent="0.2">
      <c r="A158" s="166" t="s">
        <v>1128</v>
      </c>
      <c r="B158" s="159">
        <v>0</v>
      </c>
      <c r="C158" s="159" t="e">
        <f>[2]!EntCustName("marl02",A158)</f>
        <v>#NAME?</v>
      </c>
      <c r="D158" s="159" t="str">
        <f t="shared" si="3"/>
        <v>CCS001</v>
      </c>
      <c r="E158" s="159"/>
      <c r="F158" s="159"/>
      <c r="G158" s="160"/>
      <c r="H158" s="160"/>
      <c r="I158" s="159"/>
      <c r="J158" s="159" t="e">
        <f>[2]!EntCustSalesGL("marl02",A158)</f>
        <v>#NAME?</v>
      </c>
      <c r="K158" s="159"/>
    </row>
    <row r="159" spans="1:11" x14ac:dyDescent="0.2">
      <c r="A159" s="166" t="s">
        <v>1129</v>
      </c>
      <c r="B159" s="159">
        <v>0</v>
      </c>
      <c r="C159" s="159" t="e">
        <f>[2]!EntCustName("marl02",A159)</f>
        <v>#NAME?</v>
      </c>
      <c r="D159" s="159" t="str">
        <f t="shared" si="3"/>
        <v>CEB001</v>
      </c>
      <c r="E159" s="159"/>
      <c r="F159" s="159"/>
      <c r="G159" s="160"/>
      <c r="H159" s="160"/>
      <c r="I159" s="159"/>
      <c r="J159" s="159" t="e">
        <f>[2]!EntCustSalesGL("marl02",A159)</f>
        <v>#NAME?</v>
      </c>
      <c r="K159" s="159"/>
    </row>
    <row r="160" spans="1:11" x14ac:dyDescent="0.2">
      <c r="A160" s="166" t="s">
        <v>1130</v>
      </c>
      <c r="B160" s="159">
        <v>0</v>
      </c>
      <c r="C160" s="159" t="e">
        <f>[2]!EntCustName("marl02",A160)</f>
        <v>#NAME?</v>
      </c>
      <c r="D160" s="159" t="str">
        <f t="shared" si="3"/>
        <v>CEC001</v>
      </c>
      <c r="E160" s="159"/>
      <c r="F160" s="159"/>
      <c r="G160" s="160"/>
      <c r="H160" s="160"/>
      <c r="I160" s="159"/>
      <c r="J160" s="159" t="e">
        <f>[2]!EntCustSalesGL("marl02",A160)</f>
        <v>#NAME?</v>
      </c>
      <c r="K160" s="159"/>
    </row>
    <row r="161" spans="1:11" x14ac:dyDescent="0.2">
      <c r="A161" s="166" t="s">
        <v>1975</v>
      </c>
      <c r="B161" s="159">
        <v>0</v>
      </c>
      <c r="C161" s="159" t="e">
        <f>[2]!EntCustName("marl02",A161)</f>
        <v>#NAME?</v>
      </c>
      <c r="D161" s="159" t="str">
        <f t="shared" si="3"/>
        <v>CEN006</v>
      </c>
      <c r="E161" s="159"/>
      <c r="F161" s="159"/>
      <c r="G161" s="160"/>
      <c r="H161" s="160"/>
      <c r="I161" s="159"/>
      <c r="J161" s="159" t="e">
        <f>[2]!EntCustSalesGL("marl02",A161)</f>
        <v>#NAME?</v>
      </c>
      <c r="K161" s="159"/>
    </row>
    <row r="162" spans="1:11" x14ac:dyDescent="0.2">
      <c r="A162" s="166" t="s">
        <v>1131</v>
      </c>
      <c r="B162" s="159">
        <v>0</v>
      </c>
      <c r="C162" s="159" t="e">
        <f>[2]!EntCustName("marl02",A162)</f>
        <v>#NAME?</v>
      </c>
      <c r="D162" s="159" t="str">
        <f t="shared" si="3"/>
        <v>CEN007</v>
      </c>
      <c r="E162" s="159"/>
      <c r="F162" s="159"/>
      <c r="G162" s="160"/>
      <c r="H162" s="160"/>
      <c r="I162" s="159"/>
      <c r="J162" s="159" t="e">
        <f>[2]!EntCustSalesGL("marl02",A162)</f>
        <v>#NAME?</v>
      </c>
      <c r="K162" s="159"/>
    </row>
    <row r="163" spans="1:11" x14ac:dyDescent="0.2">
      <c r="A163" s="166" t="s">
        <v>1132</v>
      </c>
      <c r="B163" s="159">
        <v>0</v>
      </c>
      <c r="C163" s="159" t="e">
        <f>[2]!EntCustName("marl02",A163)</f>
        <v>#NAME?</v>
      </c>
      <c r="D163" s="159" t="str">
        <f t="shared" si="3"/>
        <v>CFR001</v>
      </c>
      <c r="E163" s="159"/>
      <c r="F163" s="159"/>
      <c r="G163" s="160"/>
      <c r="H163" s="160"/>
      <c r="I163" s="159"/>
      <c r="J163" s="159" t="e">
        <f>[2]!EntCustSalesGL("marl02",A163)</f>
        <v>#NAME?</v>
      </c>
      <c r="K163" s="159"/>
    </row>
    <row r="164" spans="1:11" x14ac:dyDescent="0.2">
      <c r="A164" s="166" t="s">
        <v>1133</v>
      </c>
      <c r="B164" s="159">
        <v>0</v>
      </c>
      <c r="C164" s="159" t="e">
        <f>[2]!EntCustName("marl02",A164)</f>
        <v>#NAME?</v>
      </c>
      <c r="D164" s="159" t="str">
        <f t="shared" si="3"/>
        <v>CHA006</v>
      </c>
      <c r="E164" s="159"/>
      <c r="F164" s="159"/>
      <c r="G164" s="160"/>
      <c r="H164" s="160"/>
      <c r="I164" s="159"/>
      <c r="J164" s="159" t="e">
        <f>[2]!EntCustSalesGL("marl02",A164)</f>
        <v>#NAME?</v>
      </c>
      <c r="K164" s="159"/>
    </row>
    <row r="165" spans="1:11" x14ac:dyDescent="0.2">
      <c r="A165" s="166" t="s">
        <v>1134</v>
      </c>
      <c r="B165" s="159">
        <v>0</v>
      </c>
      <c r="C165" s="159" t="e">
        <f>[2]!EntCustName("marl02",A165)</f>
        <v>#NAME?</v>
      </c>
      <c r="D165" s="159" t="str">
        <f t="shared" si="3"/>
        <v>CHA009</v>
      </c>
      <c r="E165" s="159"/>
      <c r="F165" s="159"/>
      <c r="G165" s="160"/>
      <c r="H165" s="160"/>
      <c r="I165" s="159"/>
      <c r="J165" s="159" t="e">
        <f>[2]!EntCustSalesGL("marl02",A165)</f>
        <v>#NAME?</v>
      </c>
      <c r="K165" s="159"/>
    </row>
    <row r="166" spans="1:11" x14ac:dyDescent="0.2">
      <c r="A166" s="166" t="s">
        <v>1135</v>
      </c>
      <c r="B166" s="159">
        <v>0</v>
      </c>
      <c r="C166" s="159" t="e">
        <f>[2]!EntCustName("marl02",A166)</f>
        <v>#NAME?</v>
      </c>
      <c r="D166" s="159" t="str">
        <f t="shared" si="3"/>
        <v>CHE009</v>
      </c>
      <c r="E166" s="159"/>
      <c r="F166" s="159"/>
      <c r="G166" s="160"/>
      <c r="H166" s="160"/>
      <c r="I166" s="159"/>
      <c r="J166" s="159" t="e">
        <f>[2]!EntCustSalesGL("marl02",A166)</f>
        <v>#NAME?</v>
      </c>
      <c r="K166" s="159"/>
    </row>
    <row r="167" spans="1:11" x14ac:dyDescent="0.2">
      <c r="A167" s="166" t="s">
        <v>1136</v>
      </c>
      <c r="B167" s="159">
        <v>0</v>
      </c>
      <c r="C167" s="159" t="e">
        <f>[2]!EntCustName("marl02",A167)</f>
        <v>#NAME?</v>
      </c>
      <c r="D167" s="159" t="str">
        <f t="shared" si="3"/>
        <v>CHE011</v>
      </c>
      <c r="E167" s="159"/>
      <c r="F167" s="159"/>
      <c r="G167" s="160"/>
      <c r="H167" s="160"/>
      <c r="I167" s="159"/>
      <c r="J167" s="159" t="e">
        <f>[2]!EntCustSalesGL("marl02",A167)</f>
        <v>#NAME?</v>
      </c>
      <c r="K167" s="159"/>
    </row>
    <row r="168" spans="1:11" x14ac:dyDescent="0.2">
      <c r="A168" s="166" t="s">
        <v>1137</v>
      </c>
      <c r="B168" s="159">
        <v>0</v>
      </c>
      <c r="C168" s="159" t="e">
        <f>[2]!EntCustName("marl02",A168)</f>
        <v>#NAME?</v>
      </c>
      <c r="D168" s="159" t="str">
        <f t="shared" si="3"/>
        <v>CHI002</v>
      </c>
      <c r="E168" s="159"/>
      <c r="F168" s="159"/>
      <c r="G168" s="160"/>
      <c r="H168" s="160"/>
      <c r="I168" s="159"/>
      <c r="J168" s="159" t="e">
        <f>[2]!EntCustSalesGL("marl02",A168)</f>
        <v>#NAME?</v>
      </c>
      <c r="K168" s="159"/>
    </row>
    <row r="169" spans="1:11" x14ac:dyDescent="0.2">
      <c r="A169" s="166" t="s">
        <v>1977</v>
      </c>
      <c r="B169" s="159">
        <v>0</v>
      </c>
      <c r="C169" s="159" t="e">
        <f>[2]!EntCustName("marl02",A169)</f>
        <v>#NAME?</v>
      </c>
      <c r="D169" s="159" t="str">
        <f t="shared" si="3"/>
        <v>CHM001</v>
      </c>
      <c r="E169" s="159"/>
      <c r="F169" s="159"/>
      <c r="G169" s="160"/>
      <c r="H169" s="160"/>
      <c r="I169" s="159"/>
      <c r="J169" s="159" t="e">
        <f>[2]!EntCustSalesGL("marl02",A169)</f>
        <v>#NAME?</v>
      </c>
      <c r="K169" s="159"/>
    </row>
    <row r="170" spans="1:11" x14ac:dyDescent="0.2">
      <c r="A170" s="166" t="s">
        <v>1138</v>
      </c>
      <c r="B170" s="159">
        <v>0</v>
      </c>
      <c r="C170" s="159" t="e">
        <f>[2]!EntCustName("marl02",A170)</f>
        <v>#NAME?</v>
      </c>
      <c r="D170" s="159" t="str">
        <f t="shared" si="3"/>
        <v>CHR003</v>
      </c>
      <c r="E170" s="159"/>
      <c r="F170" s="159"/>
      <c r="G170" s="160"/>
      <c r="H170" s="160"/>
      <c r="I170" s="159"/>
      <c r="J170" s="159" t="e">
        <f>[2]!EntCustSalesGL("marl02",A170)</f>
        <v>#NAME?</v>
      </c>
      <c r="K170" s="159"/>
    </row>
    <row r="171" spans="1:11" x14ac:dyDescent="0.2">
      <c r="A171" s="166" t="s">
        <v>1139</v>
      </c>
      <c r="B171" s="159">
        <v>0</v>
      </c>
      <c r="C171" s="159" t="e">
        <f>[2]!EntCustName("marl02",A171)</f>
        <v>#NAME?</v>
      </c>
      <c r="D171" s="159" t="str">
        <f t="shared" si="3"/>
        <v>CHR005</v>
      </c>
      <c r="E171" s="159"/>
      <c r="F171" s="159"/>
      <c r="G171" s="160"/>
      <c r="H171" s="160"/>
      <c r="I171" s="159"/>
      <c r="J171" s="159" t="e">
        <f>[2]!EntCustSalesGL("marl02",A171)</f>
        <v>#NAME?</v>
      </c>
      <c r="K171" s="159"/>
    </row>
    <row r="172" spans="1:11" x14ac:dyDescent="0.2">
      <c r="A172" s="166" t="s">
        <v>1140</v>
      </c>
      <c r="B172" s="159">
        <v>0</v>
      </c>
      <c r="C172" s="159" t="e">
        <f>[2]!EntCustName("marl02",A172)</f>
        <v>#NAME?</v>
      </c>
      <c r="D172" s="159" t="str">
        <f t="shared" si="3"/>
        <v>CHY001</v>
      </c>
      <c r="E172" s="159"/>
      <c r="F172" s="159"/>
      <c r="G172" s="160"/>
      <c r="H172" s="160"/>
      <c r="I172" s="159"/>
      <c r="J172" s="159" t="e">
        <f>[2]!EntCustSalesGL("marl02",A172)</f>
        <v>#NAME?</v>
      </c>
      <c r="K172" s="159"/>
    </row>
    <row r="173" spans="1:11" x14ac:dyDescent="0.2">
      <c r="A173" s="166" t="s">
        <v>1141</v>
      </c>
      <c r="B173" s="159">
        <v>0</v>
      </c>
      <c r="C173" s="159" t="e">
        <f>[2]!EntCustName("marl02",A173)</f>
        <v>#NAME?</v>
      </c>
      <c r="D173" s="159" t="str">
        <f t="shared" si="3"/>
        <v>CIR003</v>
      </c>
      <c r="E173" s="159"/>
      <c r="F173" s="159"/>
      <c r="G173" s="160"/>
      <c r="H173" s="160"/>
      <c r="I173" s="159"/>
      <c r="J173" s="159" t="e">
        <f>[2]!EntCustSalesGL("marl02",A173)</f>
        <v>#NAME?</v>
      </c>
      <c r="K173" s="159"/>
    </row>
    <row r="174" spans="1:11" x14ac:dyDescent="0.2">
      <c r="A174" s="166" t="s">
        <v>1142</v>
      </c>
      <c r="B174" s="159">
        <v>0</v>
      </c>
      <c r="C174" s="159" t="e">
        <f>[2]!EntCustName("marl02",A174)</f>
        <v>#NAME?</v>
      </c>
      <c r="D174" s="159" t="str">
        <f t="shared" si="3"/>
        <v>CIT003</v>
      </c>
      <c r="E174" s="159"/>
      <c r="F174" s="159"/>
      <c r="G174" s="160"/>
      <c r="H174" s="160"/>
      <c r="I174" s="159"/>
      <c r="J174" s="159" t="e">
        <f>[2]!EntCustSalesGL("marl02",A174)</f>
        <v>#NAME?</v>
      </c>
      <c r="K174" s="159"/>
    </row>
    <row r="175" spans="1:11" x14ac:dyDescent="0.2">
      <c r="A175" s="166" t="s">
        <v>1143</v>
      </c>
      <c r="B175" s="159">
        <v>0</v>
      </c>
      <c r="C175" s="159" t="e">
        <f>[2]!EntCustName("marl02",A175)</f>
        <v>#NAME?</v>
      </c>
      <c r="D175" s="159" t="str">
        <f t="shared" si="3"/>
        <v>CLA001</v>
      </c>
      <c r="E175" s="159"/>
      <c r="F175" s="159"/>
      <c r="G175" s="160"/>
      <c r="H175" s="160"/>
      <c r="I175" s="159"/>
      <c r="J175" s="159" t="e">
        <f>[2]!EntCustSalesGL("marl02",A175)</f>
        <v>#NAME?</v>
      </c>
      <c r="K175" s="159"/>
    </row>
    <row r="176" spans="1:11" x14ac:dyDescent="0.2">
      <c r="A176" s="166" t="s">
        <v>1144</v>
      </c>
      <c r="B176" s="159">
        <v>0</v>
      </c>
      <c r="C176" s="159" t="e">
        <f>[2]!EntCustName("marl02",A176)</f>
        <v>#NAME?</v>
      </c>
      <c r="D176" s="159" t="str">
        <f t="shared" si="3"/>
        <v>CLA005</v>
      </c>
      <c r="E176" s="159"/>
      <c r="F176" s="159"/>
      <c r="G176" s="160"/>
      <c r="H176" s="160"/>
      <c r="I176" s="159"/>
      <c r="J176" s="159" t="e">
        <f>[2]!EntCustSalesGL("marl02",A176)</f>
        <v>#NAME?</v>
      </c>
      <c r="K176" s="159"/>
    </row>
    <row r="177" spans="1:11" x14ac:dyDescent="0.2">
      <c r="A177" s="166" t="s">
        <v>1145</v>
      </c>
      <c r="B177" s="159">
        <v>0</v>
      </c>
      <c r="C177" s="159" t="e">
        <f>[2]!EntCustName("marl02",A177)</f>
        <v>#NAME?</v>
      </c>
      <c r="D177" s="159" t="str">
        <f t="shared" si="3"/>
        <v>CLA006</v>
      </c>
      <c r="E177" s="159"/>
      <c r="F177" s="159"/>
      <c r="G177" s="160"/>
      <c r="H177" s="160"/>
      <c r="I177" s="159"/>
      <c r="J177" s="159" t="e">
        <f>[2]!EntCustSalesGL("marl02",A177)</f>
        <v>#NAME?</v>
      </c>
      <c r="K177" s="159"/>
    </row>
    <row r="178" spans="1:11" x14ac:dyDescent="0.2">
      <c r="A178" s="166" t="s">
        <v>1146</v>
      </c>
      <c r="B178" s="159">
        <v>0</v>
      </c>
      <c r="C178" s="159" t="e">
        <f>[2]!EntCustName("marl02",A178)</f>
        <v>#NAME?</v>
      </c>
      <c r="D178" s="159" t="str">
        <f t="shared" si="3"/>
        <v>CLI001</v>
      </c>
      <c r="E178" s="159"/>
      <c r="F178" s="159"/>
      <c r="G178" s="160"/>
      <c r="H178" s="160"/>
      <c r="I178" s="159"/>
      <c r="J178" s="159" t="e">
        <f>[2]!EntCustSalesGL("marl02",A178)</f>
        <v>#NAME?</v>
      </c>
      <c r="K178" s="159"/>
    </row>
    <row r="179" spans="1:11" x14ac:dyDescent="0.2">
      <c r="A179" s="166" t="s">
        <v>1147</v>
      </c>
      <c r="B179" s="159">
        <v>0</v>
      </c>
      <c r="C179" s="159" t="e">
        <f>[2]!EntCustName("marl02",A179)</f>
        <v>#NAME?</v>
      </c>
      <c r="D179" s="159" t="str">
        <f t="shared" si="3"/>
        <v>CLI002</v>
      </c>
      <c r="E179" s="159"/>
      <c r="F179" s="159"/>
      <c r="G179" s="160"/>
      <c r="H179" s="160"/>
      <c r="I179" s="159"/>
      <c r="J179" s="159" t="e">
        <f>[2]!EntCustSalesGL("marl02",A179)</f>
        <v>#NAME?</v>
      </c>
      <c r="K179" s="159"/>
    </row>
    <row r="180" spans="1:11" x14ac:dyDescent="0.2">
      <c r="A180" s="166" t="s">
        <v>2403</v>
      </c>
      <c r="B180" s="159">
        <v>0</v>
      </c>
      <c r="C180" s="159" t="e">
        <f>[2]!EntCustName("marl02",A180)</f>
        <v>#NAME?</v>
      </c>
      <c r="D180" s="159" t="str">
        <f t="shared" si="3"/>
        <v>CLY001</v>
      </c>
      <c r="E180" s="159"/>
      <c r="F180" s="159"/>
      <c r="G180" s="160"/>
      <c r="H180" s="160"/>
      <c r="I180" s="159"/>
      <c r="J180" s="159" t="e">
        <f>[2]!EntCustSalesGL("marl02",A180)</f>
        <v>#NAME?</v>
      </c>
      <c r="K180" s="159"/>
    </row>
    <row r="181" spans="1:11" x14ac:dyDescent="0.2">
      <c r="A181" s="166" t="s">
        <v>1148</v>
      </c>
      <c r="B181" s="159">
        <v>0</v>
      </c>
      <c r="C181" s="159" t="e">
        <f>[2]!EntCustName("marl02",A181)</f>
        <v>#NAME?</v>
      </c>
      <c r="D181" s="159" t="str">
        <f t="shared" si="3"/>
        <v>COA004</v>
      </c>
      <c r="E181" s="159"/>
      <c r="F181" s="159"/>
      <c r="G181" s="160"/>
      <c r="H181" s="160"/>
      <c r="I181" s="159"/>
      <c r="J181" s="159" t="e">
        <f>[2]!EntCustSalesGL("marl02",A181)</f>
        <v>#NAME?</v>
      </c>
      <c r="K181" s="159"/>
    </row>
    <row r="182" spans="1:11" x14ac:dyDescent="0.2">
      <c r="A182" s="166" t="s">
        <v>1149</v>
      </c>
      <c r="B182" s="159">
        <v>0</v>
      </c>
      <c r="C182" s="159" t="e">
        <f>[2]!EntCustName("marl02",A182)</f>
        <v>#NAME?</v>
      </c>
      <c r="D182" s="159" t="str">
        <f t="shared" si="3"/>
        <v>COL003</v>
      </c>
      <c r="E182" s="159"/>
      <c r="F182" s="159"/>
      <c r="G182" s="160"/>
      <c r="H182" s="160"/>
      <c r="I182" s="159"/>
      <c r="J182" s="159" t="e">
        <f>[2]!EntCustSalesGL("marl02",A182)</f>
        <v>#NAME?</v>
      </c>
      <c r="K182" s="159"/>
    </row>
    <row r="183" spans="1:11" x14ac:dyDescent="0.2">
      <c r="A183" s="166" t="s">
        <v>1150</v>
      </c>
      <c r="B183" s="159">
        <v>0</v>
      </c>
      <c r="C183" s="159" t="e">
        <f>[2]!EntCustName("marl02",A183)</f>
        <v>#NAME?</v>
      </c>
      <c r="D183" s="159" t="str">
        <f t="shared" si="3"/>
        <v>COL006</v>
      </c>
      <c r="E183" s="159"/>
      <c r="F183" s="159"/>
      <c r="G183" s="160"/>
      <c r="H183" s="160"/>
      <c r="I183" s="159"/>
      <c r="J183" s="159" t="e">
        <f>[2]!EntCustSalesGL("marl02",A183)</f>
        <v>#NAME?</v>
      </c>
      <c r="K183" s="159"/>
    </row>
    <row r="184" spans="1:11" x14ac:dyDescent="0.2">
      <c r="A184" s="166" t="s">
        <v>1151</v>
      </c>
      <c r="B184" s="159">
        <v>0</v>
      </c>
      <c r="C184" s="159" t="e">
        <f>[2]!EntCustName("marl02",A184)</f>
        <v>#NAME?</v>
      </c>
      <c r="D184" s="159" t="str">
        <f t="shared" si="3"/>
        <v>COM004</v>
      </c>
      <c r="E184" s="159"/>
      <c r="F184" s="159"/>
      <c r="G184" s="160"/>
      <c r="H184" s="160"/>
      <c r="I184" s="159"/>
      <c r="J184" s="159" t="e">
        <f>[2]!EntCustSalesGL("marl02",A184)</f>
        <v>#NAME?</v>
      </c>
      <c r="K184" s="159"/>
    </row>
    <row r="185" spans="1:11" x14ac:dyDescent="0.2">
      <c r="A185" s="166" t="s">
        <v>1152</v>
      </c>
      <c r="B185" s="159">
        <v>0</v>
      </c>
      <c r="C185" s="159" t="e">
        <f>[2]!EntCustName("marl02",A185)</f>
        <v>#NAME?</v>
      </c>
      <c r="D185" s="159" t="str">
        <f t="shared" si="3"/>
        <v>COM008</v>
      </c>
      <c r="E185" s="159"/>
      <c r="F185" s="159"/>
      <c r="G185" s="160"/>
      <c r="H185" s="160"/>
      <c r="I185" s="159"/>
      <c r="J185" s="159" t="e">
        <f>[2]!EntCustSalesGL("marl02",A185)</f>
        <v>#NAME?</v>
      </c>
      <c r="K185" s="159"/>
    </row>
    <row r="186" spans="1:11" x14ac:dyDescent="0.2">
      <c r="A186" s="166" t="s">
        <v>1981</v>
      </c>
      <c r="B186" s="159">
        <v>0</v>
      </c>
      <c r="C186" s="159" t="e">
        <f>[2]!EntCustName("marl02",A186)</f>
        <v>#NAME?</v>
      </c>
      <c r="D186" s="159" t="str">
        <f t="shared" si="3"/>
        <v>COM011</v>
      </c>
      <c r="E186" s="159"/>
      <c r="F186" s="159"/>
      <c r="G186" s="160"/>
      <c r="H186" s="160"/>
      <c r="I186" s="159"/>
      <c r="J186" s="159" t="e">
        <f>[2]!EntCustSalesGL("marl02",A186)</f>
        <v>#NAME?</v>
      </c>
      <c r="K186" s="159"/>
    </row>
    <row r="187" spans="1:11" x14ac:dyDescent="0.2">
      <c r="A187" s="166" t="s">
        <v>1153</v>
      </c>
      <c r="B187" s="159">
        <v>0</v>
      </c>
      <c r="C187" s="159" t="e">
        <f>[2]!EntCustName("marl02",A187)</f>
        <v>#NAME?</v>
      </c>
      <c r="D187" s="159" t="str">
        <f t="shared" si="3"/>
        <v>COM017</v>
      </c>
      <c r="E187" s="159"/>
      <c r="F187" s="159"/>
      <c r="G187" s="160"/>
      <c r="H187" s="160"/>
      <c r="I187" s="159"/>
      <c r="J187" s="159" t="e">
        <f>[2]!EntCustSalesGL("marl02",A187)</f>
        <v>#NAME?</v>
      </c>
      <c r="K187" s="159"/>
    </row>
    <row r="188" spans="1:11" x14ac:dyDescent="0.2">
      <c r="A188" s="166" t="s">
        <v>2404</v>
      </c>
      <c r="B188" s="159">
        <v>0</v>
      </c>
      <c r="C188" s="159" t="e">
        <f>[2]!EntCustName("marl02",A188)</f>
        <v>#NAME?</v>
      </c>
      <c r="D188" s="159" t="str">
        <f t="shared" si="3"/>
        <v>COM019</v>
      </c>
      <c r="E188" s="159"/>
      <c r="F188" s="159"/>
      <c r="G188" s="160"/>
      <c r="H188" s="160"/>
      <c r="I188" s="159"/>
      <c r="J188" s="159" t="e">
        <f>[2]!EntCustSalesGL("marl02",A188)</f>
        <v>#NAME?</v>
      </c>
      <c r="K188" s="159"/>
    </row>
    <row r="189" spans="1:11" x14ac:dyDescent="0.2">
      <c r="A189" s="166" t="s">
        <v>2499</v>
      </c>
      <c r="B189" s="159">
        <v>0</v>
      </c>
      <c r="C189" s="159" t="e">
        <f>[2]!EntCustName("marl02",A189)</f>
        <v>#NAME?</v>
      </c>
      <c r="D189" s="159" t="str">
        <f t="shared" si="3"/>
        <v>COM020</v>
      </c>
      <c r="E189" s="159"/>
      <c r="F189" s="159"/>
      <c r="G189" s="160"/>
      <c r="H189" s="160"/>
      <c r="I189" s="159"/>
      <c r="J189" s="159" t="e">
        <f>[2]!EntCustSalesGL("marl02",A189)</f>
        <v>#NAME?</v>
      </c>
      <c r="K189" s="159"/>
    </row>
    <row r="190" spans="1:11" x14ac:dyDescent="0.2">
      <c r="A190" s="166" t="s">
        <v>1154</v>
      </c>
      <c r="B190" s="159">
        <v>0</v>
      </c>
      <c r="C190" s="159" t="e">
        <f>[2]!EntCustName("marl02",A190)</f>
        <v>#NAME?</v>
      </c>
      <c r="D190" s="159" t="str">
        <f t="shared" si="3"/>
        <v>CON001</v>
      </c>
      <c r="E190" s="159"/>
      <c r="F190" s="159"/>
      <c r="G190" s="160"/>
      <c r="H190" s="160"/>
      <c r="I190" s="159"/>
      <c r="J190" s="159" t="e">
        <f>[2]!EntCustSalesGL("marl02",A190)</f>
        <v>#NAME?</v>
      </c>
      <c r="K190" s="159"/>
    </row>
    <row r="191" spans="1:11" x14ac:dyDescent="0.2">
      <c r="A191" s="166" t="s">
        <v>1155</v>
      </c>
      <c r="B191" s="159">
        <v>0</v>
      </c>
      <c r="C191" s="159" t="e">
        <f>[2]!EntCustName("marl02",A191)</f>
        <v>#NAME?</v>
      </c>
      <c r="D191" s="159" t="str">
        <f t="shared" si="3"/>
        <v>CON005</v>
      </c>
      <c r="E191" s="159"/>
      <c r="F191" s="159"/>
      <c r="G191" s="160"/>
      <c r="H191" s="160"/>
      <c r="I191" s="159"/>
      <c r="J191" s="159" t="e">
        <f>[2]!EntCustSalesGL("marl02",A191)</f>
        <v>#NAME?</v>
      </c>
      <c r="K191" s="159"/>
    </row>
    <row r="192" spans="1:11" x14ac:dyDescent="0.2">
      <c r="A192" s="166" t="s">
        <v>1156</v>
      </c>
      <c r="B192" s="159">
        <v>0</v>
      </c>
      <c r="C192" s="159" t="e">
        <f>[2]!EntCustName("marl02",A192)</f>
        <v>#NAME?</v>
      </c>
      <c r="D192" s="159" t="str">
        <f t="shared" si="3"/>
        <v>CON012</v>
      </c>
      <c r="E192" s="159"/>
      <c r="F192" s="159"/>
      <c r="G192" s="160"/>
      <c r="H192" s="160"/>
      <c r="I192" s="159"/>
      <c r="J192" s="159" t="e">
        <f>[2]!EntCustSalesGL("marl02",A192)</f>
        <v>#NAME?</v>
      </c>
      <c r="K192" s="159"/>
    </row>
    <row r="193" spans="1:11" x14ac:dyDescent="0.2">
      <c r="A193" s="166" t="s">
        <v>1157</v>
      </c>
      <c r="B193" s="159">
        <v>0</v>
      </c>
      <c r="C193" s="159" t="e">
        <f>[2]!EntCustName("marl02",A193)</f>
        <v>#NAME?</v>
      </c>
      <c r="D193" s="159" t="str">
        <f t="shared" si="3"/>
        <v>CON015</v>
      </c>
      <c r="E193" s="159"/>
      <c r="F193" s="159"/>
      <c r="G193" s="160"/>
      <c r="H193" s="160"/>
      <c r="I193" s="159"/>
      <c r="J193" s="159" t="e">
        <f>[2]!EntCustSalesGL("marl02",A193)</f>
        <v>#NAME?</v>
      </c>
      <c r="K193" s="159"/>
    </row>
    <row r="194" spans="1:11" x14ac:dyDescent="0.2">
      <c r="A194" s="166" t="s">
        <v>1158</v>
      </c>
      <c r="B194" s="159">
        <v>0</v>
      </c>
      <c r="C194" s="159" t="e">
        <f>[2]!EntCustName("marl02",A194)</f>
        <v>#NAME?</v>
      </c>
      <c r="D194" s="159" t="str">
        <f t="shared" si="3"/>
        <v>CON016</v>
      </c>
      <c r="E194" s="159"/>
      <c r="F194" s="159"/>
      <c r="G194" s="160"/>
      <c r="H194" s="160"/>
      <c r="I194" s="159"/>
      <c r="J194" s="159" t="e">
        <f>[2]!EntCustSalesGL("marl02",A194)</f>
        <v>#NAME?</v>
      </c>
      <c r="K194" s="159"/>
    </row>
    <row r="195" spans="1:11" x14ac:dyDescent="0.2">
      <c r="A195" s="166" t="s">
        <v>1159</v>
      </c>
      <c r="B195" s="159">
        <v>0</v>
      </c>
      <c r="C195" s="159" t="e">
        <f>[2]!EntCustName("marl02",A195)</f>
        <v>#NAME?</v>
      </c>
      <c r="D195" s="159" t="str">
        <f t="shared" si="3"/>
        <v>COO002</v>
      </c>
      <c r="E195" s="159"/>
      <c r="F195" s="159"/>
      <c r="G195" s="160"/>
      <c r="H195" s="160"/>
      <c r="I195" s="159"/>
      <c r="J195" s="159" t="e">
        <f>[2]!EntCustSalesGL("marl02",A195)</f>
        <v>#NAME?</v>
      </c>
      <c r="K195" s="159"/>
    </row>
    <row r="196" spans="1:11" x14ac:dyDescent="0.2">
      <c r="A196" s="166" t="s">
        <v>1160</v>
      </c>
      <c r="B196" s="159">
        <v>0</v>
      </c>
      <c r="C196" s="159" t="e">
        <f>[2]!EntCustName("marl02",A196)</f>
        <v>#NAME?</v>
      </c>
      <c r="D196" s="159" t="str">
        <f t="shared" si="3"/>
        <v>COR001</v>
      </c>
      <c r="E196" s="159"/>
      <c r="F196" s="159"/>
      <c r="G196" s="160"/>
      <c r="H196" s="160"/>
      <c r="I196" s="159"/>
      <c r="J196" s="159" t="e">
        <f>[2]!EntCustSalesGL("marl02",A196)</f>
        <v>#NAME?</v>
      </c>
      <c r="K196" s="159"/>
    </row>
    <row r="197" spans="1:11" x14ac:dyDescent="0.2">
      <c r="A197" s="166" t="s">
        <v>1987</v>
      </c>
      <c r="B197" s="159">
        <v>0</v>
      </c>
      <c r="C197" s="159" t="e">
        <f>[2]!EntCustName("marl02",A197)</f>
        <v>#NAME?</v>
      </c>
      <c r="D197" s="159" t="str">
        <f t="shared" si="3"/>
        <v>COR005</v>
      </c>
      <c r="E197" s="159"/>
      <c r="F197" s="159"/>
      <c r="G197" s="160"/>
      <c r="H197" s="160"/>
      <c r="I197" s="159"/>
      <c r="J197" s="159" t="e">
        <f>[2]!EntCustSalesGL("marl02",A197)</f>
        <v>#NAME?</v>
      </c>
      <c r="K197" s="159"/>
    </row>
    <row r="198" spans="1:11" x14ac:dyDescent="0.2">
      <c r="A198" s="166" t="s">
        <v>1161</v>
      </c>
      <c r="B198" s="159">
        <v>0</v>
      </c>
      <c r="C198" s="159" t="e">
        <f>[2]!EntCustName("marl02",A198)</f>
        <v>#NAME?</v>
      </c>
      <c r="D198" s="159" t="str">
        <f t="shared" si="3"/>
        <v>COR006</v>
      </c>
      <c r="E198" s="159"/>
      <c r="F198" s="159"/>
      <c r="G198" s="160"/>
      <c r="H198" s="160"/>
      <c r="I198" s="159"/>
      <c r="J198" s="159" t="e">
        <f>[2]!EntCustSalesGL("marl02",A198)</f>
        <v>#NAME?</v>
      </c>
      <c r="K198" s="159"/>
    </row>
    <row r="199" spans="1:11" x14ac:dyDescent="0.2">
      <c r="A199" s="166" t="s">
        <v>1162</v>
      </c>
      <c r="B199" s="159">
        <v>0</v>
      </c>
      <c r="C199" s="159" t="e">
        <f>[2]!EntCustName("marl02",A199)</f>
        <v>#NAME?</v>
      </c>
      <c r="D199" s="159" t="str">
        <f t="shared" ref="D199:D262" si="4">A199</f>
        <v>COR007</v>
      </c>
      <c r="E199" s="159"/>
      <c r="F199" s="159"/>
      <c r="G199" s="160"/>
      <c r="H199" s="160"/>
      <c r="I199" s="159"/>
      <c r="J199" s="159" t="e">
        <f>[2]!EntCustSalesGL("marl02",A199)</f>
        <v>#NAME?</v>
      </c>
      <c r="K199" s="159"/>
    </row>
    <row r="200" spans="1:11" x14ac:dyDescent="0.2">
      <c r="A200" s="166" t="s">
        <v>1163</v>
      </c>
      <c r="B200" s="159">
        <v>0</v>
      </c>
      <c r="C200" s="159" t="e">
        <f>[2]!EntCustName("marl02",A200)</f>
        <v>#NAME?</v>
      </c>
      <c r="D200" s="159" t="str">
        <f t="shared" si="4"/>
        <v>COR016</v>
      </c>
      <c r="E200" s="159"/>
      <c r="F200" s="159"/>
      <c r="G200" s="160"/>
      <c r="H200" s="160"/>
      <c r="I200" s="159"/>
      <c r="J200" s="159" t="e">
        <f>[2]!EntCustSalesGL("marl02",A200)</f>
        <v>#NAME?</v>
      </c>
      <c r="K200" s="159"/>
    </row>
    <row r="201" spans="1:11" x14ac:dyDescent="0.2">
      <c r="A201" s="166" t="s">
        <v>1164</v>
      </c>
      <c r="B201" s="159">
        <v>0</v>
      </c>
      <c r="C201" s="159" t="e">
        <f>[2]!EntCustName("marl02",A201)</f>
        <v>#NAME?</v>
      </c>
      <c r="D201" s="159" t="str">
        <f t="shared" si="4"/>
        <v>COV003</v>
      </c>
      <c r="E201" s="159"/>
      <c r="F201" s="159"/>
      <c r="G201" s="160"/>
      <c r="H201" s="160"/>
      <c r="I201" s="159"/>
      <c r="J201" s="159" t="e">
        <f>[2]!EntCustSalesGL("marl02",A201)</f>
        <v>#NAME?</v>
      </c>
      <c r="K201" s="159"/>
    </row>
    <row r="202" spans="1:11" x14ac:dyDescent="0.2">
      <c r="A202" s="166" t="s">
        <v>1165</v>
      </c>
      <c r="B202" s="159">
        <v>0</v>
      </c>
      <c r="C202" s="159" t="e">
        <f>[2]!EntCustName("marl02",A202)</f>
        <v>#NAME?</v>
      </c>
      <c r="D202" s="159" t="str">
        <f t="shared" si="4"/>
        <v>COV004</v>
      </c>
      <c r="E202" s="159"/>
      <c r="F202" s="159"/>
      <c r="G202" s="160"/>
      <c r="H202" s="160"/>
      <c r="I202" s="159"/>
      <c r="J202" s="159" t="e">
        <f>[2]!EntCustSalesGL("marl02",A202)</f>
        <v>#NAME?</v>
      </c>
      <c r="K202" s="159"/>
    </row>
    <row r="203" spans="1:11" x14ac:dyDescent="0.2">
      <c r="A203" s="166" t="s">
        <v>2405</v>
      </c>
      <c r="B203" s="159">
        <v>0</v>
      </c>
      <c r="C203" s="159" t="e">
        <f>[2]!EntCustName("marl02",A203)</f>
        <v>#NAME?</v>
      </c>
      <c r="D203" s="159" t="str">
        <f t="shared" si="4"/>
        <v>COV005</v>
      </c>
      <c r="E203" s="159"/>
      <c r="F203" s="159"/>
      <c r="G203" s="160"/>
      <c r="H203" s="160"/>
      <c r="I203" s="159"/>
      <c r="J203" s="159" t="e">
        <f>[2]!EntCustSalesGL("marl02",A203)</f>
        <v>#NAME?</v>
      </c>
      <c r="K203" s="159"/>
    </row>
    <row r="204" spans="1:11" x14ac:dyDescent="0.2">
      <c r="A204" s="166" t="s">
        <v>1166</v>
      </c>
      <c r="B204" s="159">
        <v>0</v>
      </c>
      <c r="C204" s="159" t="e">
        <f>[2]!EntCustName("marl02",A204)</f>
        <v>#NAME?</v>
      </c>
      <c r="D204" s="159" t="str">
        <f t="shared" si="4"/>
        <v>COW001</v>
      </c>
      <c r="E204" s="159"/>
      <c r="F204" s="159"/>
      <c r="G204" s="160"/>
      <c r="H204" s="160"/>
      <c r="I204" s="159"/>
      <c r="J204" s="159" t="e">
        <f>[2]!EntCustSalesGL("marl02",A204)</f>
        <v>#NAME?</v>
      </c>
      <c r="K204" s="159"/>
    </row>
    <row r="205" spans="1:11" x14ac:dyDescent="0.2">
      <c r="A205" s="166" t="s">
        <v>1167</v>
      </c>
      <c r="B205" s="159">
        <v>0</v>
      </c>
      <c r="C205" s="159" t="e">
        <f>[2]!EntCustName("marl02",A205)</f>
        <v>#NAME?</v>
      </c>
      <c r="D205" s="159" t="str">
        <f t="shared" si="4"/>
        <v>CPR001</v>
      </c>
      <c r="E205" s="159"/>
      <c r="F205" s="159"/>
      <c r="G205" s="160"/>
      <c r="H205" s="160"/>
      <c r="I205" s="159"/>
      <c r="J205" s="159" t="e">
        <f>[2]!EntCustSalesGL("marl02",A205)</f>
        <v>#NAME?</v>
      </c>
      <c r="K205" s="159"/>
    </row>
    <row r="206" spans="1:11" x14ac:dyDescent="0.2">
      <c r="A206" s="166" t="s">
        <v>1168</v>
      </c>
      <c r="B206" s="159">
        <v>0</v>
      </c>
      <c r="C206" s="159" t="e">
        <f>[2]!EntCustName("marl02",A206)</f>
        <v>#NAME?</v>
      </c>
      <c r="D206" s="159" t="str">
        <f t="shared" si="4"/>
        <v>CQC002</v>
      </c>
      <c r="E206" s="159"/>
      <c r="F206" s="159"/>
      <c r="G206" s="160"/>
      <c r="H206" s="160"/>
      <c r="I206" s="159"/>
      <c r="J206" s="159" t="e">
        <f>[2]!EntCustSalesGL("marl02",A206)</f>
        <v>#NAME?</v>
      </c>
      <c r="K206" s="159"/>
    </row>
    <row r="207" spans="1:11" x14ac:dyDescent="0.2">
      <c r="A207" s="166" t="s">
        <v>1169</v>
      </c>
      <c r="B207" s="159">
        <v>0</v>
      </c>
      <c r="C207" s="159" t="e">
        <f>[2]!EntCustName("marl02",A207)</f>
        <v>#NAME?</v>
      </c>
      <c r="D207" s="159" t="str">
        <f t="shared" si="4"/>
        <v>CRA003</v>
      </c>
      <c r="E207" s="159"/>
      <c r="F207" s="159"/>
      <c r="G207" s="160"/>
      <c r="H207" s="160"/>
      <c r="I207" s="159"/>
      <c r="J207" s="159" t="e">
        <f>[2]!EntCustSalesGL("marl02",A207)</f>
        <v>#NAME?</v>
      </c>
      <c r="K207" s="159"/>
    </row>
    <row r="208" spans="1:11" x14ac:dyDescent="0.2">
      <c r="A208" s="166" t="s">
        <v>1170</v>
      </c>
      <c r="B208" s="159">
        <v>0</v>
      </c>
      <c r="C208" s="159" t="e">
        <f>[2]!EntCustName("marl02",A208)</f>
        <v>#NAME?</v>
      </c>
      <c r="D208" s="159" t="str">
        <f t="shared" si="4"/>
        <v>CRA004</v>
      </c>
      <c r="E208" s="159"/>
      <c r="F208" s="159"/>
      <c r="G208" s="160"/>
      <c r="H208" s="160"/>
      <c r="I208" s="159"/>
      <c r="J208" s="159" t="e">
        <f>[2]!EntCustSalesGL("marl02",A208)</f>
        <v>#NAME?</v>
      </c>
      <c r="K208" s="159"/>
    </row>
    <row r="209" spans="1:11" x14ac:dyDescent="0.2">
      <c r="A209" s="166" t="s">
        <v>1171</v>
      </c>
      <c r="B209" s="159">
        <v>0</v>
      </c>
      <c r="C209" s="159" t="e">
        <f>[2]!EntCustName("marl02",A209)</f>
        <v>#NAME?</v>
      </c>
      <c r="D209" s="159" t="str">
        <f t="shared" si="4"/>
        <v>CRE006</v>
      </c>
      <c r="E209" s="159"/>
      <c r="F209" s="159"/>
      <c r="G209" s="160"/>
      <c r="H209" s="160"/>
      <c r="I209" s="159"/>
      <c r="J209" s="159" t="e">
        <f>[2]!EntCustSalesGL("marl02",A209)</f>
        <v>#NAME?</v>
      </c>
      <c r="K209" s="159"/>
    </row>
    <row r="210" spans="1:11" x14ac:dyDescent="0.2">
      <c r="A210" s="166" t="s">
        <v>1172</v>
      </c>
      <c r="B210" s="159">
        <v>0</v>
      </c>
      <c r="C210" s="159" t="e">
        <f>[2]!EntCustName("marl02",A210)</f>
        <v>#NAME?</v>
      </c>
      <c r="D210" s="159" t="str">
        <f t="shared" si="4"/>
        <v>CRE009</v>
      </c>
      <c r="E210" s="159"/>
      <c r="F210" s="159"/>
      <c r="G210" s="160"/>
      <c r="H210" s="160"/>
      <c r="I210" s="159"/>
      <c r="J210" s="159" t="e">
        <f>[2]!EntCustSalesGL("marl02",A210)</f>
        <v>#NAME?</v>
      </c>
      <c r="K210" s="159"/>
    </row>
    <row r="211" spans="1:11" x14ac:dyDescent="0.2">
      <c r="A211" s="166" t="s">
        <v>1173</v>
      </c>
      <c r="B211" s="159">
        <v>0</v>
      </c>
      <c r="C211" s="159" t="e">
        <f>[2]!EntCustName("marl02",A211)</f>
        <v>#NAME?</v>
      </c>
      <c r="D211" s="159" t="str">
        <f t="shared" si="4"/>
        <v>CRI001</v>
      </c>
      <c r="E211" s="159"/>
      <c r="F211" s="159"/>
      <c r="G211" s="160"/>
      <c r="H211" s="160"/>
      <c r="I211" s="159"/>
      <c r="J211" s="159" t="e">
        <f>[2]!EntCustSalesGL("marl02",A211)</f>
        <v>#NAME?</v>
      </c>
      <c r="K211" s="159"/>
    </row>
    <row r="212" spans="1:11" x14ac:dyDescent="0.2">
      <c r="A212" s="166" t="s">
        <v>1174</v>
      </c>
      <c r="B212" s="159">
        <v>0</v>
      </c>
      <c r="C212" s="159" t="e">
        <f>[2]!EntCustName("marl02",A212)</f>
        <v>#NAME?</v>
      </c>
      <c r="D212" s="159" t="str">
        <f t="shared" si="4"/>
        <v>CRO002</v>
      </c>
      <c r="E212" s="159"/>
      <c r="F212" s="159"/>
      <c r="G212" s="160"/>
      <c r="H212" s="160"/>
      <c r="I212" s="159"/>
      <c r="J212" s="159" t="e">
        <f>[2]!EntCustSalesGL("marl02",A212)</f>
        <v>#NAME?</v>
      </c>
      <c r="K212" s="159"/>
    </row>
    <row r="213" spans="1:11" x14ac:dyDescent="0.2">
      <c r="A213" s="166" t="s">
        <v>1175</v>
      </c>
      <c r="B213" s="159">
        <v>0</v>
      </c>
      <c r="C213" s="159" t="e">
        <f>[2]!EntCustName("marl02",A213)</f>
        <v>#NAME?</v>
      </c>
      <c r="D213" s="159" t="str">
        <f t="shared" si="4"/>
        <v>CRS001</v>
      </c>
      <c r="E213" s="159"/>
      <c r="F213" s="159"/>
      <c r="G213" s="160"/>
      <c r="H213" s="160"/>
      <c r="I213" s="159"/>
      <c r="J213" s="159" t="e">
        <f>[2]!EntCustSalesGL("marl02",A213)</f>
        <v>#NAME?</v>
      </c>
      <c r="K213" s="159"/>
    </row>
    <row r="214" spans="1:11" x14ac:dyDescent="0.2">
      <c r="A214" s="166" t="s">
        <v>1176</v>
      </c>
      <c r="B214" s="159">
        <v>0</v>
      </c>
      <c r="C214" s="159" t="e">
        <f>[2]!EntCustName("marl02",A214)</f>
        <v>#NAME?</v>
      </c>
      <c r="D214" s="159" t="str">
        <f t="shared" si="4"/>
        <v>CRU002</v>
      </c>
      <c r="E214" s="159"/>
      <c r="F214" s="159"/>
      <c r="G214" s="160"/>
      <c r="H214" s="160"/>
      <c r="I214" s="159"/>
      <c r="J214" s="159" t="e">
        <f>[2]!EntCustSalesGL("marl02",A214)</f>
        <v>#NAME?</v>
      </c>
      <c r="K214" s="159"/>
    </row>
    <row r="215" spans="1:11" x14ac:dyDescent="0.2">
      <c r="A215" s="166" t="s">
        <v>1177</v>
      </c>
      <c r="B215" s="159">
        <v>0</v>
      </c>
      <c r="C215" s="159" t="e">
        <f>[2]!EntCustName("marl02",A215)</f>
        <v>#NAME?</v>
      </c>
      <c r="D215" s="159" t="str">
        <f t="shared" si="4"/>
        <v>CSB001</v>
      </c>
      <c r="E215" s="159"/>
      <c r="F215" s="159"/>
      <c r="G215" s="160"/>
      <c r="H215" s="160"/>
      <c r="I215" s="159"/>
      <c r="J215" s="159" t="e">
        <f>[2]!EntCustSalesGL("marl02",A215)</f>
        <v>#NAME?</v>
      </c>
      <c r="K215" s="159"/>
    </row>
    <row r="216" spans="1:11" x14ac:dyDescent="0.2">
      <c r="A216" s="166" t="s">
        <v>1178</v>
      </c>
      <c r="B216" s="159">
        <v>0</v>
      </c>
      <c r="C216" s="159" t="e">
        <f>[2]!EntCustName("marl02",A216)</f>
        <v>#NAME?</v>
      </c>
      <c r="D216" s="159" t="str">
        <f t="shared" si="4"/>
        <v>CSE001</v>
      </c>
      <c r="E216" s="159"/>
      <c r="F216" s="159"/>
      <c r="G216" s="160"/>
      <c r="H216" s="160"/>
      <c r="I216" s="159"/>
      <c r="J216" s="159" t="e">
        <f>[2]!EntCustSalesGL("marl02",A216)</f>
        <v>#NAME?</v>
      </c>
      <c r="K216" s="159"/>
    </row>
    <row r="217" spans="1:11" x14ac:dyDescent="0.2">
      <c r="A217" s="166" t="s">
        <v>1179</v>
      </c>
      <c r="B217" s="159">
        <v>0</v>
      </c>
      <c r="C217" s="159" t="e">
        <f>[2]!EntCustName("marl02",A217)</f>
        <v>#NAME?</v>
      </c>
      <c r="D217" s="159" t="str">
        <f t="shared" si="4"/>
        <v>CUD001</v>
      </c>
      <c r="E217" s="159"/>
      <c r="F217" s="159"/>
      <c r="G217" s="160"/>
      <c r="H217" s="160"/>
      <c r="I217" s="159"/>
      <c r="J217" s="159" t="e">
        <f>[2]!EntCustSalesGL("marl02",A217)</f>
        <v>#NAME?</v>
      </c>
      <c r="K217" s="159"/>
    </row>
    <row r="218" spans="1:11" x14ac:dyDescent="0.2">
      <c r="A218" s="166" t="s">
        <v>1180</v>
      </c>
      <c r="B218" s="159">
        <v>0</v>
      </c>
      <c r="C218" s="159" t="e">
        <f>[2]!EntCustName("marl02",A218)</f>
        <v>#NAME?</v>
      </c>
      <c r="D218" s="159" t="str">
        <f t="shared" si="4"/>
        <v>CUM003</v>
      </c>
      <c r="E218" s="159"/>
      <c r="F218" s="159"/>
      <c r="G218" s="160"/>
      <c r="H218" s="160"/>
      <c r="I218" s="159"/>
      <c r="J218" s="159" t="e">
        <f>[2]!EntCustSalesGL("marl02",A218)</f>
        <v>#NAME?</v>
      </c>
      <c r="K218" s="159"/>
    </row>
    <row r="219" spans="1:11" x14ac:dyDescent="0.2">
      <c r="A219" s="166" t="s">
        <v>1991</v>
      </c>
      <c r="B219" s="159">
        <v>0</v>
      </c>
      <c r="C219" s="159" t="e">
        <f>[2]!EntCustName("marl02",A219)</f>
        <v>#NAME?</v>
      </c>
      <c r="D219" s="159" t="str">
        <f t="shared" si="4"/>
        <v>CUR001</v>
      </c>
      <c r="E219" s="159"/>
      <c r="F219" s="159"/>
      <c r="G219" s="160"/>
      <c r="H219" s="160"/>
      <c r="I219" s="159"/>
      <c r="J219" s="159" t="e">
        <f>[2]!EntCustSalesGL("marl02",A219)</f>
        <v>#NAME?</v>
      </c>
      <c r="K219" s="159"/>
    </row>
    <row r="220" spans="1:11" x14ac:dyDescent="0.2">
      <c r="A220" s="166" t="s">
        <v>1181</v>
      </c>
      <c r="B220" s="159">
        <v>0</v>
      </c>
      <c r="C220" s="159" t="e">
        <f>[2]!EntCustName("marl02",A220)</f>
        <v>#NAME?</v>
      </c>
      <c r="D220" s="159" t="str">
        <f t="shared" si="4"/>
        <v>CYG001</v>
      </c>
      <c r="E220" s="159"/>
      <c r="F220" s="159"/>
      <c r="G220" s="160"/>
      <c r="H220" s="160"/>
      <c r="I220" s="159"/>
      <c r="J220" s="159" t="e">
        <f>[2]!EntCustSalesGL("marl02",A220)</f>
        <v>#NAME?</v>
      </c>
      <c r="K220" s="159"/>
    </row>
    <row r="221" spans="1:11" x14ac:dyDescent="0.2">
      <c r="A221" s="166" t="s">
        <v>1182</v>
      </c>
      <c r="B221" s="159">
        <v>0</v>
      </c>
      <c r="C221" s="159" t="e">
        <f>[2]!EntCustName("marl02",A221)</f>
        <v>#NAME?</v>
      </c>
      <c r="D221" s="159" t="str">
        <f t="shared" si="4"/>
        <v>DAL001</v>
      </c>
      <c r="E221" s="159"/>
      <c r="F221" s="159"/>
      <c r="G221" s="160"/>
      <c r="H221" s="160"/>
      <c r="I221" s="159"/>
      <c r="J221" s="159" t="e">
        <f>[2]!EntCustSalesGL("marl02",A221)</f>
        <v>#NAME?</v>
      </c>
      <c r="K221" s="159"/>
    </row>
    <row r="222" spans="1:11" x14ac:dyDescent="0.2">
      <c r="A222" s="166" t="s">
        <v>1183</v>
      </c>
      <c r="B222" s="159">
        <v>0</v>
      </c>
      <c r="C222" s="159" t="e">
        <f>[2]!EntCustName("marl02",A222)</f>
        <v>#NAME?</v>
      </c>
      <c r="D222" s="159" t="str">
        <f t="shared" si="4"/>
        <v>DAR007</v>
      </c>
      <c r="E222" s="159"/>
      <c r="F222" s="159"/>
      <c r="G222" s="160"/>
      <c r="H222" s="160"/>
      <c r="I222" s="159"/>
      <c r="J222" s="159" t="e">
        <f>[2]!EntCustSalesGL("marl02",A222)</f>
        <v>#NAME?</v>
      </c>
      <c r="K222" s="159"/>
    </row>
    <row r="223" spans="1:11" x14ac:dyDescent="0.2">
      <c r="A223" s="166" t="s">
        <v>1184</v>
      </c>
      <c r="B223" s="159">
        <v>0</v>
      </c>
      <c r="C223" s="159" t="e">
        <f>[2]!EntCustName("marl02",A223)</f>
        <v>#NAME?</v>
      </c>
      <c r="D223" s="159" t="str">
        <f t="shared" si="4"/>
        <v>DAT001</v>
      </c>
      <c r="E223" s="159"/>
      <c r="F223" s="159"/>
      <c r="G223" s="160"/>
      <c r="H223" s="160"/>
      <c r="I223" s="159"/>
      <c r="J223" s="159" t="e">
        <f>[2]!EntCustSalesGL("marl02",A223)</f>
        <v>#NAME?</v>
      </c>
      <c r="K223" s="159"/>
    </row>
    <row r="224" spans="1:11" x14ac:dyDescent="0.2">
      <c r="A224" s="166" t="s">
        <v>1185</v>
      </c>
      <c r="B224" s="159">
        <v>0</v>
      </c>
      <c r="C224" s="159" t="e">
        <f>[2]!EntCustName("marl02",A224)</f>
        <v>#NAME?</v>
      </c>
      <c r="D224" s="159" t="str">
        <f t="shared" si="4"/>
        <v>DAT002</v>
      </c>
      <c r="E224" s="159"/>
      <c r="F224" s="159"/>
      <c r="G224" s="160"/>
      <c r="H224" s="160"/>
      <c r="I224" s="159"/>
      <c r="J224" s="159" t="e">
        <f>[2]!EntCustSalesGL("marl02",A224)</f>
        <v>#NAME?</v>
      </c>
      <c r="K224" s="159"/>
    </row>
    <row r="225" spans="1:11" x14ac:dyDescent="0.2">
      <c r="A225" s="166" t="s">
        <v>1186</v>
      </c>
      <c r="B225" s="159">
        <v>0</v>
      </c>
      <c r="C225" s="159" t="e">
        <f>[2]!EntCustName("marl02",A225)</f>
        <v>#NAME?</v>
      </c>
      <c r="D225" s="159" t="str">
        <f t="shared" si="4"/>
        <v>DAU001</v>
      </c>
      <c r="E225" s="159"/>
      <c r="F225" s="159"/>
      <c r="G225" s="160"/>
      <c r="H225" s="160"/>
      <c r="I225" s="159"/>
      <c r="J225" s="159" t="e">
        <f>[2]!EntCustSalesGL("marl02",A225)</f>
        <v>#NAME?</v>
      </c>
      <c r="K225" s="159"/>
    </row>
    <row r="226" spans="1:11" x14ac:dyDescent="0.2">
      <c r="A226" s="166" t="s">
        <v>1187</v>
      </c>
      <c r="B226" s="159">
        <v>0</v>
      </c>
      <c r="C226" s="159" t="e">
        <f>[2]!EntCustName("marl02",A226)</f>
        <v>#NAME?</v>
      </c>
      <c r="D226" s="159" t="str">
        <f t="shared" si="4"/>
        <v>DAV001</v>
      </c>
      <c r="E226" s="159"/>
      <c r="F226" s="159"/>
      <c r="G226" s="160"/>
      <c r="H226" s="160"/>
      <c r="I226" s="159"/>
      <c r="J226" s="159" t="e">
        <f>[2]!EntCustSalesGL("marl02",A226)</f>
        <v>#NAME?</v>
      </c>
      <c r="K226" s="159"/>
    </row>
    <row r="227" spans="1:11" x14ac:dyDescent="0.2">
      <c r="A227" s="166" t="s">
        <v>1188</v>
      </c>
      <c r="B227" s="159">
        <v>0</v>
      </c>
      <c r="C227" s="159" t="e">
        <f>[2]!EntCustName("marl02",A227)</f>
        <v>#NAME?</v>
      </c>
      <c r="D227" s="159" t="str">
        <f t="shared" si="4"/>
        <v>DAV002</v>
      </c>
      <c r="E227" s="159"/>
      <c r="F227" s="159"/>
      <c r="G227" s="160"/>
      <c r="H227" s="160"/>
      <c r="I227" s="159"/>
      <c r="J227" s="159" t="e">
        <f>[2]!EntCustSalesGL("marl02",A227)</f>
        <v>#NAME?</v>
      </c>
      <c r="K227" s="159"/>
    </row>
    <row r="228" spans="1:11" x14ac:dyDescent="0.2">
      <c r="A228" s="166" t="s">
        <v>1189</v>
      </c>
      <c r="B228" s="159">
        <v>0</v>
      </c>
      <c r="C228" s="159" t="e">
        <f>[2]!EntCustName("marl02",A228)</f>
        <v>#NAME?</v>
      </c>
      <c r="D228" s="159" t="str">
        <f t="shared" si="4"/>
        <v>DAV006</v>
      </c>
      <c r="E228" s="159"/>
      <c r="F228" s="159"/>
      <c r="G228" s="160"/>
      <c r="H228" s="160"/>
      <c r="I228" s="159"/>
      <c r="J228" s="159" t="e">
        <f>[2]!EntCustSalesGL("marl02",A228)</f>
        <v>#NAME?</v>
      </c>
      <c r="K228" s="159"/>
    </row>
    <row r="229" spans="1:11" x14ac:dyDescent="0.2">
      <c r="A229" s="166" t="s">
        <v>1190</v>
      </c>
      <c r="B229" s="159">
        <v>0</v>
      </c>
      <c r="C229" s="159" t="e">
        <f>[2]!EntCustName("marl02",A229)</f>
        <v>#NAME?</v>
      </c>
      <c r="D229" s="159" t="str">
        <f t="shared" si="4"/>
        <v>DAV007</v>
      </c>
      <c r="E229" s="159"/>
      <c r="F229" s="159"/>
      <c r="G229" s="160"/>
      <c r="H229" s="160"/>
      <c r="I229" s="159"/>
      <c r="J229" s="159" t="e">
        <f>[2]!EntCustSalesGL("marl02",A229)</f>
        <v>#NAME?</v>
      </c>
      <c r="K229" s="159"/>
    </row>
    <row r="230" spans="1:11" x14ac:dyDescent="0.2">
      <c r="A230" s="166" t="s">
        <v>1191</v>
      </c>
      <c r="B230" s="159">
        <v>0</v>
      </c>
      <c r="C230" s="159" t="e">
        <f>[2]!EntCustName("marl02",A230)</f>
        <v>#NAME?</v>
      </c>
      <c r="D230" s="159" t="str">
        <f t="shared" si="4"/>
        <v>DAV009</v>
      </c>
      <c r="E230" s="159"/>
      <c r="F230" s="159"/>
      <c r="G230" s="160"/>
      <c r="H230" s="160"/>
      <c r="I230" s="159"/>
      <c r="J230" s="159" t="e">
        <f>[2]!EntCustSalesGL("marl02",A230)</f>
        <v>#NAME?</v>
      </c>
      <c r="K230" s="159"/>
    </row>
    <row r="231" spans="1:11" x14ac:dyDescent="0.2">
      <c r="A231" s="166" t="s">
        <v>1192</v>
      </c>
      <c r="B231" s="159">
        <v>0</v>
      </c>
      <c r="C231" s="159" t="e">
        <f>[2]!EntCustName("marl02",A231)</f>
        <v>#NAME?</v>
      </c>
      <c r="D231" s="159" t="str">
        <f t="shared" si="4"/>
        <v>DAW001</v>
      </c>
      <c r="E231" s="159"/>
      <c r="F231" s="159"/>
      <c r="G231" s="160"/>
      <c r="H231" s="160"/>
      <c r="I231" s="159"/>
      <c r="J231" s="159" t="e">
        <f>[2]!EntCustSalesGL("marl02",A231)</f>
        <v>#NAME?</v>
      </c>
      <c r="K231" s="159"/>
    </row>
    <row r="232" spans="1:11" x14ac:dyDescent="0.2">
      <c r="A232" s="166" t="s">
        <v>1193</v>
      </c>
      <c r="B232" s="159">
        <v>0</v>
      </c>
      <c r="C232" s="159" t="e">
        <f>[2]!EntCustName("marl02",A232)</f>
        <v>#NAME?</v>
      </c>
      <c r="D232" s="159" t="str">
        <f t="shared" si="4"/>
        <v>DEA002</v>
      </c>
      <c r="E232" s="159"/>
      <c r="F232" s="159"/>
      <c r="G232" s="160"/>
      <c r="H232" s="160"/>
      <c r="I232" s="159"/>
      <c r="J232" s="159" t="e">
        <f>[2]!EntCustSalesGL("marl02",A232)</f>
        <v>#NAME?</v>
      </c>
      <c r="K232" s="159"/>
    </row>
    <row r="233" spans="1:11" x14ac:dyDescent="0.2">
      <c r="A233" s="166" t="s">
        <v>1194</v>
      </c>
      <c r="B233" s="159">
        <v>0</v>
      </c>
      <c r="C233" s="159" t="e">
        <f>[2]!EntCustName("marl02",A233)</f>
        <v>#NAME?</v>
      </c>
      <c r="D233" s="159" t="str">
        <f t="shared" si="4"/>
        <v>DEL005</v>
      </c>
      <c r="E233" s="159"/>
      <c r="F233" s="159"/>
      <c r="G233" s="160"/>
      <c r="H233" s="160"/>
      <c r="I233" s="159"/>
      <c r="J233" s="159" t="e">
        <f>[2]!EntCustSalesGL("marl02",A233)</f>
        <v>#NAME?</v>
      </c>
      <c r="K233" s="159"/>
    </row>
    <row r="234" spans="1:11" x14ac:dyDescent="0.2">
      <c r="A234" s="166" t="s">
        <v>1195</v>
      </c>
      <c r="B234" s="159">
        <v>0</v>
      </c>
      <c r="C234" s="159" t="e">
        <f>[2]!EntCustName("marl02",A234)</f>
        <v>#NAME?</v>
      </c>
      <c r="D234" s="159" t="str">
        <f t="shared" si="4"/>
        <v>DEM001</v>
      </c>
      <c r="E234" s="159"/>
      <c r="F234" s="159"/>
      <c r="G234" s="160"/>
      <c r="H234" s="160"/>
      <c r="I234" s="159"/>
      <c r="J234" s="159" t="e">
        <f>[2]!EntCustSalesGL("marl02",A234)</f>
        <v>#NAME?</v>
      </c>
      <c r="K234" s="159"/>
    </row>
    <row r="235" spans="1:11" x14ac:dyDescent="0.2">
      <c r="A235" s="166" t="s">
        <v>1196</v>
      </c>
      <c r="B235" s="159">
        <v>0</v>
      </c>
      <c r="C235" s="159" t="e">
        <f>[2]!EntCustName("marl02",A235)</f>
        <v>#NAME?</v>
      </c>
      <c r="D235" s="159" t="str">
        <f t="shared" si="4"/>
        <v>DEP002</v>
      </c>
      <c r="E235" s="159"/>
      <c r="F235" s="159"/>
      <c r="G235" s="160"/>
      <c r="H235" s="160"/>
      <c r="I235" s="159"/>
      <c r="J235" s="159" t="e">
        <f>[2]!EntCustSalesGL("marl02",A235)</f>
        <v>#NAME?</v>
      </c>
      <c r="K235" s="159"/>
    </row>
    <row r="236" spans="1:11" x14ac:dyDescent="0.2">
      <c r="A236" s="166" t="s">
        <v>1197</v>
      </c>
      <c r="B236" s="159">
        <v>0</v>
      </c>
      <c r="C236" s="159" t="e">
        <f>[2]!EntCustName("marl02",A236)</f>
        <v>#NAME?</v>
      </c>
      <c r="D236" s="159" t="str">
        <f t="shared" si="4"/>
        <v>DEP003</v>
      </c>
      <c r="E236" s="159"/>
      <c r="F236" s="159"/>
      <c r="G236" s="160"/>
      <c r="H236" s="160"/>
      <c r="I236" s="159"/>
      <c r="J236" s="159" t="e">
        <f>[2]!EntCustSalesGL("marl02",A236)</f>
        <v>#NAME?</v>
      </c>
      <c r="K236" s="159"/>
    </row>
    <row r="237" spans="1:11" x14ac:dyDescent="0.2">
      <c r="A237" s="166" t="s">
        <v>1198</v>
      </c>
      <c r="B237" s="159">
        <v>0</v>
      </c>
      <c r="C237" s="159" t="e">
        <f>[2]!EntCustName("marl02",A237)</f>
        <v>#NAME?</v>
      </c>
      <c r="D237" s="159" t="str">
        <f t="shared" si="4"/>
        <v>DES003</v>
      </c>
      <c r="E237" s="159"/>
      <c r="F237" s="159"/>
      <c r="G237" s="160"/>
      <c r="H237" s="160"/>
      <c r="I237" s="159"/>
      <c r="J237" s="159" t="e">
        <f>[2]!EntCustSalesGL("marl02",A237)</f>
        <v>#NAME?</v>
      </c>
      <c r="K237" s="159"/>
    </row>
    <row r="238" spans="1:11" x14ac:dyDescent="0.2">
      <c r="A238" s="166" t="s">
        <v>1199</v>
      </c>
      <c r="B238" s="159">
        <v>0</v>
      </c>
      <c r="C238" s="159" t="e">
        <f>[2]!EntCustName("marl02",A238)</f>
        <v>#NAME?</v>
      </c>
      <c r="D238" s="159" t="str">
        <f t="shared" si="4"/>
        <v>DIA002</v>
      </c>
      <c r="E238" s="159"/>
      <c r="F238" s="159"/>
      <c r="G238" s="160"/>
      <c r="H238" s="160"/>
      <c r="I238" s="159"/>
      <c r="J238" s="159" t="e">
        <f>[2]!EntCustSalesGL("marl02",A238)</f>
        <v>#NAME?</v>
      </c>
      <c r="K238" s="159"/>
    </row>
    <row r="239" spans="1:11" x14ac:dyDescent="0.2">
      <c r="A239" s="166" t="s">
        <v>1200</v>
      </c>
      <c r="B239" s="159">
        <v>0</v>
      </c>
      <c r="C239" s="159" t="e">
        <f>[2]!EntCustName("marl02",A239)</f>
        <v>#NAME?</v>
      </c>
      <c r="D239" s="159" t="str">
        <f t="shared" si="4"/>
        <v>DIN002</v>
      </c>
      <c r="E239" s="159"/>
      <c r="F239" s="159"/>
      <c r="G239" s="160"/>
      <c r="H239" s="160"/>
      <c r="I239" s="159"/>
      <c r="J239" s="159" t="e">
        <f>[2]!EntCustSalesGL("marl02",A239)</f>
        <v>#NAME?</v>
      </c>
      <c r="K239" s="159"/>
    </row>
    <row r="240" spans="1:11" x14ac:dyDescent="0.2">
      <c r="A240" s="166" t="s">
        <v>1201</v>
      </c>
      <c r="B240" s="159">
        <v>0</v>
      </c>
      <c r="C240" s="159" t="e">
        <f>[2]!EntCustName("marl02",A240)</f>
        <v>#NAME?</v>
      </c>
      <c r="D240" s="159" t="str">
        <f t="shared" si="4"/>
        <v>DIN003</v>
      </c>
      <c r="E240" s="159"/>
      <c r="F240" s="159"/>
      <c r="G240" s="160"/>
      <c r="H240" s="160"/>
      <c r="I240" s="159"/>
      <c r="J240" s="159" t="e">
        <f>[2]!EntCustSalesGL("marl02",A240)</f>
        <v>#NAME?</v>
      </c>
      <c r="K240" s="159"/>
    </row>
    <row r="241" spans="1:11" x14ac:dyDescent="0.2">
      <c r="A241" s="166" t="s">
        <v>1202</v>
      </c>
      <c r="B241" s="159">
        <v>0</v>
      </c>
      <c r="C241" s="159" t="e">
        <f>[2]!EntCustName("marl02",A241)</f>
        <v>#NAME?</v>
      </c>
      <c r="D241" s="159" t="str">
        <f t="shared" si="4"/>
        <v>DIN004</v>
      </c>
      <c r="E241" s="159"/>
      <c r="F241" s="159"/>
      <c r="G241" s="160"/>
      <c r="H241" s="160"/>
      <c r="I241" s="159"/>
      <c r="J241" s="159" t="e">
        <f>[2]!EntCustSalesGL("marl02",A241)</f>
        <v>#NAME?</v>
      </c>
      <c r="K241" s="159"/>
    </row>
    <row r="242" spans="1:11" x14ac:dyDescent="0.2">
      <c r="A242" s="166" t="s">
        <v>1992</v>
      </c>
      <c r="B242" s="159">
        <v>0</v>
      </c>
      <c r="C242" s="159" t="e">
        <f>[2]!EntCustName("marl02",A242)</f>
        <v>#NAME?</v>
      </c>
      <c r="D242" s="159" t="str">
        <f t="shared" si="4"/>
        <v>DIN005</v>
      </c>
      <c r="E242" s="159"/>
      <c r="F242" s="159"/>
      <c r="G242" s="160"/>
      <c r="H242" s="160"/>
      <c r="I242" s="159"/>
      <c r="J242" s="159" t="e">
        <f>[2]!EntCustSalesGL("marl02",A242)</f>
        <v>#NAME?</v>
      </c>
      <c r="K242" s="159"/>
    </row>
    <row r="243" spans="1:11" x14ac:dyDescent="0.2">
      <c r="A243" s="166" t="s">
        <v>1203</v>
      </c>
      <c r="B243" s="159">
        <v>0</v>
      </c>
      <c r="C243" s="159" t="e">
        <f>[2]!EntCustName("marl02",A243)</f>
        <v>#NAME?</v>
      </c>
      <c r="D243" s="159" t="str">
        <f t="shared" si="4"/>
        <v>DIN006</v>
      </c>
      <c r="E243" s="159"/>
      <c r="F243" s="159"/>
      <c r="G243" s="160"/>
      <c r="H243" s="160"/>
      <c r="I243" s="159"/>
      <c r="J243" s="159" t="e">
        <f>[2]!EntCustSalesGL("marl02",A243)</f>
        <v>#NAME?</v>
      </c>
      <c r="K243" s="159"/>
    </row>
    <row r="244" spans="1:11" x14ac:dyDescent="0.2">
      <c r="A244" s="166" t="s">
        <v>1204</v>
      </c>
      <c r="B244" s="159">
        <v>0</v>
      </c>
      <c r="C244" s="159" t="e">
        <f>[2]!EntCustName("marl02",A244)</f>
        <v>#NAME?</v>
      </c>
      <c r="D244" s="159" t="str">
        <f t="shared" si="4"/>
        <v>DIS001</v>
      </c>
      <c r="E244" s="159"/>
      <c r="F244" s="159"/>
      <c r="G244" s="160"/>
      <c r="H244" s="160"/>
      <c r="I244" s="159"/>
      <c r="J244" s="159" t="e">
        <f>[2]!EntCustSalesGL("marl02",A244)</f>
        <v>#NAME?</v>
      </c>
      <c r="K244" s="159"/>
    </row>
    <row r="245" spans="1:11" x14ac:dyDescent="0.2">
      <c r="A245" s="166" t="s">
        <v>2406</v>
      </c>
      <c r="B245" s="159">
        <v>0</v>
      </c>
      <c r="C245" s="159" t="e">
        <f>[2]!EntCustName("marl02",A245)</f>
        <v>#NAME?</v>
      </c>
      <c r="D245" s="159" t="str">
        <f t="shared" si="4"/>
        <v>DIY001</v>
      </c>
      <c r="E245" s="159"/>
      <c r="F245" s="159"/>
      <c r="G245" s="160"/>
      <c r="H245" s="160"/>
      <c r="I245" s="159"/>
      <c r="J245" s="159" t="e">
        <f>[2]!EntCustSalesGL("marl02",A245)</f>
        <v>#NAME?</v>
      </c>
      <c r="K245" s="159"/>
    </row>
    <row r="246" spans="1:11" x14ac:dyDescent="0.2">
      <c r="A246" s="166" t="s">
        <v>1205</v>
      </c>
      <c r="B246" s="159">
        <v>0</v>
      </c>
      <c r="C246" s="159" t="e">
        <f>[2]!EntCustName("marl02",A246)</f>
        <v>#NAME?</v>
      </c>
      <c r="D246" s="159" t="str">
        <f t="shared" si="4"/>
        <v>DOC001</v>
      </c>
      <c r="E246" s="159"/>
      <c r="F246" s="159"/>
      <c r="G246" s="160"/>
      <c r="H246" s="160"/>
      <c r="I246" s="159"/>
      <c r="J246" s="159" t="e">
        <f>[2]!EntCustSalesGL("marl02",A246)</f>
        <v>#NAME?</v>
      </c>
      <c r="K246" s="159"/>
    </row>
    <row r="247" spans="1:11" x14ac:dyDescent="0.2">
      <c r="A247" s="166" t="s">
        <v>1206</v>
      </c>
      <c r="B247" s="159">
        <v>0</v>
      </c>
      <c r="C247" s="159" t="e">
        <f>[2]!EntCustName("marl02",A247)</f>
        <v>#NAME?</v>
      </c>
      <c r="D247" s="159" t="str">
        <f t="shared" si="4"/>
        <v>DOL002</v>
      </c>
      <c r="E247" s="159"/>
      <c r="F247" s="159"/>
      <c r="G247" s="160"/>
      <c r="H247" s="160"/>
      <c r="I247" s="159"/>
      <c r="J247" s="159" t="e">
        <f>[2]!EntCustSalesGL("marl02",A247)</f>
        <v>#NAME?</v>
      </c>
      <c r="K247" s="159"/>
    </row>
    <row r="248" spans="1:11" x14ac:dyDescent="0.2">
      <c r="A248" s="166" t="s">
        <v>1207</v>
      </c>
      <c r="B248" s="159">
        <v>0</v>
      </c>
      <c r="C248" s="159" t="e">
        <f>[2]!EntCustName("marl02",A248)</f>
        <v>#NAME?</v>
      </c>
      <c r="D248" s="159" t="str">
        <f t="shared" si="4"/>
        <v>DOV001</v>
      </c>
      <c r="E248" s="159"/>
      <c r="F248" s="159"/>
      <c r="G248" s="160"/>
      <c r="H248" s="160"/>
      <c r="I248" s="159"/>
      <c r="J248" s="159" t="e">
        <f>[2]!EntCustSalesGL("marl02",A248)</f>
        <v>#NAME?</v>
      </c>
      <c r="K248" s="159"/>
    </row>
    <row r="249" spans="1:11" x14ac:dyDescent="0.2">
      <c r="A249" s="166" t="s">
        <v>1208</v>
      </c>
      <c r="B249" s="159">
        <v>0</v>
      </c>
      <c r="C249" s="159" t="e">
        <f>[2]!EntCustName("marl02",A249)</f>
        <v>#NAME?</v>
      </c>
      <c r="D249" s="159" t="str">
        <f t="shared" si="4"/>
        <v>DOV003</v>
      </c>
      <c r="E249" s="159"/>
      <c r="F249" s="159"/>
      <c r="G249" s="160"/>
      <c r="H249" s="160"/>
      <c r="I249" s="159"/>
      <c r="J249" s="159" t="e">
        <f>[2]!EntCustSalesGL("marl02",A249)</f>
        <v>#NAME?</v>
      </c>
      <c r="K249" s="159"/>
    </row>
    <row r="250" spans="1:11" x14ac:dyDescent="0.2">
      <c r="A250" s="166" t="s">
        <v>1209</v>
      </c>
      <c r="B250" s="159">
        <v>0</v>
      </c>
      <c r="C250" s="159" t="e">
        <f>[2]!EntCustName("marl02",A250)</f>
        <v>#NAME?</v>
      </c>
      <c r="D250" s="159" t="str">
        <f t="shared" si="4"/>
        <v>DOW001</v>
      </c>
      <c r="E250" s="159"/>
      <c r="F250" s="159"/>
      <c r="G250" s="160"/>
      <c r="H250" s="160"/>
      <c r="I250" s="159"/>
      <c r="J250" s="159" t="e">
        <f>[2]!EntCustSalesGL("marl02",A250)</f>
        <v>#NAME?</v>
      </c>
      <c r="K250" s="159"/>
    </row>
    <row r="251" spans="1:11" x14ac:dyDescent="0.2">
      <c r="A251" s="166" t="s">
        <v>1210</v>
      </c>
      <c r="B251" s="159">
        <v>0</v>
      </c>
      <c r="C251" s="159" t="e">
        <f>[2]!EntCustName("marl02",A251)</f>
        <v>#NAME?</v>
      </c>
      <c r="D251" s="159" t="str">
        <f t="shared" si="4"/>
        <v>DOW002</v>
      </c>
      <c r="E251" s="159"/>
      <c r="F251" s="159"/>
      <c r="G251" s="160"/>
      <c r="H251" s="160"/>
      <c r="I251" s="159"/>
      <c r="J251" s="159" t="e">
        <f>[2]!EntCustSalesGL("marl02",A251)</f>
        <v>#NAME?</v>
      </c>
      <c r="K251" s="159"/>
    </row>
    <row r="252" spans="1:11" x14ac:dyDescent="0.2">
      <c r="A252" s="166" t="s">
        <v>1211</v>
      </c>
      <c r="B252" s="159">
        <v>0</v>
      </c>
      <c r="C252" s="159" t="e">
        <f>[2]!EntCustName("marl02",A252)</f>
        <v>#NAME?</v>
      </c>
      <c r="D252" s="159" t="str">
        <f t="shared" si="4"/>
        <v>DOY002</v>
      </c>
      <c r="E252" s="159"/>
      <c r="F252" s="159"/>
      <c r="G252" s="160"/>
      <c r="H252" s="160"/>
      <c r="I252" s="159"/>
      <c r="J252" s="159" t="e">
        <f>[2]!EntCustSalesGL("marl02",A252)</f>
        <v>#NAME?</v>
      </c>
      <c r="K252" s="159"/>
    </row>
    <row r="253" spans="1:11" x14ac:dyDescent="0.2">
      <c r="A253" s="166" t="s">
        <v>1212</v>
      </c>
      <c r="B253" s="159">
        <v>0</v>
      </c>
      <c r="C253" s="159" t="e">
        <f>[2]!EntCustName("marl02",A253)</f>
        <v>#NAME?</v>
      </c>
      <c r="D253" s="159" t="str">
        <f t="shared" si="4"/>
        <v>DPR001</v>
      </c>
      <c r="E253" s="159"/>
      <c r="F253" s="159"/>
      <c r="G253" s="160"/>
      <c r="H253" s="160"/>
      <c r="I253" s="159"/>
      <c r="J253" s="159" t="e">
        <f>[2]!EntCustSalesGL("marl02",A253)</f>
        <v>#NAME?</v>
      </c>
      <c r="K253" s="159"/>
    </row>
    <row r="254" spans="1:11" x14ac:dyDescent="0.2">
      <c r="A254" s="166" t="s">
        <v>1213</v>
      </c>
      <c r="B254" s="159">
        <v>0</v>
      </c>
      <c r="C254" s="159" t="e">
        <f>[2]!EntCustName("marl02",A254)</f>
        <v>#NAME?</v>
      </c>
      <c r="D254" s="159" t="str">
        <f t="shared" si="4"/>
        <v>DRE001</v>
      </c>
      <c r="E254" s="159"/>
      <c r="F254" s="159"/>
      <c r="G254" s="160"/>
      <c r="H254" s="160"/>
      <c r="I254" s="159"/>
      <c r="J254" s="159" t="e">
        <f>[2]!EntCustSalesGL("marl02",A254)</f>
        <v>#NAME?</v>
      </c>
      <c r="K254" s="159"/>
    </row>
    <row r="255" spans="1:11" x14ac:dyDescent="0.2">
      <c r="A255" s="166" t="s">
        <v>1214</v>
      </c>
      <c r="B255" s="159">
        <v>0</v>
      </c>
      <c r="C255" s="159" t="e">
        <f>[2]!EntCustName("marl02",A255)</f>
        <v>#NAME?</v>
      </c>
      <c r="D255" s="159" t="str">
        <f t="shared" si="4"/>
        <v>DRS001</v>
      </c>
      <c r="E255" s="159"/>
      <c r="F255" s="159"/>
      <c r="G255" s="160"/>
      <c r="H255" s="160"/>
      <c r="I255" s="159"/>
      <c r="J255" s="159" t="e">
        <f>[2]!EntCustSalesGL("marl02",A255)</f>
        <v>#NAME?</v>
      </c>
      <c r="K255" s="159"/>
    </row>
    <row r="256" spans="1:11" x14ac:dyDescent="0.2">
      <c r="A256" s="166" t="s">
        <v>1996</v>
      </c>
      <c r="B256" s="159">
        <v>0</v>
      </c>
      <c r="C256" s="159" t="e">
        <f>[2]!EntCustName("marl02",A256)</f>
        <v>#NAME?</v>
      </c>
      <c r="D256" s="159" t="str">
        <f t="shared" si="4"/>
        <v>DUN003</v>
      </c>
      <c r="E256" s="159"/>
      <c r="F256" s="159"/>
      <c r="G256" s="160"/>
      <c r="H256" s="160"/>
      <c r="I256" s="159"/>
      <c r="J256" s="159" t="e">
        <f>[2]!EntCustSalesGL("marl02",A256)</f>
        <v>#NAME?</v>
      </c>
      <c r="K256" s="159"/>
    </row>
    <row r="257" spans="1:11" x14ac:dyDescent="0.2">
      <c r="A257" s="166" t="s">
        <v>1215</v>
      </c>
      <c r="B257" s="159">
        <v>0</v>
      </c>
      <c r="C257" s="159" t="e">
        <f>[2]!EntCustName("marl02",A257)</f>
        <v>#NAME?</v>
      </c>
      <c r="D257" s="159" t="str">
        <f t="shared" si="4"/>
        <v>DWR001</v>
      </c>
      <c r="E257" s="159"/>
      <c r="F257" s="159"/>
      <c r="G257" s="160"/>
      <c r="H257" s="160"/>
      <c r="I257" s="159"/>
      <c r="J257" s="159" t="e">
        <f>[2]!EntCustSalesGL("marl02",A257)</f>
        <v>#NAME?</v>
      </c>
      <c r="K257" s="159"/>
    </row>
    <row r="258" spans="1:11" x14ac:dyDescent="0.2">
      <c r="A258" s="166" t="s">
        <v>1216</v>
      </c>
      <c r="B258" s="159">
        <v>0</v>
      </c>
      <c r="C258" s="159" t="e">
        <f>[2]!EntCustName("marl02",A258)</f>
        <v>#NAME?</v>
      </c>
      <c r="D258" s="159" t="str">
        <f t="shared" si="4"/>
        <v>DYN002</v>
      </c>
      <c r="E258" s="159"/>
      <c r="F258" s="159"/>
      <c r="G258" s="160"/>
      <c r="H258" s="160"/>
      <c r="I258" s="159"/>
      <c r="J258" s="159" t="e">
        <f>[2]!EntCustSalesGL("marl02",A258)</f>
        <v>#NAME?</v>
      </c>
      <c r="K258" s="159"/>
    </row>
    <row r="259" spans="1:11" x14ac:dyDescent="0.2">
      <c r="A259" s="166" t="s">
        <v>1217</v>
      </c>
      <c r="B259" s="159">
        <v>0</v>
      </c>
      <c r="C259" s="159" t="e">
        <f>[2]!EntCustName("marl02",A259)</f>
        <v>#NAME?</v>
      </c>
      <c r="D259" s="159" t="str">
        <f t="shared" si="4"/>
        <v>EAS001</v>
      </c>
      <c r="E259" s="159"/>
      <c r="F259" s="159"/>
      <c r="G259" s="160"/>
      <c r="H259" s="160"/>
      <c r="I259" s="159"/>
      <c r="J259" s="159" t="e">
        <f>[2]!EntCustSalesGL("marl02",A259)</f>
        <v>#NAME?</v>
      </c>
      <c r="K259" s="159"/>
    </row>
    <row r="260" spans="1:11" x14ac:dyDescent="0.2">
      <c r="A260" s="166" t="s">
        <v>1218</v>
      </c>
      <c r="B260" s="159">
        <v>0</v>
      </c>
      <c r="C260" s="159" t="e">
        <f>[2]!EntCustName("marl02",A260)</f>
        <v>#NAME?</v>
      </c>
      <c r="D260" s="159" t="str">
        <f t="shared" si="4"/>
        <v>EAS008</v>
      </c>
      <c r="E260" s="159"/>
      <c r="F260" s="159"/>
      <c r="G260" s="160"/>
      <c r="H260" s="160"/>
      <c r="I260" s="159"/>
      <c r="J260" s="159" t="e">
        <f>[2]!EntCustSalesGL("marl02",A260)</f>
        <v>#NAME?</v>
      </c>
      <c r="K260" s="159"/>
    </row>
    <row r="261" spans="1:11" x14ac:dyDescent="0.2">
      <c r="A261" s="166" t="s">
        <v>1219</v>
      </c>
      <c r="B261" s="159">
        <v>0</v>
      </c>
      <c r="C261" s="159" t="e">
        <f>[2]!EntCustName("marl02",A261)</f>
        <v>#NAME?</v>
      </c>
      <c r="D261" s="159" t="str">
        <f t="shared" si="4"/>
        <v>EAS010</v>
      </c>
      <c r="E261" s="159"/>
      <c r="F261" s="159"/>
      <c r="G261" s="160"/>
      <c r="H261" s="160"/>
      <c r="I261" s="159"/>
      <c r="J261" s="159" t="e">
        <f>[2]!EntCustSalesGL("marl02",A261)</f>
        <v>#NAME?</v>
      </c>
      <c r="K261" s="159"/>
    </row>
    <row r="262" spans="1:11" x14ac:dyDescent="0.2">
      <c r="A262" s="166" t="s">
        <v>1220</v>
      </c>
      <c r="B262" s="159">
        <v>0</v>
      </c>
      <c r="C262" s="159" t="e">
        <f>[2]!EntCustName("marl02",A262)</f>
        <v>#NAME?</v>
      </c>
      <c r="D262" s="159" t="str">
        <f t="shared" si="4"/>
        <v>EDA001</v>
      </c>
      <c r="E262" s="159"/>
      <c r="F262" s="159"/>
      <c r="G262" s="160"/>
      <c r="H262" s="160"/>
      <c r="I262" s="159"/>
      <c r="J262" s="159" t="e">
        <f>[2]!EntCustSalesGL("marl02",A262)</f>
        <v>#NAME?</v>
      </c>
      <c r="K262" s="159"/>
    </row>
    <row r="263" spans="1:11" x14ac:dyDescent="0.2">
      <c r="A263" s="166" t="s">
        <v>1221</v>
      </c>
      <c r="B263" s="159">
        <v>0</v>
      </c>
      <c r="C263" s="159" t="e">
        <f>[2]!EntCustName("marl02",A263)</f>
        <v>#NAME?</v>
      </c>
      <c r="D263" s="159" t="str">
        <f t="shared" ref="D263:D326" si="5">A263</f>
        <v>EDG002</v>
      </c>
      <c r="E263" s="159"/>
      <c r="F263" s="159"/>
      <c r="G263" s="160"/>
      <c r="H263" s="160"/>
      <c r="I263" s="159"/>
      <c r="J263" s="159" t="e">
        <f>[2]!EntCustSalesGL("marl02",A263)</f>
        <v>#NAME?</v>
      </c>
      <c r="K263" s="159"/>
    </row>
    <row r="264" spans="1:11" x14ac:dyDescent="0.2">
      <c r="A264" s="166" t="s">
        <v>1222</v>
      </c>
      <c r="B264" s="159">
        <v>0</v>
      </c>
      <c r="C264" s="159" t="e">
        <f>[2]!EntCustName("marl02",A264)</f>
        <v>#NAME?</v>
      </c>
      <c r="D264" s="159" t="str">
        <f t="shared" si="5"/>
        <v>EDG003</v>
      </c>
      <c r="E264" s="159"/>
      <c r="F264" s="159"/>
      <c r="G264" s="160"/>
      <c r="H264" s="160"/>
      <c r="I264" s="159"/>
      <c r="J264" s="159" t="e">
        <f>[2]!EntCustSalesGL("marl02",A264)</f>
        <v>#NAME?</v>
      </c>
      <c r="K264" s="159"/>
    </row>
    <row r="265" spans="1:11" x14ac:dyDescent="0.2">
      <c r="A265" s="166" t="s">
        <v>2504</v>
      </c>
      <c r="B265" s="159">
        <v>0</v>
      </c>
      <c r="C265" s="159" t="e">
        <f>[2]!EntCustName("marl02",A265)</f>
        <v>#NAME?</v>
      </c>
      <c r="D265" s="159" t="str">
        <f t="shared" si="5"/>
        <v>EDG005</v>
      </c>
      <c r="E265" s="159"/>
      <c r="F265" s="159"/>
      <c r="G265" s="160"/>
      <c r="H265" s="160"/>
      <c r="I265" s="159"/>
      <c r="J265" s="159" t="e">
        <f>[2]!EntCustSalesGL("marl02",A265)</f>
        <v>#NAME?</v>
      </c>
      <c r="K265" s="159"/>
    </row>
    <row r="266" spans="1:11" x14ac:dyDescent="0.2">
      <c r="A266" s="166" t="s">
        <v>1223</v>
      </c>
      <c r="B266" s="159">
        <v>0</v>
      </c>
      <c r="C266" s="159" t="e">
        <f>[2]!EntCustName("marl02",A266)</f>
        <v>#NAME?</v>
      </c>
      <c r="D266" s="159" t="str">
        <f t="shared" si="5"/>
        <v>EDI001</v>
      </c>
      <c r="E266" s="159"/>
      <c r="F266" s="159"/>
      <c r="G266" s="160"/>
      <c r="H266" s="160"/>
      <c r="I266" s="159"/>
      <c r="J266" s="159" t="e">
        <f>[2]!EntCustSalesGL("marl02",A266)</f>
        <v>#NAME?</v>
      </c>
      <c r="K266" s="159"/>
    </row>
    <row r="267" spans="1:11" x14ac:dyDescent="0.2">
      <c r="A267" s="166" t="s">
        <v>1224</v>
      </c>
      <c r="B267" s="159">
        <v>0</v>
      </c>
      <c r="C267" s="159" t="e">
        <f>[2]!EntCustName("marl02",A267)</f>
        <v>#NAME?</v>
      </c>
      <c r="D267" s="159" t="str">
        <f t="shared" si="5"/>
        <v>EFS001</v>
      </c>
      <c r="E267" s="159"/>
      <c r="F267" s="159"/>
      <c r="G267" s="160"/>
      <c r="H267" s="160"/>
      <c r="I267" s="159"/>
      <c r="J267" s="159" t="e">
        <f>[2]!EntCustSalesGL("marl02",A267)</f>
        <v>#NAME?</v>
      </c>
      <c r="K267" s="159"/>
    </row>
    <row r="268" spans="1:11" x14ac:dyDescent="0.2">
      <c r="A268" s="166" t="s">
        <v>1225</v>
      </c>
      <c r="B268" s="159">
        <v>0</v>
      </c>
      <c r="C268" s="159" t="e">
        <f>[2]!EntCustName("marl02",A268)</f>
        <v>#NAME?</v>
      </c>
      <c r="D268" s="159" t="str">
        <f t="shared" si="5"/>
        <v>ELE002</v>
      </c>
      <c r="E268" s="159"/>
      <c r="F268" s="159"/>
      <c r="G268" s="160"/>
      <c r="H268" s="160"/>
      <c r="I268" s="159"/>
      <c r="J268" s="159" t="e">
        <f>[2]!EntCustSalesGL("marl02",A268)</f>
        <v>#NAME?</v>
      </c>
      <c r="K268" s="159"/>
    </row>
    <row r="269" spans="1:11" x14ac:dyDescent="0.2">
      <c r="A269" s="166" t="s">
        <v>1226</v>
      </c>
      <c r="B269" s="159">
        <v>0</v>
      </c>
      <c r="C269" s="159" t="e">
        <f>[2]!EntCustName("marl02",A269)</f>
        <v>#NAME?</v>
      </c>
      <c r="D269" s="159" t="str">
        <f t="shared" si="5"/>
        <v>ELE004</v>
      </c>
      <c r="E269" s="159"/>
      <c r="F269" s="159"/>
      <c r="G269" s="160"/>
      <c r="H269" s="160"/>
      <c r="I269" s="159"/>
      <c r="J269" s="159" t="e">
        <f>[2]!EntCustSalesGL("marl02",A269)</f>
        <v>#NAME?</v>
      </c>
      <c r="K269" s="159"/>
    </row>
    <row r="270" spans="1:11" x14ac:dyDescent="0.2">
      <c r="A270" s="166" t="s">
        <v>2505</v>
      </c>
      <c r="B270" s="159">
        <v>0</v>
      </c>
      <c r="C270" s="159" t="e">
        <f>[2]!EntCustName("marl02",A270)</f>
        <v>#NAME?</v>
      </c>
      <c r="D270" s="159" t="str">
        <f t="shared" si="5"/>
        <v>EMS001</v>
      </c>
      <c r="E270" s="159"/>
      <c r="F270" s="159"/>
      <c r="G270" s="160"/>
      <c r="H270" s="160"/>
      <c r="I270" s="159"/>
      <c r="J270" s="159" t="e">
        <f>[2]!EntCustSalesGL("marl02",A270)</f>
        <v>#NAME?</v>
      </c>
      <c r="K270" s="159"/>
    </row>
    <row r="271" spans="1:11" x14ac:dyDescent="0.2">
      <c r="A271" s="166" t="s">
        <v>1227</v>
      </c>
      <c r="B271" s="159">
        <v>0</v>
      </c>
      <c r="C271" s="159" t="e">
        <f>[2]!EntCustName("marl02",A271)</f>
        <v>#NAME?</v>
      </c>
      <c r="D271" s="159" t="str">
        <f t="shared" si="5"/>
        <v>END001</v>
      </c>
      <c r="E271" s="159"/>
      <c r="F271" s="159"/>
      <c r="G271" s="160"/>
      <c r="H271" s="160"/>
      <c r="I271" s="159"/>
      <c r="J271" s="159" t="e">
        <f>[2]!EntCustSalesGL("marl02",A271)</f>
        <v>#NAME?</v>
      </c>
      <c r="K271" s="159"/>
    </row>
    <row r="272" spans="1:11" x14ac:dyDescent="0.2">
      <c r="A272" s="166" t="s">
        <v>1228</v>
      </c>
      <c r="B272" s="159">
        <v>0</v>
      </c>
      <c r="C272" s="159" t="e">
        <f>[2]!EntCustName("marl02",A272)</f>
        <v>#NAME?</v>
      </c>
      <c r="D272" s="159" t="str">
        <f t="shared" si="5"/>
        <v>ESP001</v>
      </c>
      <c r="E272" s="159"/>
      <c r="F272" s="159"/>
      <c r="G272" s="160"/>
      <c r="H272" s="160"/>
      <c r="I272" s="159"/>
      <c r="J272" s="159" t="e">
        <f>[2]!EntCustSalesGL("marl02",A272)</f>
        <v>#NAME?</v>
      </c>
      <c r="K272" s="159"/>
    </row>
    <row r="273" spans="1:11" x14ac:dyDescent="0.2">
      <c r="A273" s="166" t="s">
        <v>1229</v>
      </c>
      <c r="B273" s="159">
        <v>0</v>
      </c>
      <c r="C273" s="159" t="e">
        <f>[2]!EntCustName("marl02",A273)</f>
        <v>#NAME?</v>
      </c>
      <c r="D273" s="159" t="str">
        <f t="shared" si="5"/>
        <v>ESR001</v>
      </c>
      <c r="E273" s="159"/>
      <c r="F273" s="159"/>
      <c r="G273" s="160"/>
      <c r="H273" s="160"/>
      <c r="I273" s="159"/>
      <c r="J273" s="159" t="e">
        <f>[2]!EntCustSalesGL("marl02",A273)</f>
        <v>#NAME?</v>
      </c>
      <c r="K273" s="159"/>
    </row>
    <row r="274" spans="1:11" x14ac:dyDescent="0.2">
      <c r="A274" s="166" t="s">
        <v>1230</v>
      </c>
      <c r="B274" s="159">
        <v>0</v>
      </c>
      <c r="C274" s="159" t="e">
        <f>[2]!EntCustName("marl02",A274)</f>
        <v>#NAME?</v>
      </c>
      <c r="D274" s="159" t="str">
        <f t="shared" si="5"/>
        <v>ESS001</v>
      </c>
      <c r="E274" s="159"/>
      <c r="F274" s="159"/>
      <c r="G274" s="160"/>
      <c r="H274" s="160"/>
      <c r="I274" s="159"/>
      <c r="J274" s="159" t="e">
        <f>[2]!EntCustSalesGL("marl02",A274)</f>
        <v>#NAME?</v>
      </c>
      <c r="K274" s="159"/>
    </row>
    <row r="275" spans="1:11" x14ac:dyDescent="0.2">
      <c r="A275" s="166" t="s">
        <v>1231</v>
      </c>
      <c r="B275" s="159">
        <v>0</v>
      </c>
      <c r="C275" s="159" t="e">
        <f>[2]!EntCustName("marl02",A275)</f>
        <v>#NAME?</v>
      </c>
      <c r="D275" s="159" t="str">
        <f t="shared" si="5"/>
        <v>EUR007</v>
      </c>
      <c r="E275" s="159"/>
      <c r="F275" s="159"/>
      <c r="G275" s="160"/>
      <c r="H275" s="160"/>
      <c r="I275" s="159"/>
      <c r="J275" s="159" t="e">
        <f>[2]!EntCustSalesGL("marl02",A275)</f>
        <v>#NAME?</v>
      </c>
      <c r="K275" s="159"/>
    </row>
    <row r="276" spans="1:11" x14ac:dyDescent="0.2">
      <c r="A276" s="166" t="s">
        <v>1232</v>
      </c>
      <c r="B276" s="159">
        <v>0</v>
      </c>
      <c r="C276" s="159" t="e">
        <f>[2]!EntCustName("marl02",A276)</f>
        <v>#NAME?</v>
      </c>
      <c r="D276" s="159" t="str">
        <f t="shared" si="5"/>
        <v>EVO001</v>
      </c>
      <c r="E276" s="159"/>
      <c r="F276" s="159"/>
      <c r="G276" s="160"/>
      <c r="H276" s="160"/>
      <c r="I276" s="159"/>
      <c r="J276" s="159" t="e">
        <f>[2]!EntCustSalesGL("marl02",A276)</f>
        <v>#NAME?</v>
      </c>
      <c r="K276" s="159"/>
    </row>
    <row r="277" spans="1:11" x14ac:dyDescent="0.2">
      <c r="A277" s="166" t="s">
        <v>2004</v>
      </c>
      <c r="B277" s="159">
        <v>0</v>
      </c>
      <c r="C277" s="159" t="e">
        <f>[2]!EntCustName("marl02",A277)</f>
        <v>#NAME?</v>
      </c>
      <c r="D277" s="159" t="str">
        <f t="shared" si="5"/>
        <v>EWP001</v>
      </c>
      <c r="E277" s="159"/>
      <c r="F277" s="159"/>
      <c r="G277" s="160"/>
      <c r="H277" s="160"/>
      <c r="I277" s="159"/>
      <c r="J277" s="159" t="e">
        <f>[2]!EntCustSalesGL("marl02",A277)</f>
        <v>#NAME?</v>
      </c>
      <c r="K277" s="159"/>
    </row>
    <row r="278" spans="1:11" x14ac:dyDescent="0.2">
      <c r="A278" s="166" t="s">
        <v>1233</v>
      </c>
      <c r="B278" s="159">
        <v>0</v>
      </c>
      <c r="C278" s="159" t="e">
        <f>[2]!EntCustName("marl02",A278)</f>
        <v>#NAME?</v>
      </c>
      <c r="D278" s="159" t="str">
        <f t="shared" si="5"/>
        <v>EXE001</v>
      </c>
      <c r="E278" s="159"/>
      <c r="F278" s="159"/>
      <c r="G278" s="160"/>
      <c r="H278" s="160"/>
      <c r="I278" s="159"/>
      <c r="J278" s="159" t="e">
        <f>[2]!EntCustSalesGL("marl02",A278)</f>
        <v>#NAME?</v>
      </c>
      <c r="K278" s="159"/>
    </row>
    <row r="279" spans="1:11" x14ac:dyDescent="0.2">
      <c r="A279" s="166" t="s">
        <v>1234</v>
      </c>
      <c r="B279" s="159">
        <v>0</v>
      </c>
      <c r="C279" s="159" t="e">
        <f>[2]!EntCustName("marl02",A279)</f>
        <v>#NAME?</v>
      </c>
      <c r="D279" s="159" t="str">
        <f t="shared" si="5"/>
        <v>EXT006</v>
      </c>
      <c r="E279" s="159"/>
      <c r="F279" s="159"/>
      <c r="G279" s="160"/>
      <c r="H279" s="160"/>
      <c r="I279" s="159"/>
      <c r="J279" s="159" t="e">
        <f>[2]!EntCustSalesGL("marl02",A279)</f>
        <v>#NAME?</v>
      </c>
      <c r="K279" s="159"/>
    </row>
    <row r="280" spans="1:11" x14ac:dyDescent="0.2">
      <c r="A280" s="166" t="s">
        <v>1235</v>
      </c>
      <c r="B280" s="159">
        <v>0</v>
      </c>
      <c r="C280" s="159" t="e">
        <f>[2]!EntCustName("marl02",A280)</f>
        <v>#NAME?</v>
      </c>
      <c r="D280" s="159" t="str">
        <f t="shared" si="5"/>
        <v>FAI001</v>
      </c>
      <c r="E280" s="159"/>
      <c r="F280" s="159"/>
      <c r="G280" s="160"/>
      <c r="H280" s="160"/>
      <c r="I280" s="159"/>
      <c r="J280" s="159" t="e">
        <f>[2]!EntCustSalesGL("marl02",A280)</f>
        <v>#NAME?</v>
      </c>
      <c r="K280" s="159"/>
    </row>
    <row r="281" spans="1:11" x14ac:dyDescent="0.2">
      <c r="A281" s="166" t="s">
        <v>1236</v>
      </c>
      <c r="B281" s="159">
        <v>0</v>
      </c>
      <c r="C281" s="159" t="e">
        <f>[2]!EntCustName("marl02",A281)</f>
        <v>#NAME?</v>
      </c>
      <c r="D281" s="159" t="str">
        <f t="shared" si="5"/>
        <v>FAI003</v>
      </c>
      <c r="E281" s="159"/>
      <c r="F281" s="159"/>
      <c r="G281" s="160"/>
      <c r="H281" s="160"/>
      <c r="I281" s="159"/>
      <c r="J281" s="159" t="e">
        <f>[2]!EntCustSalesGL("marl02",A281)</f>
        <v>#NAME?</v>
      </c>
      <c r="K281" s="159"/>
    </row>
    <row r="282" spans="1:11" x14ac:dyDescent="0.2">
      <c r="A282" s="166" t="s">
        <v>1237</v>
      </c>
      <c r="B282" s="159">
        <v>0</v>
      </c>
      <c r="C282" s="159" t="e">
        <f>[2]!EntCustName("marl02",A282)</f>
        <v>#NAME?</v>
      </c>
      <c r="D282" s="159" t="str">
        <f t="shared" si="5"/>
        <v>FAL001</v>
      </c>
      <c r="E282" s="159"/>
      <c r="F282" s="159"/>
      <c r="G282" s="160"/>
      <c r="H282" s="160"/>
      <c r="I282" s="159"/>
      <c r="J282" s="159" t="e">
        <f>[2]!EntCustSalesGL("marl02",A282)</f>
        <v>#NAME?</v>
      </c>
      <c r="K282" s="159"/>
    </row>
    <row r="283" spans="1:11" x14ac:dyDescent="0.2">
      <c r="A283" s="166" t="s">
        <v>1238</v>
      </c>
      <c r="B283" s="159">
        <v>0</v>
      </c>
      <c r="C283" s="159" t="e">
        <f>[2]!EntCustName("marl02",A283)</f>
        <v>#NAME?</v>
      </c>
      <c r="D283" s="159" t="str">
        <f t="shared" si="5"/>
        <v>FAL006</v>
      </c>
      <c r="E283" s="159"/>
      <c r="F283" s="159"/>
      <c r="G283" s="160"/>
      <c r="H283" s="160"/>
      <c r="I283" s="159"/>
      <c r="J283" s="159" t="e">
        <f>[2]!EntCustSalesGL("marl02",A283)</f>
        <v>#NAME?</v>
      </c>
      <c r="K283" s="159"/>
    </row>
    <row r="284" spans="1:11" x14ac:dyDescent="0.2">
      <c r="A284" s="166" t="s">
        <v>1239</v>
      </c>
      <c r="B284" s="159">
        <v>0</v>
      </c>
      <c r="C284" s="159" t="e">
        <f>[2]!EntCustName("marl02",A284)</f>
        <v>#NAME?</v>
      </c>
      <c r="D284" s="159" t="str">
        <f t="shared" si="5"/>
        <v>FAV001</v>
      </c>
      <c r="E284" s="159"/>
      <c r="F284" s="159"/>
      <c r="G284" s="160"/>
      <c r="H284" s="160"/>
      <c r="I284" s="159"/>
      <c r="J284" s="159" t="e">
        <f>[2]!EntCustSalesGL("marl02",A284)</f>
        <v>#NAME?</v>
      </c>
      <c r="K284" s="159"/>
    </row>
    <row r="285" spans="1:11" x14ac:dyDescent="0.2">
      <c r="A285" s="166" t="s">
        <v>1240</v>
      </c>
      <c r="B285" s="159">
        <v>0</v>
      </c>
      <c r="C285" s="159" t="e">
        <f>[2]!EntCustName("marl02",A285)</f>
        <v>#NAME?</v>
      </c>
      <c r="D285" s="159" t="str">
        <f t="shared" si="5"/>
        <v>FAW001</v>
      </c>
      <c r="E285" s="159"/>
      <c r="F285" s="159"/>
      <c r="G285" s="160"/>
      <c r="H285" s="160"/>
      <c r="I285" s="159"/>
      <c r="J285" s="159" t="e">
        <f>[2]!EntCustSalesGL("marl02",A285)</f>
        <v>#NAME?</v>
      </c>
      <c r="K285" s="159"/>
    </row>
    <row r="286" spans="1:11" x14ac:dyDescent="0.2">
      <c r="A286" s="166" t="s">
        <v>1241</v>
      </c>
      <c r="B286" s="159">
        <v>0</v>
      </c>
      <c r="C286" s="159" t="e">
        <f>[2]!EntCustName("marl02",A286)</f>
        <v>#NAME?</v>
      </c>
      <c r="D286" s="159" t="str">
        <f t="shared" si="5"/>
        <v>FCW001</v>
      </c>
      <c r="E286" s="159"/>
      <c r="F286" s="159"/>
      <c r="G286" s="160"/>
      <c r="H286" s="160"/>
      <c r="I286" s="159"/>
      <c r="J286" s="159" t="e">
        <f>[2]!EntCustSalesGL("marl02",A286)</f>
        <v>#NAME?</v>
      </c>
      <c r="K286" s="159"/>
    </row>
    <row r="287" spans="1:11" x14ac:dyDescent="0.2">
      <c r="A287" s="166" t="s">
        <v>1242</v>
      </c>
      <c r="B287" s="159">
        <v>0</v>
      </c>
      <c r="C287" s="159" t="e">
        <f>[2]!EntCustName("marl02",A287)</f>
        <v>#NAME?</v>
      </c>
      <c r="D287" s="159" t="str">
        <f t="shared" si="5"/>
        <v>FEL001</v>
      </c>
      <c r="E287" s="159"/>
      <c r="F287" s="159"/>
      <c r="G287" s="160"/>
      <c r="H287" s="160"/>
      <c r="I287" s="159"/>
      <c r="J287" s="159" t="e">
        <f>[2]!EntCustSalesGL("marl02",A287)</f>
        <v>#NAME?</v>
      </c>
      <c r="K287" s="159"/>
    </row>
    <row r="288" spans="1:11" x14ac:dyDescent="0.2">
      <c r="A288" s="166" t="s">
        <v>1243</v>
      </c>
      <c r="B288" s="159">
        <v>0</v>
      </c>
      <c r="C288" s="159" t="e">
        <f>[2]!EntCustName("marl02",A288)</f>
        <v>#NAME?</v>
      </c>
      <c r="D288" s="159" t="str">
        <f t="shared" si="5"/>
        <v>FEL003</v>
      </c>
      <c r="E288" s="159"/>
      <c r="F288" s="159"/>
      <c r="G288" s="160"/>
      <c r="H288" s="160"/>
      <c r="I288" s="159"/>
      <c r="J288" s="159" t="e">
        <f>[2]!EntCustSalesGL("marl02",A288)</f>
        <v>#NAME?</v>
      </c>
      <c r="K288" s="159"/>
    </row>
    <row r="289" spans="1:11" x14ac:dyDescent="0.2">
      <c r="A289" s="166" t="s">
        <v>2407</v>
      </c>
      <c r="B289" s="159">
        <v>0</v>
      </c>
      <c r="C289" s="159" t="e">
        <f>[2]!EntCustName("marl02",A289)</f>
        <v>#NAME?</v>
      </c>
      <c r="D289" s="159" t="str">
        <f t="shared" si="5"/>
        <v>FHO001</v>
      </c>
      <c r="E289" s="159"/>
      <c r="F289" s="159"/>
      <c r="G289" s="160"/>
      <c r="H289" s="160"/>
      <c r="I289" s="159"/>
      <c r="J289" s="159" t="e">
        <f>[2]!EntCustSalesGL("marl02",A289)</f>
        <v>#NAME?</v>
      </c>
      <c r="K289" s="159"/>
    </row>
    <row r="290" spans="1:11" x14ac:dyDescent="0.2">
      <c r="A290" s="166" t="s">
        <v>1244</v>
      </c>
      <c r="B290" s="159">
        <v>0</v>
      </c>
      <c r="C290" s="159" t="e">
        <f>[2]!EntCustName("marl02",A290)</f>
        <v>#NAME?</v>
      </c>
      <c r="D290" s="159" t="str">
        <f t="shared" si="5"/>
        <v>FIG001</v>
      </c>
      <c r="E290" s="159"/>
      <c r="F290" s="159"/>
      <c r="G290" s="160"/>
      <c r="H290" s="160"/>
      <c r="I290" s="159"/>
      <c r="J290" s="159" t="e">
        <f>[2]!EntCustSalesGL("marl02",A290)</f>
        <v>#NAME?</v>
      </c>
      <c r="K290" s="159"/>
    </row>
    <row r="291" spans="1:11" x14ac:dyDescent="0.2">
      <c r="A291" s="166" t="s">
        <v>1245</v>
      </c>
      <c r="B291" s="159">
        <v>0</v>
      </c>
      <c r="C291" s="159" t="e">
        <f>[2]!EntCustName("marl02",A291)</f>
        <v>#NAME?</v>
      </c>
      <c r="D291" s="159" t="str">
        <f t="shared" si="5"/>
        <v>FIN002</v>
      </c>
      <c r="E291" s="159"/>
      <c r="F291" s="159"/>
      <c r="G291" s="160"/>
      <c r="H291" s="160"/>
      <c r="I291" s="159"/>
      <c r="J291" s="159" t="e">
        <f>[2]!EntCustSalesGL("marl02",A291)</f>
        <v>#NAME?</v>
      </c>
      <c r="K291" s="159"/>
    </row>
    <row r="292" spans="1:11" x14ac:dyDescent="0.2">
      <c r="A292" s="166" t="s">
        <v>1246</v>
      </c>
      <c r="B292" s="159">
        <v>0</v>
      </c>
      <c r="C292" s="159" t="e">
        <f>[2]!EntCustName("marl02",A292)</f>
        <v>#NAME?</v>
      </c>
      <c r="D292" s="159" t="str">
        <f t="shared" si="5"/>
        <v>FIR006</v>
      </c>
      <c r="E292" s="159"/>
      <c r="F292" s="159"/>
      <c r="G292" s="160"/>
      <c r="H292" s="160"/>
      <c r="I292" s="159"/>
      <c r="J292" s="159" t="e">
        <f>[2]!EntCustSalesGL("marl02",A292)</f>
        <v>#NAME?</v>
      </c>
      <c r="K292" s="159"/>
    </row>
    <row r="293" spans="1:11" x14ac:dyDescent="0.2">
      <c r="A293" s="166" t="s">
        <v>1247</v>
      </c>
      <c r="B293" s="159">
        <v>0</v>
      </c>
      <c r="C293" s="159" t="e">
        <f>[2]!EntCustName("marl02",A293)</f>
        <v>#NAME?</v>
      </c>
      <c r="D293" s="159" t="str">
        <f t="shared" si="5"/>
        <v>FIR008</v>
      </c>
      <c r="E293" s="159"/>
      <c r="F293" s="159"/>
      <c r="G293" s="160"/>
      <c r="H293" s="160"/>
      <c r="I293" s="159"/>
      <c r="J293" s="159" t="e">
        <f>[2]!EntCustSalesGL("marl02",A293)</f>
        <v>#NAME?</v>
      </c>
      <c r="K293" s="159"/>
    </row>
    <row r="294" spans="1:11" x14ac:dyDescent="0.2">
      <c r="A294" s="166" t="s">
        <v>1248</v>
      </c>
      <c r="B294" s="159">
        <v>0</v>
      </c>
      <c r="C294" s="159" t="e">
        <f>[2]!EntCustName("marl02",A294)</f>
        <v>#NAME?</v>
      </c>
      <c r="D294" s="159" t="str">
        <f t="shared" si="5"/>
        <v>FIR011</v>
      </c>
      <c r="E294" s="159"/>
      <c r="F294" s="159"/>
      <c r="G294" s="160"/>
      <c r="H294" s="160"/>
      <c r="I294" s="159"/>
      <c r="J294" s="159" t="e">
        <f>[2]!EntCustSalesGL("marl02",A294)</f>
        <v>#NAME?</v>
      </c>
      <c r="K294" s="159"/>
    </row>
    <row r="295" spans="1:11" x14ac:dyDescent="0.2">
      <c r="A295" s="166" t="s">
        <v>1249</v>
      </c>
      <c r="B295" s="159">
        <v>0</v>
      </c>
      <c r="C295" s="159" t="e">
        <f>[2]!EntCustName("marl02",A295)</f>
        <v>#NAME?</v>
      </c>
      <c r="D295" s="159" t="str">
        <f t="shared" si="5"/>
        <v>FIS001</v>
      </c>
      <c r="E295" s="159"/>
      <c r="F295" s="159"/>
      <c r="G295" s="160"/>
      <c r="H295" s="160"/>
      <c r="I295" s="159"/>
      <c r="J295" s="159" t="e">
        <f>[2]!EntCustSalesGL("marl02",A295)</f>
        <v>#NAME?</v>
      </c>
      <c r="K295" s="159"/>
    </row>
    <row r="296" spans="1:11" x14ac:dyDescent="0.2">
      <c r="A296" s="166" t="s">
        <v>1250</v>
      </c>
      <c r="B296" s="159">
        <v>0</v>
      </c>
      <c r="C296" s="159" t="e">
        <f>[2]!EntCustName("marl02",A296)</f>
        <v>#NAME?</v>
      </c>
      <c r="D296" s="159" t="str">
        <f t="shared" si="5"/>
        <v>FLE002</v>
      </c>
      <c r="E296" s="159"/>
      <c r="F296" s="159"/>
      <c r="G296" s="160"/>
      <c r="H296" s="160"/>
      <c r="I296" s="159"/>
      <c r="J296" s="159" t="e">
        <f>[2]!EntCustSalesGL("marl02",A296)</f>
        <v>#NAME?</v>
      </c>
      <c r="K296" s="159"/>
    </row>
    <row r="297" spans="1:11" x14ac:dyDescent="0.2">
      <c r="A297" s="166" t="s">
        <v>1251</v>
      </c>
      <c r="B297" s="159">
        <v>0</v>
      </c>
      <c r="C297" s="159" t="e">
        <f>[2]!EntCustName("marl02",A297)</f>
        <v>#NAME?</v>
      </c>
      <c r="D297" s="159" t="str">
        <f t="shared" si="5"/>
        <v>FLE003</v>
      </c>
      <c r="E297" s="159"/>
      <c r="F297" s="159"/>
      <c r="G297" s="160"/>
      <c r="H297" s="160"/>
      <c r="I297" s="159"/>
      <c r="J297" s="159" t="e">
        <f>[2]!EntCustSalesGL("marl02",A297)</f>
        <v>#NAME?</v>
      </c>
      <c r="K297" s="159"/>
    </row>
    <row r="298" spans="1:11" x14ac:dyDescent="0.2">
      <c r="A298" s="166" t="s">
        <v>1252</v>
      </c>
      <c r="B298" s="159">
        <v>0</v>
      </c>
      <c r="C298" s="159" t="e">
        <f>[2]!EntCustName("marl02",A298)</f>
        <v>#NAME?</v>
      </c>
      <c r="D298" s="159" t="str">
        <f t="shared" si="5"/>
        <v>FLY002</v>
      </c>
      <c r="E298" s="159"/>
      <c r="F298" s="159"/>
      <c r="G298" s="160"/>
      <c r="H298" s="160"/>
      <c r="I298" s="159"/>
      <c r="J298" s="159" t="e">
        <f>[2]!EntCustSalesGL("marl02",A298)</f>
        <v>#NAME?</v>
      </c>
      <c r="K298" s="159"/>
    </row>
    <row r="299" spans="1:11" x14ac:dyDescent="0.2">
      <c r="A299" s="166" t="s">
        <v>2408</v>
      </c>
      <c r="B299" s="159">
        <v>0</v>
      </c>
      <c r="C299" s="159" t="e">
        <f>[2]!EntCustName("marl02",A299)</f>
        <v>#NAME?</v>
      </c>
      <c r="D299" s="159" t="str">
        <f t="shared" si="5"/>
        <v>FLY008</v>
      </c>
      <c r="E299" s="159"/>
      <c r="F299" s="159"/>
      <c r="G299" s="160"/>
      <c r="H299" s="160"/>
      <c r="I299" s="159"/>
      <c r="J299" s="159" t="e">
        <f>[2]!EntCustSalesGL("marl02",A299)</f>
        <v>#NAME?</v>
      </c>
      <c r="K299" s="159"/>
    </row>
    <row r="300" spans="1:11" x14ac:dyDescent="0.2">
      <c r="A300" s="166" t="s">
        <v>1253</v>
      </c>
      <c r="B300" s="159">
        <v>0</v>
      </c>
      <c r="C300" s="159" t="e">
        <f>[2]!EntCustName("marl02",A300)</f>
        <v>#NAME?</v>
      </c>
      <c r="D300" s="159" t="str">
        <f t="shared" si="5"/>
        <v>FOC001</v>
      </c>
      <c r="E300" s="159"/>
      <c r="F300" s="159"/>
      <c r="G300" s="160"/>
      <c r="H300" s="160"/>
      <c r="I300" s="159"/>
      <c r="J300" s="159" t="e">
        <f>[2]!EntCustSalesGL("marl02",A300)</f>
        <v>#NAME?</v>
      </c>
      <c r="K300" s="159"/>
    </row>
    <row r="301" spans="1:11" x14ac:dyDescent="0.2">
      <c r="A301" s="166" t="s">
        <v>1254</v>
      </c>
      <c r="B301" s="159">
        <v>0</v>
      </c>
      <c r="C301" s="159" t="e">
        <f>[2]!EntCustName("marl02",A301)</f>
        <v>#NAME?</v>
      </c>
      <c r="D301" s="159" t="str">
        <f t="shared" si="5"/>
        <v>FOO001</v>
      </c>
      <c r="E301" s="159"/>
      <c r="F301" s="159"/>
      <c r="G301" s="160"/>
      <c r="H301" s="160"/>
      <c r="I301" s="159"/>
      <c r="J301" s="159" t="e">
        <f>[2]!EntCustSalesGL("marl02",A301)</f>
        <v>#NAME?</v>
      </c>
      <c r="K301" s="159"/>
    </row>
    <row r="302" spans="1:11" x14ac:dyDescent="0.2">
      <c r="A302" s="166" t="s">
        <v>1255</v>
      </c>
      <c r="B302" s="159">
        <v>0</v>
      </c>
      <c r="C302" s="159" t="e">
        <f>[2]!EntCustName("marl02",A302)</f>
        <v>#NAME?</v>
      </c>
      <c r="D302" s="159" t="str">
        <f t="shared" si="5"/>
        <v>FOR005</v>
      </c>
      <c r="E302" s="159"/>
      <c r="F302" s="159"/>
      <c r="G302" s="160"/>
      <c r="H302" s="160"/>
      <c r="I302" s="159"/>
      <c r="J302" s="159" t="e">
        <f>[2]!EntCustSalesGL("marl02",A302)</f>
        <v>#NAME?</v>
      </c>
      <c r="K302" s="159"/>
    </row>
    <row r="303" spans="1:11" x14ac:dyDescent="0.2">
      <c r="A303" s="166" t="s">
        <v>1256</v>
      </c>
      <c r="B303" s="159">
        <v>0</v>
      </c>
      <c r="C303" s="159" t="e">
        <f>[2]!EntCustName("marl02",A303)</f>
        <v>#NAME?</v>
      </c>
      <c r="D303" s="159" t="str">
        <f t="shared" si="5"/>
        <v>FOR006</v>
      </c>
      <c r="E303" s="159"/>
      <c r="F303" s="159"/>
      <c r="G303" s="160"/>
      <c r="H303" s="160"/>
      <c r="I303" s="159"/>
      <c r="J303" s="159" t="e">
        <f>[2]!EntCustSalesGL("marl02",A303)</f>
        <v>#NAME?</v>
      </c>
      <c r="K303" s="159"/>
    </row>
    <row r="304" spans="1:11" x14ac:dyDescent="0.2">
      <c r="A304" s="166" t="s">
        <v>1257</v>
      </c>
      <c r="B304" s="159">
        <v>0</v>
      </c>
      <c r="C304" s="159" t="e">
        <f>[2]!EntCustName("marl02",A304)</f>
        <v>#NAME?</v>
      </c>
      <c r="D304" s="159" t="str">
        <f t="shared" si="5"/>
        <v>FOR010</v>
      </c>
      <c r="E304" s="159"/>
      <c r="F304" s="159"/>
      <c r="G304" s="160"/>
      <c r="H304" s="160"/>
      <c r="I304" s="159"/>
      <c r="J304" s="159" t="e">
        <f>[2]!EntCustSalesGL("marl02",A304)</f>
        <v>#NAME?</v>
      </c>
      <c r="K304" s="159"/>
    </row>
    <row r="305" spans="1:11" x14ac:dyDescent="0.2">
      <c r="A305" s="166" t="s">
        <v>1258</v>
      </c>
      <c r="B305" s="159">
        <v>0</v>
      </c>
      <c r="C305" s="159" t="e">
        <f>[2]!EntCustName("marl02",A305)</f>
        <v>#NAME?</v>
      </c>
      <c r="D305" s="159" t="str">
        <f t="shared" si="5"/>
        <v>FOR015</v>
      </c>
      <c r="E305" s="159"/>
      <c r="F305" s="159"/>
      <c r="G305" s="160"/>
      <c r="H305" s="160"/>
      <c r="I305" s="159"/>
      <c r="J305" s="159" t="e">
        <f>[2]!EntCustSalesGL("marl02",A305)</f>
        <v>#NAME?</v>
      </c>
      <c r="K305" s="159"/>
    </row>
    <row r="306" spans="1:11" x14ac:dyDescent="0.2">
      <c r="A306" s="166" t="s">
        <v>1259</v>
      </c>
      <c r="B306" s="159">
        <v>0</v>
      </c>
      <c r="C306" s="159" t="e">
        <f>[2]!EntCustName("marl02",A306)</f>
        <v>#NAME?</v>
      </c>
      <c r="D306" s="159" t="str">
        <f t="shared" si="5"/>
        <v>FOU002</v>
      </c>
      <c r="E306" s="159"/>
      <c r="F306" s="159"/>
      <c r="G306" s="160"/>
      <c r="H306" s="160"/>
      <c r="I306" s="159"/>
      <c r="J306" s="159" t="e">
        <f>[2]!EntCustSalesGL("marl02",A306)</f>
        <v>#NAME?</v>
      </c>
      <c r="K306" s="159"/>
    </row>
    <row r="307" spans="1:11" x14ac:dyDescent="0.2">
      <c r="A307" s="166" t="s">
        <v>2508</v>
      </c>
      <c r="B307" s="159">
        <v>0</v>
      </c>
      <c r="C307" s="159" t="e">
        <f>[2]!EntCustName("marl02",A307)</f>
        <v>#NAME?</v>
      </c>
      <c r="D307" s="159" t="str">
        <f t="shared" si="5"/>
        <v>FOU004</v>
      </c>
      <c r="E307" s="159"/>
      <c r="F307" s="159"/>
      <c r="G307" s="160"/>
      <c r="H307" s="160"/>
      <c r="I307" s="159"/>
      <c r="J307" s="159" t="e">
        <f>[2]!EntCustSalesGL("marl02",A307)</f>
        <v>#NAME?</v>
      </c>
      <c r="K307" s="159"/>
    </row>
    <row r="308" spans="1:11" x14ac:dyDescent="0.2">
      <c r="A308" s="166" t="s">
        <v>1260</v>
      </c>
      <c r="B308" s="159">
        <v>0</v>
      </c>
      <c r="C308" s="159" t="e">
        <f>[2]!EntCustName("marl02",A308)</f>
        <v>#NAME?</v>
      </c>
      <c r="D308" s="159" t="str">
        <f t="shared" si="5"/>
        <v>FOW001</v>
      </c>
      <c r="E308" s="159"/>
      <c r="F308" s="159"/>
      <c r="G308" s="160"/>
      <c r="H308" s="160"/>
      <c r="I308" s="159"/>
      <c r="J308" s="159" t="e">
        <f>[2]!EntCustSalesGL("marl02",A308)</f>
        <v>#NAME?</v>
      </c>
      <c r="K308" s="159"/>
    </row>
    <row r="309" spans="1:11" x14ac:dyDescent="0.2">
      <c r="A309" s="166" t="s">
        <v>1261</v>
      </c>
      <c r="B309" s="159">
        <v>0</v>
      </c>
      <c r="C309" s="159" t="e">
        <f>[2]!EntCustName("marl02",A309)</f>
        <v>#NAME?</v>
      </c>
      <c r="D309" s="159" t="str">
        <f t="shared" si="5"/>
        <v>FOX001</v>
      </c>
      <c r="E309" s="159"/>
      <c r="F309" s="159"/>
      <c r="G309" s="160"/>
      <c r="H309" s="160"/>
      <c r="I309" s="159"/>
      <c r="J309" s="159" t="e">
        <f>[2]!EntCustSalesGL("marl02",A309)</f>
        <v>#NAME?</v>
      </c>
      <c r="K309" s="159"/>
    </row>
    <row r="310" spans="1:11" x14ac:dyDescent="0.2">
      <c r="A310" s="166" t="s">
        <v>1262</v>
      </c>
      <c r="B310" s="159">
        <v>0</v>
      </c>
      <c r="C310" s="159" t="e">
        <f>[2]!EntCustName("marl02",A310)</f>
        <v>#NAME?</v>
      </c>
      <c r="D310" s="159" t="str">
        <f t="shared" si="5"/>
        <v>FRA004</v>
      </c>
      <c r="E310" s="159"/>
      <c r="F310" s="159"/>
      <c r="G310" s="160"/>
      <c r="H310" s="160"/>
      <c r="I310" s="159"/>
      <c r="J310" s="159" t="e">
        <f>[2]!EntCustSalesGL("marl02",A310)</f>
        <v>#NAME?</v>
      </c>
      <c r="K310" s="159"/>
    </row>
    <row r="311" spans="1:11" x14ac:dyDescent="0.2">
      <c r="A311" s="166" t="s">
        <v>1263</v>
      </c>
      <c r="B311" s="159">
        <v>0</v>
      </c>
      <c r="C311" s="159" t="e">
        <f>[2]!EntCustName("marl02",A311)</f>
        <v>#NAME?</v>
      </c>
      <c r="D311" s="159" t="str">
        <f t="shared" si="5"/>
        <v>FRE002</v>
      </c>
      <c r="E311" s="159"/>
      <c r="F311" s="159"/>
      <c r="G311" s="160"/>
      <c r="H311" s="160"/>
      <c r="I311" s="159"/>
      <c r="J311" s="159" t="e">
        <f>[2]!EntCustSalesGL("marl02",A311)</f>
        <v>#NAME?</v>
      </c>
      <c r="K311" s="159"/>
    </row>
    <row r="312" spans="1:11" x14ac:dyDescent="0.2">
      <c r="A312" s="166" t="s">
        <v>1264</v>
      </c>
      <c r="B312" s="159">
        <v>0</v>
      </c>
      <c r="C312" s="159" t="e">
        <f>[2]!EntCustName("marl02",A312)</f>
        <v>#NAME?</v>
      </c>
      <c r="D312" s="159" t="str">
        <f t="shared" si="5"/>
        <v>FRE003</v>
      </c>
      <c r="E312" s="159"/>
      <c r="F312" s="159"/>
      <c r="G312" s="160"/>
      <c r="H312" s="160"/>
      <c r="I312" s="159"/>
      <c r="J312" s="159" t="e">
        <f>[2]!EntCustSalesGL("marl02",A312)</f>
        <v>#NAME?</v>
      </c>
      <c r="K312" s="159"/>
    </row>
    <row r="313" spans="1:11" x14ac:dyDescent="0.2">
      <c r="A313" s="166" t="s">
        <v>1265</v>
      </c>
      <c r="B313" s="159">
        <v>0</v>
      </c>
      <c r="C313" s="159" t="e">
        <f>[2]!EntCustName("marl02",A313)</f>
        <v>#NAME?</v>
      </c>
      <c r="D313" s="159" t="str">
        <f t="shared" si="5"/>
        <v>FRE009</v>
      </c>
      <c r="E313" s="159"/>
      <c r="F313" s="159"/>
      <c r="G313" s="160"/>
      <c r="H313" s="160"/>
      <c r="I313" s="159"/>
      <c r="J313" s="159" t="e">
        <f>[2]!EntCustSalesGL("marl02",A313)</f>
        <v>#NAME?</v>
      </c>
      <c r="K313" s="159"/>
    </row>
    <row r="314" spans="1:11" x14ac:dyDescent="0.2">
      <c r="A314" s="166" t="s">
        <v>1266</v>
      </c>
      <c r="B314" s="159">
        <v>0</v>
      </c>
      <c r="C314" s="159" t="e">
        <f>[2]!EntCustName("marl02",A314)</f>
        <v>#NAME?</v>
      </c>
      <c r="D314" s="159" t="str">
        <f t="shared" si="5"/>
        <v>FRE010</v>
      </c>
      <c r="E314" s="159"/>
      <c r="F314" s="159"/>
      <c r="G314" s="160"/>
      <c r="H314" s="160"/>
      <c r="I314" s="159"/>
      <c r="J314" s="159" t="e">
        <f>[2]!EntCustSalesGL("marl02",A314)</f>
        <v>#NAME?</v>
      </c>
      <c r="K314" s="159"/>
    </row>
    <row r="315" spans="1:11" x14ac:dyDescent="0.2">
      <c r="A315" s="166" t="s">
        <v>1267</v>
      </c>
      <c r="B315" s="159">
        <v>0</v>
      </c>
      <c r="C315" s="159" t="e">
        <f>[2]!EntCustName("marl02",A315)</f>
        <v>#NAME?</v>
      </c>
      <c r="D315" s="159" t="str">
        <f t="shared" si="5"/>
        <v>FRE012</v>
      </c>
      <c r="E315" s="159"/>
      <c r="F315" s="159"/>
      <c r="G315" s="160"/>
      <c r="H315" s="160"/>
      <c r="I315" s="159"/>
      <c r="J315" s="159" t="e">
        <f>[2]!EntCustSalesGL("marl02",A315)</f>
        <v>#NAME?</v>
      </c>
      <c r="K315" s="159"/>
    </row>
    <row r="316" spans="1:11" x14ac:dyDescent="0.2">
      <c r="A316" s="166" t="s">
        <v>2509</v>
      </c>
      <c r="B316" s="159">
        <v>0</v>
      </c>
      <c r="C316" s="159" t="e">
        <f>[2]!EntCustName("marl02",A316)</f>
        <v>#NAME?</v>
      </c>
      <c r="D316" s="159" t="str">
        <f t="shared" si="5"/>
        <v>FRO004</v>
      </c>
      <c r="E316" s="159"/>
      <c r="F316" s="159"/>
      <c r="G316" s="160"/>
      <c r="H316" s="160"/>
      <c r="I316" s="159"/>
      <c r="J316" s="159" t="e">
        <f>[2]!EntCustSalesGL("marl02",A316)</f>
        <v>#NAME?</v>
      </c>
      <c r="K316" s="159"/>
    </row>
    <row r="317" spans="1:11" x14ac:dyDescent="0.2">
      <c r="A317" s="166" t="s">
        <v>1268</v>
      </c>
      <c r="B317" s="159">
        <v>0</v>
      </c>
      <c r="C317" s="159" t="e">
        <f>[2]!EntCustName("marl02",A317)</f>
        <v>#NAME?</v>
      </c>
      <c r="D317" s="159" t="str">
        <f t="shared" si="5"/>
        <v>FUL002</v>
      </c>
      <c r="E317" s="159"/>
      <c r="F317" s="159"/>
      <c r="G317" s="160"/>
      <c r="H317" s="160"/>
      <c r="I317" s="159"/>
      <c r="J317" s="159" t="e">
        <f>[2]!EntCustSalesGL("marl02",A317)</f>
        <v>#NAME?</v>
      </c>
      <c r="K317" s="159"/>
    </row>
    <row r="318" spans="1:11" x14ac:dyDescent="0.2">
      <c r="A318" s="166" t="s">
        <v>1269</v>
      </c>
      <c r="B318" s="159">
        <v>0</v>
      </c>
      <c r="C318" s="159" t="e">
        <f>[2]!EntCustName("marl02",A318)</f>
        <v>#NAME?</v>
      </c>
      <c r="D318" s="159" t="str">
        <f t="shared" si="5"/>
        <v>FUT005</v>
      </c>
      <c r="E318" s="159"/>
      <c r="F318" s="159"/>
      <c r="G318" s="160"/>
      <c r="H318" s="160"/>
      <c r="I318" s="159"/>
      <c r="J318" s="159" t="e">
        <f>[2]!EntCustSalesGL("marl02",A318)</f>
        <v>#NAME?</v>
      </c>
      <c r="K318" s="159"/>
    </row>
    <row r="319" spans="1:11" x14ac:dyDescent="0.2">
      <c r="A319" s="166" t="s">
        <v>1270</v>
      </c>
      <c r="B319" s="159">
        <v>0</v>
      </c>
      <c r="C319" s="159" t="e">
        <f>[2]!EntCustName("marl02",A319)</f>
        <v>#NAME?</v>
      </c>
      <c r="D319" s="159" t="str">
        <f t="shared" si="5"/>
        <v>GAE001</v>
      </c>
      <c r="E319" s="159"/>
      <c r="F319" s="159"/>
      <c r="G319" s="160"/>
      <c r="H319" s="160"/>
      <c r="I319" s="159"/>
      <c r="J319" s="159" t="e">
        <f>[2]!EntCustSalesGL("marl02",A319)</f>
        <v>#NAME?</v>
      </c>
      <c r="K319" s="159"/>
    </row>
    <row r="320" spans="1:11" x14ac:dyDescent="0.2">
      <c r="A320" s="166" t="s">
        <v>2510</v>
      </c>
      <c r="B320" s="159">
        <v>0</v>
      </c>
      <c r="C320" s="159" t="e">
        <f>[2]!EntCustName("marl02",A320)</f>
        <v>#NAME?</v>
      </c>
      <c r="D320" s="159" t="str">
        <f t="shared" si="5"/>
        <v>GAE003</v>
      </c>
      <c r="E320" s="159"/>
      <c r="F320" s="159"/>
      <c r="G320" s="160"/>
      <c r="H320" s="160"/>
      <c r="I320" s="159"/>
      <c r="J320" s="159" t="e">
        <f>[2]!EntCustSalesGL("marl02",A320)</f>
        <v>#NAME?</v>
      </c>
      <c r="K320" s="159"/>
    </row>
    <row r="321" spans="1:11" x14ac:dyDescent="0.2">
      <c r="A321" s="166" t="s">
        <v>1271</v>
      </c>
      <c r="B321" s="159">
        <v>0</v>
      </c>
      <c r="C321" s="159" t="e">
        <f>[2]!EntCustName("marl02",A321)</f>
        <v>#NAME?</v>
      </c>
      <c r="D321" s="159" t="str">
        <f t="shared" si="5"/>
        <v>GAL001</v>
      </c>
      <c r="E321" s="159"/>
      <c r="F321" s="159"/>
      <c r="G321" s="160"/>
      <c r="H321" s="160"/>
      <c r="I321" s="159"/>
      <c r="J321" s="159" t="e">
        <f>[2]!EntCustSalesGL("marl02",A321)</f>
        <v>#NAME?</v>
      </c>
      <c r="K321" s="159"/>
    </row>
    <row r="322" spans="1:11" x14ac:dyDescent="0.2">
      <c r="A322" s="166" t="s">
        <v>2026</v>
      </c>
      <c r="B322" s="159">
        <v>0</v>
      </c>
      <c r="C322" s="159" t="e">
        <f>[2]!EntCustName("marl02",A322)</f>
        <v>#NAME?</v>
      </c>
      <c r="D322" s="159" t="str">
        <f t="shared" si="5"/>
        <v>GAL003</v>
      </c>
      <c r="E322" s="159"/>
      <c r="F322" s="159"/>
      <c r="G322" s="160"/>
      <c r="H322" s="160"/>
      <c r="I322" s="159"/>
      <c r="J322" s="159" t="e">
        <f>[2]!EntCustSalesGL("marl02",A322)</f>
        <v>#NAME?</v>
      </c>
      <c r="K322" s="159"/>
    </row>
    <row r="323" spans="1:11" x14ac:dyDescent="0.2">
      <c r="A323" s="166" t="s">
        <v>1272</v>
      </c>
      <c r="B323" s="159">
        <v>0</v>
      </c>
      <c r="C323" s="159" t="e">
        <f>[2]!EntCustName("marl02",A323)</f>
        <v>#NAME?</v>
      </c>
      <c r="D323" s="159" t="str">
        <f t="shared" si="5"/>
        <v>GAR004</v>
      </c>
      <c r="E323" s="159"/>
      <c r="F323" s="159"/>
      <c r="G323" s="160"/>
      <c r="H323" s="160"/>
      <c r="I323" s="159"/>
      <c r="J323" s="159" t="e">
        <f>[2]!EntCustSalesGL("marl02",A323)</f>
        <v>#NAME?</v>
      </c>
      <c r="K323" s="159"/>
    </row>
    <row r="324" spans="1:11" x14ac:dyDescent="0.2">
      <c r="A324" s="166" t="s">
        <v>1273</v>
      </c>
      <c r="B324" s="159">
        <v>0</v>
      </c>
      <c r="C324" s="159" t="e">
        <f>[2]!EntCustName("marl02",A324)</f>
        <v>#NAME?</v>
      </c>
      <c r="D324" s="159" t="str">
        <f t="shared" si="5"/>
        <v>GAY001</v>
      </c>
      <c r="E324" s="159"/>
      <c r="F324" s="159"/>
      <c r="G324" s="160"/>
      <c r="H324" s="160"/>
      <c r="I324" s="159"/>
      <c r="J324" s="159" t="e">
        <f>[2]!EntCustSalesGL("marl02",A324)</f>
        <v>#NAME?</v>
      </c>
      <c r="K324" s="159"/>
    </row>
    <row r="325" spans="1:11" x14ac:dyDescent="0.2">
      <c r="A325" s="166" t="s">
        <v>1274</v>
      </c>
      <c r="B325" s="159">
        <v>0</v>
      </c>
      <c r="C325" s="159" t="e">
        <f>[2]!EntCustName("marl02",A325)</f>
        <v>#NAME?</v>
      </c>
      <c r="D325" s="159" t="str">
        <f t="shared" si="5"/>
        <v>GBR001</v>
      </c>
      <c r="E325" s="159"/>
      <c r="F325" s="159"/>
      <c r="G325" s="160"/>
      <c r="H325" s="160"/>
      <c r="I325" s="159"/>
      <c r="J325" s="159" t="e">
        <f>[2]!EntCustSalesGL("marl02",A325)</f>
        <v>#NAME?</v>
      </c>
      <c r="K325" s="159"/>
    </row>
    <row r="326" spans="1:11" x14ac:dyDescent="0.2">
      <c r="A326" s="166" t="s">
        <v>2511</v>
      </c>
      <c r="B326" s="159">
        <v>0</v>
      </c>
      <c r="C326" s="159" t="e">
        <f>[2]!EntCustName("marl02",A326)</f>
        <v>#NAME?</v>
      </c>
      <c r="D326" s="159" t="str">
        <f t="shared" si="5"/>
        <v>GBS001</v>
      </c>
      <c r="E326" s="159"/>
      <c r="F326" s="159"/>
      <c r="G326" s="160"/>
      <c r="H326" s="160"/>
      <c r="I326" s="159"/>
      <c r="J326" s="159" t="e">
        <f>[2]!EntCustSalesGL("marl02",A326)</f>
        <v>#NAME?</v>
      </c>
      <c r="K326" s="159"/>
    </row>
    <row r="327" spans="1:11" x14ac:dyDescent="0.2">
      <c r="A327" s="166" t="s">
        <v>1275</v>
      </c>
      <c r="B327" s="159">
        <v>0</v>
      </c>
      <c r="C327" s="159" t="e">
        <f>[2]!EntCustName("marl02",A327)</f>
        <v>#NAME?</v>
      </c>
      <c r="D327" s="159" t="str">
        <f t="shared" ref="D327:D390" si="6">A327</f>
        <v>GDS001</v>
      </c>
      <c r="E327" s="159"/>
      <c r="F327" s="159"/>
      <c r="G327" s="160"/>
      <c r="H327" s="160"/>
      <c r="I327" s="159"/>
      <c r="J327" s="159" t="e">
        <f>[2]!EntCustSalesGL("marl02",A327)</f>
        <v>#NAME?</v>
      </c>
      <c r="K327" s="159"/>
    </row>
    <row r="328" spans="1:11" x14ac:dyDescent="0.2">
      <c r="A328" s="166" t="s">
        <v>1276</v>
      </c>
      <c r="B328" s="159">
        <v>0</v>
      </c>
      <c r="C328" s="159" t="e">
        <f>[2]!EntCustName("marl02",A328)</f>
        <v>#NAME?</v>
      </c>
      <c r="D328" s="159" t="str">
        <f t="shared" si="6"/>
        <v>GEC001</v>
      </c>
      <c r="E328" s="159"/>
      <c r="F328" s="159"/>
      <c r="G328" s="160"/>
      <c r="H328" s="160"/>
      <c r="I328" s="159"/>
      <c r="J328" s="159" t="e">
        <f>[2]!EntCustSalesGL("marl02",A328)</f>
        <v>#NAME?</v>
      </c>
      <c r="K328" s="159"/>
    </row>
    <row r="329" spans="1:11" x14ac:dyDescent="0.2">
      <c r="A329" s="166" t="s">
        <v>1277</v>
      </c>
      <c r="B329" s="159">
        <v>0</v>
      </c>
      <c r="C329" s="159" t="e">
        <f>[2]!EntCustName("marl02",A329)</f>
        <v>#NAME?</v>
      </c>
      <c r="D329" s="159" t="str">
        <f t="shared" si="6"/>
        <v>GEO008</v>
      </c>
      <c r="E329" s="159"/>
      <c r="F329" s="159"/>
      <c r="G329" s="160"/>
      <c r="H329" s="160"/>
      <c r="I329" s="159"/>
      <c r="J329" s="159" t="e">
        <f>[2]!EntCustSalesGL("marl02",A329)</f>
        <v>#NAME?</v>
      </c>
      <c r="K329" s="159"/>
    </row>
    <row r="330" spans="1:11" x14ac:dyDescent="0.2">
      <c r="A330" s="166" t="s">
        <v>1278</v>
      </c>
      <c r="B330" s="159">
        <v>0</v>
      </c>
      <c r="C330" s="159" t="e">
        <f>[2]!EntCustName("marl02",A330)</f>
        <v>#NAME?</v>
      </c>
      <c r="D330" s="159" t="str">
        <f t="shared" si="6"/>
        <v>GET001</v>
      </c>
      <c r="E330" s="159"/>
      <c r="F330" s="159"/>
      <c r="G330" s="160"/>
      <c r="H330" s="160"/>
      <c r="I330" s="159"/>
      <c r="J330" s="159" t="e">
        <f>[2]!EntCustSalesGL("marl02",A330)</f>
        <v>#NAME?</v>
      </c>
      <c r="K330" s="159"/>
    </row>
    <row r="331" spans="1:11" x14ac:dyDescent="0.2">
      <c r="A331" s="166" t="s">
        <v>1279</v>
      </c>
      <c r="B331" s="159">
        <v>0</v>
      </c>
      <c r="C331" s="159" t="e">
        <f>[2]!EntCustName("marl02",A331)</f>
        <v>#NAME?</v>
      </c>
      <c r="D331" s="159" t="str">
        <f t="shared" si="6"/>
        <v>GIL002</v>
      </c>
      <c r="E331" s="159"/>
      <c r="F331" s="159"/>
      <c r="G331" s="160"/>
      <c r="H331" s="160"/>
      <c r="I331" s="159"/>
      <c r="J331" s="159" t="e">
        <f>[2]!EntCustSalesGL("marl02",A331)</f>
        <v>#NAME?</v>
      </c>
      <c r="K331" s="159"/>
    </row>
    <row r="332" spans="1:11" x14ac:dyDescent="0.2">
      <c r="A332" s="166" t="s">
        <v>1280</v>
      </c>
      <c r="B332" s="159">
        <v>0</v>
      </c>
      <c r="C332" s="159" t="e">
        <f>[2]!EntCustName("marl02",A332)</f>
        <v>#NAME?</v>
      </c>
      <c r="D332" s="159" t="str">
        <f t="shared" si="6"/>
        <v>GLO004</v>
      </c>
      <c r="E332" s="159"/>
      <c r="F332" s="159"/>
      <c r="G332" s="160"/>
      <c r="H332" s="160"/>
      <c r="I332" s="159"/>
      <c r="J332" s="159" t="e">
        <f>[2]!EntCustSalesGL("marl02",A332)</f>
        <v>#NAME?</v>
      </c>
      <c r="K332" s="159"/>
    </row>
    <row r="333" spans="1:11" x14ac:dyDescent="0.2">
      <c r="A333" s="166" t="s">
        <v>1281</v>
      </c>
      <c r="B333" s="159">
        <v>0</v>
      </c>
      <c r="C333" s="159" t="e">
        <f>[2]!EntCustName("marl02",A333)</f>
        <v>#NAME?</v>
      </c>
      <c r="D333" s="159" t="str">
        <f t="shared" si="6"/>
        <v>GLO011</v>
      </c>
      <c r="E333" s="159"/>
      <c r="F333" s="159"/>
      <c r="G333" s="160"/>
      <c r="H333" s="160"/>
      <c r="I333" s="159"/>
      <c r="J333" s="159" t="e">
        <f>[2]!EntCustSalesGL("marl02",A333)</f>
        <v>#NAME?</v>
      </c>
      <c r="K333" s="159"/>
    </row>
    <row r="334" spans="1:11" x14ac:dyDescent="0.2">
      <c r="A334" s="166" t="s">
        <v>2512</v>
      </c>
      <c r="B334" s="159">
        <v>0</v>
      </c>
      <c r="C334" s="159" t="e">
        <f>[2]!EntCustName("marl02",A334)</f>
        <v>#NAME?</v>
      </c>
      <c r="D334" s="159" t="str">
        <f t="shared" si="6"/>
        <v>GLO016</v>
      </c>
      <c r="E334" s="159"/>
      <c r="F334" s="159"/>
      <c r="G334" s="160"/>
      <c r="H334" s="160"/>
      <c r="I334" s="159"/>
      <c r="J334" s="159" t="e">
        <f>[2]!EntCustSalesGL("marl02",A334)</f>
        <v>#NAME?</v>
      </c>
      <c r="K334" s="159"/>
    </row>
    <row r="335" spans="1:11" x14ac:dyDescent="0.2">
      <c r="A335" s="166" t="s">
        <v>1282</v>
      </c>
      <c r="B335" s="159">
        <v>0</v>
      </c>
      <c r="C335" s="159" t="e">
        <f>[2]!EntCustName("marl02",A335)</f>
        <v>#NAME?</v>
      </c>
      <c r="D335" s="159" t="str">
        <f t="shared" si="6"/>
        <v>GOA001</v>
      </c>
      <c r="E335" s="159"/>
      <c r="F335" s="159"/>
      <c r="G335" s="160"/>
      <c r="H335" s="160"/>
      <c r="I335" s="159"/>
      <c r="J335" s="159" t="e">
        <f>[2]!EntCustSalesGL("marl02",A335)</f>
        <v>#NAME?</v>
      </c>
      <c r="K335" s="159"/>
    </row>
    <row r="336" spans="1:11" x14ac:dyDescent="0.2">
      <c r="A336" s="166" t="s">
        <v>1283</v>
      </c>
      <c r="B336" s="159">
        <v>0</v>
      </c>
      <c r="C336" s="159" t="e">
        <f>[2]!EntCustName("marl02",A336)</f>
        <v>#NAME?</v>
      </c>
      <c r="D336" s="159" t="str">
        <f t="shared" si="6"/>
        <v>GOH001</v>
      </c>
      <c r="E336" s="159"/>
      <c r="F336" s="159"/>
      <c r="G336" s="160"/>
      <c r="H336" s="160"/>
      <c r="I336" s="159"/>
      <c r="J336" s="159" t="e">
        <f>[2]!EntCustSalesGL("marl02",A336)</f>
        <v>#NAME?</v>
      </c>
      <c r="K336" s="159"/>
    </row>
    <row r="337" spans="1:11" x14ac:dyDescent="0.2">
      <c r="A337" s="166" t="s">
        <v>1284</v>
      </c>
      <c r="B337" s="159">
        <v>0</v>
      </c>
      <c r="C337" s="159" t="e">
        <f>[2]!EntCustName("marl02",A337)</f>
        <v>#NAME?</v>
      </c>
      <c r="D337" s="159" t="str">
        <f t="shared" si="6"/>
        <v>GOK001</v>
      </c>
      <c r="E337" s="159"/>
      <c r="F337" s="159"/>
      <c r="G337" s="160"/>
      <c r="H337" s="160"/>
      <c r="I337" s="159"/>
      <c r="J337" s="159" t="e">
        <f>[2]!EntCustSalesGL("marl02",A337)</f>
        <v>#NAME?</v>
      </c>
      <c r="K337" s="159"/>
    </row>
    <row r="338" spans="1:11" x14ac:dyDescent="0.2">
      <c r="A338" s="166" t="s">
        <v>1285</v>
      </c>
      <c r="B338" s="159">
        <v>0</v>
      </c>
      <c r="C338" s="159" t="e">
        <f>[2]!EntCustName("marl02",A338)</f>
        <v>#NAME?</v>
      </c>
      <c r="D338" s="159" t="str">
        <f t="shared" si="6"/>
        <v>GOL004</v>
      </c>
      <c r="E338" s="159"/>
      <c r="F338" s="159"/>
      <c r="G338" s="160"/>
      <c r="H338" s="160"/>
      <c r="I338" s="159"/>
      <c r="J338" s="159" t="e">
        <f>[2]!EntCustSalesGL("marl02",A338)</f>
        <v>#NAME?</v>
      </c>
      <c r="K338" s="159"/>
    </row>
    <row r="339" spans="1:11" x14ac:dyDescent="0.2">
      <c r="A339" s="166" t="s">
        <v>1286</v>
      </c>
      <c r="B339" s="159">
        <v>0</v>
      </c>
      <c r="C339" s="159" t="e">
        <f>[2]!EntCustName("marl02",A339)</f>
        <v>#NAME?</v>
      </c>
      <c r="D339" s="159" t="str">
        <f t="shared" si="6"/>
        <v>GOO004</v>
      </c>
      <c r="E339" s="159"/>
      <c r="F339" s="159"/>
      <c r="G339" s="160"/>
      <c r="H339" s="160"/>
      <c r="I339" s="159"/>
      <c r="J339" s="159" t="e">
        <f>[2]!EntCustSalesGL("marl02",A339)</f>
        <v>#NAME?</v>
      </c>
      <c r="K339" s="159"/>
    </row>
    <row r="340" spans="1:11" x14ac:dyDescent="0.2">
      <c r="A340" s="166" t="s">
        <v>1287</v>
      </c>
      <c r="B340" s="159">
        <v>0</v>
      </c>
      <c r="C340" s="159" t="e">
        <f>[2]!EntCustName("marl02",A340)</f>
        <v>#NAME?</v>
      </c>
      <c r="D340" s="159" t="str">
        <f t="shared" si="6"/>
        <v>GOS001</v>
      </c>
      <c r="E340" s="159"/>
      <c r="F340" s="159"/>
      <c r="G340" s="160"/>
      <c r="H340" s="160"/>
      <c r="I340" s="159"/>
      <c r="J340" s="159" t="e">
        <f>[2]!EntCustSalesGL("marl02",A340)</f>
        <v>#NAME?</v>
      </c>
      <c r="K340" s="159"/>
    </row>
    <row r="341" spans="1:11" x14ac:dyDescent="0.2">
      <c r="A341" s="166" t="s">
        <v>1288</v>
      </c>
      <c r="B341" s="159">
        <v>0</v>
      </c>
      <c r="C341" s="159" t="e">
        <f>[2]!EntCustName("marl02",A341)</f>
        <v>#NAME?</v>
      </c>
      <c r="D341" s="159" t="str">
        <f t="shared" si="6"/>
        <v>GOS003</v>
      </c>
      <c r="E341" s="159"/>
      <c r="F341" s="159"/>
      <c r="G341" s="160"/>
      <c r="H341" s="160"/>
      <c r="I341" s="159"/>
      <c r="J341" s="159" t="e">
        <f>[2]!EntCustSalesGL("marl02",A341)</f>
        <v>#NAME?</v>
      </c>
      <c r="K341" s="159"/>
    </row>
    <row r="342" spans="1:11" x14ac:dyDescent="0.2">
      <c r="A342" s="166" t="s">
        <v>1289</v>
      </c>
      <c r="B342" s="159">
        <v>0</v>
      </c>
      <c r="C342" s="159" t="e">
        <f>[2]!EntCustName("marl02",A342)</f>
        <v>#NAME?</v>
      </c>
      <c r="D342" s="159" t="str">
        <f t="shared" si="6"/>
        <v>GOS004</v>
      </c>
      <c r="E342" s="159"/>
      <c r="F342" s="159"/>
      <c r="G342" s="160"/>
      <c r="H342" s="160"/>
      <c r="I342" s="159"/>
      <c r="J342" s="159" t="e">
        <f>[2]!EntCustSalesGL("marl02",A342)</f>
        <v>#NAME?</v>
      </c>
      <c r="K342" s="159"/>
    </row>
    <row r="343" spans="1:11" x14ac:dyDescent="0.2">
      <c r="A343" s="166" t="s">
        <v>1290</v>
      </c>
      <c r="B343" s="159">
        <v>0</v>
      </c>
      <c r="C343" s="159" t="e">
        <f>[2]!EntCustName("marl02",A343)</f>
        <v>#NAME?</v>
      </c>
      <c r="D343" s="159" t="str">
        <f t="shared" si="6"/>
        <v>GPB001</v>
      </c>
      <c r="E343" s="159"/>
      <c r="F343" s="159"/>
      <c r="G343" s="160"/>
      <c r="H343" s="160"/>
      <c r="I343" s="159"/>
      <c r="J343" s="159" t="e">
        <f>[2]!EntCustSalesGL("marl02",A343)</f>
        <v>#NAME?</v>
      </c>
      <c r="K343" s="159"/>
    </row>
    <row r="344" spans="1:11" x14ac:dyDescent="0.2">
      <c r="A344" s="166" t="s">
        <v>1291</v>
      </c>
      <c r="B344" s="159">
        <v>0</v>
      </c>
      <c r="C344" s="159" t="e">
        <f>[2]!EntCustName("marl02",A344)</f>
        <v>#NAME?</v>
      </c>
      <c r="D344" s="159" t="str">
        <f t="shared" si="6"/>
        <v>GPS001</v>
      </c>
      <c r="E344" s="159"/>
      <c r="F344" s="159"/>
      <c r="G344" s="160"/>
      <c r="H344" s="160"/>
      <c r="I344" s="159"/>
      <c r="J344" s="159" t="e">
        <f>[2]!EntCustSalesGL("marl02",A344)</f>
        <v>#NAME?</v>
      </c>
      <c r="K344" s="159"/>
    </row>
    <row r="345" spans="1:11" x14ac:dyDescent="0.2">
      <c r="A345" s="166" t="s">
        <v>1292</v>
      </c>
      <c r="B345" s="159">
        <v>0</v>
      </c>
      <c r="C345" s="159" t="e">
        <f>[2]!EntCustName("marl02",A345)</f>
        <v>#NAME?</v>
      </c>
      <c r="D345" s="159" t="str">
        <f t="shared" si="6"/>
        <v>GRA002</v>
      </c>
      <c r="E345" s="159"/>
      <c r="F345" s="159"/>
      <c r="G345" s="160"/>
      <c r="H345" s="160"/>
      <c r="I345" s="159"/>
      <c r="J345" s="159" t="e">
        <f>[2]!EntCustSalesGL("marl02",A345)</f>
        <v>#NAME?</v>
      </c>
      <c r="K345" s="159"/>
    </row>
    <row r="346" spans="1:11" x14ac:dyDescent="0.2">
      <c r="A346" s="166" t="s">
        <v>1293</v>
      </c>
      <c r="B346" s="159">
        <v>0</v>
      </c>
      <c r="C346" s="159" t="e">
        <f>[2]!EntCustName("marl02",A346)</f>
        <v>#NAME?</v>
      </c>
      <c r="D346" s="159" t="str">
        <f t="shared" si="6"/>
        <v>GRA005</v>
      </c>
      <c r="E346" s="159"/>
      <c r="F346" s="159"/>
      <c r="G346" s="160"/>
      <c r="H346" s="160"/>
      <c r="I346" s="159"/>
      <c r="J346" s="159" t="e">
        <f>[2]!EntCustSalesGL("marl02",A346)</f>
        <v>#NAME?</v>
      </c>
      <c r="K346" s="159"/>
    </row>
    <row r="347" spans="1:11" x14ac:dyDescent="0.2">
      <c r="A347" s="166" t="s">
        <v>2409</v>
      </c>
      <c r="B347" s="159">
        <v>0</v>
      </c>
      <c r="C347" s="159" t="e">
        <f>[2]!EntCustName("marl02",A347)</f>
        <v>#NAME?</v>
      </c>
      <c r="D347" s="159" t="str">
        <f t="shared" si="6"/>
        <v>GRA009</v>
      </c>
      <c r="E347" s="159"/>
      <c r="F347" s="159"/>
      <c r="G347" s="160"/>
      <c r="H347" s="160"/>
      <c r="I347" s="159"/>
      <c r="J347" s="159" t="e">
        <f>[2]!EntCustSalesGL("marl02",A347)</f>
        <v>#NAME?</v>
      </c>
      <c r="K347" s="159"/>
    </row>
    <row r="348" spans="1:11" x14ac:dyDescent="0.2">
      <c r="A348" s="166" t="s">
        <v>1294</v>
      </c>
      <c r="B348" s="159">
        <v>0</v>
      </c>
      <c r="C348" s="159" t="e">
        <f>[2]!EntCustName("marl02",A348)</f>
        <v>#NAME?</v>
      </c>
      <c r="D348" s="159" t="str">
        <f t="shared" si="6"/>
        <v>GRE007</v>
      </c>
      <c r="E348" s="159"/>
      <c r="F348" s="159"/>
      <c r="G348" s="160"/>
      <c r="H348" s="160"/>
      <c r="I348" s="159"/>
      <c r="J348" s="159" t="e">
        <f>[2]!EntCustSalesGL("marl02",A348)</f>
        <v>#NAME?</v>
      </c>
      <c r="K348" s="159"/>
    </row>
    <row r="349" spans="1:11" x14ac:dyDescent="0.2">
      <c r="A349" s="166" t="s">
        <v>1295</v>
      </c>
      <c r="B349" s="159">
        <v>0</v>
      </c>
      <c r="C349" s="159" t="e">
        <f>[2]!EntCustName("marl02",A349)</f>
        <v>#NAME?</v>
      </c>
      <c r="D349" s="159" t="str">
        <f t="shared" si="6"/>
        <v>GRE015</v>
      </c>
      <c r="E349" s="159"/>
      <c r="F349" s="159"/>
      <c r="G349" s="160"/>
      <c r="H349" s="160"/>
      <c r="I349" s="159"/>
      <c r="J349" s="159" t="e">
        <f>[2]!EntCustSalesGL("marl02",A349)</f>
        <v>#NAME?</v>
      </c>
      <c r="K349" s="159"/>
    </row>
    <row r="350" spans="1:11" x14ac:dyDescent="0.2">
      <c r="A350" s="166" t="s">
        <v>2513</v>
      </c>
      <c r="B350" s="159">
        <v>0</v>
      </c>
      <c r="C350" s="159" t="e">
        <f>[2]!EntCustName("marl02",A350)</f>
        <v>#NAME?</v>
      </c>
      <c r="D350" s="159" t="str">
        <f t="shared" si="6"/>
        <v>GRE017</v>
      </c>
      <c r="E350" s="159"/>
      <c r="F350" s="159"/>
      <c r="G350" s="160"/>
      <c r="H350" s="160"/>
      <c r="I350" s="159"/>
      <c r="J350" s="159" t="e">
        <f>[2]!EntCustSalesGL("marl02",A350)</f>
        <v>#NAME?</v>
      </c>
      <c r="K350" s="159"/>
    </row>
    <row r="351" spans="1:11" x14ac:dyDescent="0.2">
      <c r="A351" s="166" t="s">
        <v>2514</v>
      </c>
      <c r="B351" s="159">
        <v>0</v>
      </c>
      <c r="C351" s="159" t="e">
        <f>[2]!EntCustName("marl02",A351)</f>
        <v>#NAME?</v>
      </c>
      <c r="D351" s="159" t="str">
        <f t="shared" si="6"/>
        <v>GRE018</v>
      </c>
      <c r="E351" s="159"/>
      <c r="F351" s="159"/>
      <c r="G351" s="160"/>
      <c r="H351" s="160"/>
      <c r="I351" s="159"/>
      <c r="J351" s="159" t="e">
        <f>[2]!EntCustSalesGL("marl02",A351)</f>
        <v>#NAME?</v>
      </c>
      <c r="K351" s="159"/>
    </row>
    <row r="352" spans="1:11" x14ac:dyDescent="0.2">
      <c r="A352" s="166" t="s">
        <v>1296</v>
      </c>
      <c r="B352" s="159">
        <v>0</v>
      </c>
      <c r="C352" s="159" t="e">
        <f>[2]!EntCustName("marl02",A352)</f>
        <v>#NAME?</v>
      </c>
      <c r="D352" s="159" t="str">
        <f t="shared" si="6"/>
        <v>GRI002</v>
      </c>
      <c r="E352" s="159"/>
      <c r="F352" s="159"/>
      <c r="G352" s="160"/>
      <c r="H352" s="160"/>
      <c r="I352" s="159"/>
      <c r="J352" s="159" t="e">
        <f>[2]!EntCustSalesGL("marl02",A352)</f>
        <v>#NAME?</v>
      </c>
      <c r="K352" s="159"/>
    </row>
    <row r="353" spans="1:11" x14ac:dyDescent="0.2">
      <c r="A353" s="166" t="s">
        <v>1297</v>
      </c>
      <c r="B353" s="159">
        <v>0</v>
      </c>
      <c r="C353" s="159" t="e">
        <f>[2]!EntCustName("marl02",A353)</f>
        <v>#NAME?</v>
      </c>
      <c r="D353" s="159" t="str">
        <f t="shared" si="6"/>
        <v>GUI002</v>
      </c>
      <c r="E353" s="159"/>
      <c r="F353" s="159"/>
      <c r="G353" s="160"/>
      <c r="H353" s="160"/>
      <c r="I353" s="159"/>
      <c r="J353" s="159" t="e">
        <f>[2]!EntCustSalesGL("marl02",A353)</f>
        <v>#NAME?</v>
      </c>
      <c r="K353" s="159"/>
    </row>
    <row r="354" spans="1:11" x14ac:dyDescent="0.2">
      <c r="A354" s="166" t="s">
        <v>1298</v>
      </c>
      <c r="B354" s="159">
        <v>0</v>
      </c>
      <c r="C354" s="159" t="e">
        <f>[2]!EntCustName("marl02",A354)</f>
        <v>#NAME?</v>
      </c>
      <c r="D354" s="159" t="str">
        <f t="shared" si="6"/>
        <v>GUL001</v>
      </c>
      <c r="E354" s="159"/>
      <c r="F354" s="159"/>
      <c r="G354" s="160"/>
      <c r="H354" s="160"/>
      <c r="I354" s="159"/>
      <c r="J354" s="159" t="e">
        <f>[2]!EntCustSalesGL("marl02",A354)</f>
        <v>#NAME?</v>
      </c>
      <c r="K354" s="159"/>
    </row>
    <row r="355" spans="1:11" x14ac:dyDescent="0.2">
      <c r="A355" s="166" t="s">
        <v>1299</v>
      </c>
      <c r="B355" s="159">
        <v>0</v>
      </c>
      <c r="C355" s="159" t="e">
        <f>[2]!EntCustName("marl02",A355)</f>
        <v>#NAME?</v>
      </c>
      <c r="D355" s="159" t="str">
        <f t="shared" si="6"/>
        <v>GWE001</v>
      </c>
      <c r="E355" s="159"/>
      <c r="F355" s="159"/>
      <c r="G355" s="160"/>
      <c r="H355" s="160"/>
      <c r="I355" s="159"/>
      <c r="J355" s="159" t="e">
        <f>[2]!EntCustSalesGL("marl02",A355)</f>
        <v>#NAME?</v>
      </c>
      <c r="K355" s="159"/>
    </row>
    <row r="356" spans="1:11" x14ac:dyDescent="0.2">
      <c r="A356" s="166" t="s">
        <v>1300</v>
      </c>
      <c r="B356" s="159">
        <v>0</v>
      </c>
      <c r="C356" s="159" t="e">
        <f>[2]!EntCustName("marl02",A356)</f>
        <v>#NAME?</v>
      </c>
      <c r="D356" s="159" t="str">
        <f t="shared" si="6"/>
        <v>H20001</v>
      </c>
      <c r="E356" s="159"/>
      <c r="F356" s="159"/>
      <c r="G356" s="160"/>
      <c r="H356" s="160"/>
      <c r="I356" s="159"/>
      <c r="J356" s="159" t="e">
        <f>[2]!EntCustSalesGL("marl02",A356)</f>
        <v>#NAME?</v>
      </c>
      <c r="K356" s="159"/>
    </row>
    <row r="357" spans="1:11" x14ac:dyDescent="0.2">
      <c r="A357" s="166" t="s">
        <v>2515</v>
      </c>
      <c r="B357" s="159">
        <v>0</v>
      </c>
      <c r="C357" s="159" t="e">
        <f>[2]!EntCustName("marl02",A357)</f>
        <v>#NAME?</v>
      </c>
      <c r="D357" s="159" t="str">
        <f t="shared" si="6"/>
        <v>HAI004</v>
      </c>
      <c r="E357" s="159"/>
      <c r="F357" s="159"/>
      <c r="G357" s="160"/>
      <c r="H357" s="160"/>
      <c r="I357" s="159"/>
      <c r="J357" s="159" t="e">
        <f>[2]!EntCustSalesGL("marl02",A357)</f>
        <v>#NAME?</v>
      </c>
      <c r="K357" s="159"/>
    </row>
    <row r="358" spans="1:11" x14ac:dyDescent="0.2">
      <c r="A358" s="166" t="s">
        <v>1301</v>
      </c>
      <c r="B358" s="159">
        <v>0</v>
      </c>
      <c r="C358" s="159" t="e">
        <f>[2]!EntCustName("marl02",A358)</f>
        <v>#NAME?</v>
      </c>
      <c r="D358" s="159" t="str">
        <f t="shared" si="6"/>
        <v>HAM001</v>
      </c>
      <c r="E358" s="159"/>
      <c r="F358" s="159"/>
      <c r="G358" s="160"/>
      <c r="H358" s="160"/>
      <c r="I358" s="159"/>
      <c r="J358" s="159" t="e">
        <f>[2]!EntCustSalesGL("marl02",A358)</f>
        <v>#NAME?</v>
      </c>
      <c r="K358" s="159"/>
    </row>
    <row r="359" spans="1:11" x14ac:dyDescent="0.2">
      <c r="A359" s="166" t="s">
        <v>1302</v>
      </c>
      <c r="B359" s="159">
        <v>0</v>
      </c>
      <c r="C359" s="159" t="e">
        <f>[2]!EntCustName("marl02",A359)</f>
        <v>#NAME?</v>
      </c>
      <c r="D359" s="159" t="str">
        <f t="shared" si="6"/>
        <v>HAM008</v>
      </c>
      <c r="E359" s="159"/>
      <c r="F359" s="159"/>
      <c r="G359" s="160"/>
      <c r="H359" s="160"/>
      <c r="I359" s="159"/>
      <c r="J359" s="159" t="e">
        <f>[2]!EntCustSalesGL("marl02",A359)</f>
        <v>#NAME?</v>
      </c>
      <c r="K359" s="159"/>
    </row>
    <row r="360" spans="1:11" x14ac:dyDescent="0.2">
      <c r="A360" s="166" t="s">
        <v>1303</v>
      </c>
      <c r="B360" s="159">
        <v>0</v>
      </c>
      <c r="C360" s="159" t="e">
        <f>[2]!EntCustName("marl02",A360)</f>
        <v>#NAME?</v>
      </c>
      <c r="D360" s="159" t="str">
        <f t="shared" si="6"/>
        <v>HAM009</v>
      </c>
      <c r="E360" s="159"/>
      <c r="F360" s="159"/>
      <c r="G360" s="160"/>
      <c r="H360" s="160"/>
      <c r="I360" s="159"/>
      <c r="J360" s="159" t="e">
        <f>[2]!EntCustSalesGL("marl02",A360)</f>
        <v>#NAME?</v>
      </c>
      <c r="K360" s="159"/>
    </row>
    <row r="361" spans="1:11" x14ac:dyDescent="0.2">
      <c r="A361" s="166" t="s">
        <v>1304</v>
      </c>
      <c r="B361" s="159">
        <v>0</v>
      </c>
      <c r="C361" s="159" t="e">
        <f>[2]!EntCustName("marl02",A361)</f>
        <v>#NAME?</v>
      </c>
      <c r="D361" s="159" t="str">
        <f t="shared" si="6"/>
        <v>HAM011</v>
      </c>
      <c r="E361" s="159"/>
      <c r="F361" s="159"/>
      <c r="G361" s="160"/>
      <c r="H361" s="160"/>
      <c r="I361" s="159"/>
      <c r="J361" s="159" t="e">
        <f>[2]!EntCustSalesGL("marl02",A361)</f>
        <v>#NAME?</v>
      </c>
      <c r="K361" s="159"/>
    </row>
    <row r="362" spans="1:11" x14ac:dyDescent="0.2">
      <c r="A362" s="166" t="s">
        <v>1305</v>
      </c>
      <c r="B362" s="159">
        <v>0</v>
      </c>
      <c r="C362" s="159" t="e">
        <f>[2]!EntCustName("marl02",A362)</f>
        <v>#NAME?</v>
      </c>
      <c r="D362" s="159" t="str">
        <f t="shared" si="6"/>
        <v>HAN004</v>
      </c>
      <c r="E362" s="159"/>
      <c r="F362" s="159"/>
      <c r="G362" s="160"/>
      <c r="H362" s="160"/>
      <c r="I362" s="159"/>
      <c r="J362" s="159" t="e">
        <f>[2]!EntCustSalesGL("marl02",A362)</f>
        <v>#NAME?</v>
      </c>
      <c r="K362" s="159"/>
    </row>
    <row r="363" spans="1:11" x14ac:dyDescent="0.2">
      <c r="A363" s="166" t="s">
        <v>1306</v>
      </c>
      <c r="B363" s="159">
        <v>0</v>
      </c>
      <c r="C363" s="159" t="e">
        <f>[2]!EntCustName("marl02",A363)</f>
        <v>#NAME?</v>
      </c>
      <c r="D363" s="159" t="str">
        <f t="shared" si="6"/>
        <v>HAR001</v>
      </c>
      <c r="E363" s="159"/>
      <c r="F363" s="159"/>
      <c r="G363" s="160"/>
      <c r="H363" s="160"/>
      <c r="I363" s="159"/>
      <c r="J363" s="159" t="e">
        <f>[2]!EntCustSalesGL("marl02",A363)</f>
        <v>#NAME?</v>
      </c>
      <c r="K363" s="159"/>
    </row>
    <row r="364" spans="1:11" x14ac:dyDescent="0.2">
      <c r="A364" s="166" t="s">
        <v>1307</v>
      </c>
      <c r="B364" s="159">
        <v>0</v>
      </c>
      <c r="C364" s="159" t="e">
        <f>[2]!EntCustName("marl02",A364)</f>
        <v>#NAME?</v>
      </c>
      <c r="D364" s="159" t="str">
        <f t="shared" si="6"/>
        <v>HAR002</v>
      </c>
      <c r="E364" s="159"/>
      <c r="F364" s="159"/>
      <c r="G364" s="160"/>
      <c r="H364" s="160"/>
      <c r="I364" s="159"/>
      <c r="J364" s="159" t="e">
        <f>[2]!EntCustSalesGL("marl02",A364)</f>
        <v>#NAME?</v>
      </c>
      <c r="K364" s="159"/>
    </row>
    <row r="365" spans="1:11" x14ac:dyDescent="0.2">
      <c r="A365" s="166" t="s">
        <v>1308</v>
      </c>
      <c r="B365" s="159">
        <v>0</v>
      </c>
      <c r="C365" s="159" t="e">
        <f>[2]!EntCustName("marl02",A365)</f>
        <v>#NAME?</v>
      </c>
      <c r="D365" s="159" t="str">
        <f t="shared" si="6"/>
        <v>HAR003</v>
      </c>
      <c r="E365" s="159"/>
      <c r="F365" s="159"/>
      <c r="G365" s="160"/>
      <c r="H365" s="160"/>
      <c r="I365" s="159"/>
      <c r="J365" s="159" t="e">
        <f>[2]!EntCustSalesGL("marl02",A365)</f>
        <v>#NAME?</v>
      </c>
      <c r="K365" s="159"/>
    </row>
    <row r="366" spans="1:11" x14ac:dyDescent="0.2">
      <c r="A366" s="166" t="s">
        <v>1309</v>
      </c>
      <c r="B366" s="159">
        <v>0</v>
      </c>
      <c r="C366" s="159" t="e">
        <f>[2]!EntCustName("marl02",A366)</f>
        <v>#NAME?</v>
      </c>
      <c r="D366" s="159" t="str">
        <f t="shared" si="6"/>
        <v>HAR008</v>
      </c>
      <c r="E366" s="159"/>
      <c r="F366" s="159"/>
      <c r="G366" s="160"/>
      <c r="H366" s="160"/>
      <c r="I366" s="159"/>
      <c r="J366" s="159" t="e">
        <f>[2]!EntCustSalesGL("marl02",A366)</f>
        <v>#NAME?</v>
      </c>
      <c r="K366" s="159"/>
    </row>
    <row r="367" spans="1:11" x14ac:dyDescent="0.2">
      <c r="A367" s="166" t="s">
        <v>1310</v>
      </c>
      <c r="B367" s="159">
        <v>0</v>
      </c>
      <c r="C367" s="159" t="e">
        <f>[2]!EntCustName("marl02",A367)</f>
        <v>#NAME?</v>
      </c>
      <c r="D367" s="159" t="str">
        <f t="shared" si="6"/>
        <v>HAR012</v>
      </c>
      <c r="E367" s="159"/>
      <c r="F367" s="159"/>
      <c r="G367" s="160"/>
      <c r="H367" s="160"/>
      <c r="I367" s="159"/>
      <c r="J367" s="159" t="e">
        <f>[2]!EntCustSalesGL("marl02",A367)</f>
        <v>#NAME?</v>
      </c>
      <c r="K367" s="159"/>
    </row>
    <row r="368" spans="1:11" x14ac:dyDescent="0.2">
      <c r="A368" s="166" t="s">
        <v>1311</v>
      </c>
      <c r="B368" s="159">
        <v>0</v>
      </c>
      <c r="C368" s="159" t="e">
        <f>[2]!EntCustName("marl02",A368)</f>
        <v>#NAME?</v>
      </c>
      <c r="D368" s="159" t="str">
        <f t="shared" si="6"/>
        <v>HAR014</v>
      </c>
      <c r="E368" s="159"/>
      <c r="F368" s="159"/>
      <c r="G368" s="160"/>
      <c r="H368" s="160"/>
      <c r="I368" s="159"/>
      <c r="J368" s="159" t="e">
        <f>[2]!EntCustSalesGL("marl02",A368)</f>
        <v>#NAME?</v>
      </c>
      <c r="K368" s="159"/>
    </row>
    <row r="369" spans="1:11" x14ac:dyDescent="0.2">
      <c r="A369" s="166" t="s">
        <v>1312</v>
      </c>
      <c r="B369" s="159">
        <v>0</v>
      </c>
      <c r="C369" s="159" t="e">
        <f>[2]!EntCustName("marl02",A369)</f>
        <v>#NAME?</v>
      </c>
      <c r="D369" s="159" t="str">
        <f t="shared" si="6"/>
        <v>HAR015</v>
      </c>
      <c r="E369" s="159"/>
      <c r="F369" s="159"/>
      <c r="G369" s="160"/>
      <c r="H369" s="160"/>
      <c r="I369" s="159"/>
      <c r="J369" s="159" t="e">
        <f>[2]!EntCustSalesGL("marl02",A369)</f>
        <v>#NAME?</v>
      </c>
      <c r="K369" s="159"/>
    </row>
    <row r="370" spans="1:11" x14ac:dyDescent="0.2">
      <c r="A370" s="166" t="s">
        <v>1313</v>
      </c>
      <c r="B370" s="159">
        <v>0</v>
      </c>
      <c r="C370" s="159" t="e">
        <f>[2]!EntCustName("marl02",A370)</f>
        <v>#NAME?</v>
      </c>
      <c r="D370" s="159" t="str">
        <f t="shared" si="6"/>
        <v>HAR016</v>
      </c>
      <c r="E370" s="159"/>
      <c r="F370" s="159"/>
      <c r="G370" s="160"/>
      <c r="H370" s="160"/>
      <c r="I370" s="159"/>
      <c r="J370" s="159" t="e">
        <f>[2]!EntCustSalesGL("marl02",A370)</f>
        <v>#NAME?</v>
      </c>
      <c r="K370" s="159"/>
    </row>
    <row r="371" spans="1:11" x14ac:dyDescent="0.2">
      <c r="A371" s="166" t="s">
        <v>1314</v>
      </c>
      <c r="B371" s="159">
        <v>0</v>
      </c>
      <c r="C371" s="159" t="e">
        <f>[2]!EntCustName("marl02",A371)</f>
        <v>#NAME?</v>
      </c>
      <c r="D371" s="159" t="str">
        <f t="shared" si="6"/>
        <v>HAR017</v>
      </c>
      <c r="E371" s="159"/>
      <c r="F371" s="159"/>
      <c r="G371" s="160"/>
      <c r="H371" s="160"/>
      <c r="I371" s="159"/>
      <c r="J371" s="159" t="e">
        <f>[2]!EntCustSalesGL("marl02",A371)</f>
        <v>#NAME?</v>
      </c>
      <c r="K371" s="159"/>
    </row>
    <row r="372" spans="1:11" x14ac:dyDescent="0.2">
      <c r="A372" s="166" t="s">
        <v>1315</v>
      </c>
      <c r="B372" s="159">
        <v>0</v>
      </c>
      <c r="C372" s="159" t="e">
        <f>[2]!EntCustName("marl02",A372)</f>
        <v>#NAME?</v>
      </c>
      <c r="D372" s="159" t="str">
        <f t="shared" si="6"/>
        <v>HAR018</v>
      </c>
      <c r="E372" s="159"/>
      <c r="F372" s="159"/>
      <c r="G372" s="160"/>
      <c r="H372" s="160"/>
      <c r="I372" s="159"/>
      <c r="J372" s="159" t="e">
        <f>[2]!EntCustSalesGL("marl02",A372)</f>
        <v>#NAME?</v>
      </c>
      <c r="K372" s="159"/>
    </row>
    <row r="373" spans="1:11" x14ac:dyDescent="0.2">
      <c r="A373" s="166" t="s">
        <v>1316</v>
      </c>
      <c r="B373" s="159">
        <v>0</v>
      </c>
      <c r="C373" s="159" t="e">
        <f>[2]!EntCustName("marl02",A373)</f>
        <v>#NAME?</v>
      </c>
      <c r="D373" s="159" t="str">
        <f t="shared" si="6"/>
        <v>HAR020</v>
      </c>
      <c r="E373" s="159"/>
      <c r="F373" s="159"/>
      <c r="G373" s="160"/>
      <c r="H373" s="160"/>
      <c r="I373" s="159"/>
      <c r="J373" s="159" t="e">
        <f>[2]!EntCustSalesGL("marl02",A373)</f>
        <v>#NAME?</v>
      </c>
      <c r="K373" s="159"/>
    </row>
    <row r="374" spans="1:11" x14ac:dyDescent="0.2">
      <c r="A374" s="166" t="s">
        <v>1317</v>
      </c>
      <c r="B374" s="159">
        <v>0</v>
      </c>
      <c r="C374" s="159" t="e">
        <f>[2]!EntCustName("marl02",A374)</f>
        <v>#NAME?</v>
      </c>
      <c r="D374" s="159" t="str">
        <f t="shared" si="6"/>
        <v>HAT001</v>
      </c>
      <c r="E374" s="159"/>
      <c r="F374" s="159"/>
      <c r="G374" s="160"/>
      <c r="H374" s="160"/>
      <c r="I374" s="159"/>
      <c r="J374" s="159" t="e">
        <f>[2]!EntCustSalesGL("marl02",A374)</f>
        <v>#NAME?</v>
      </c>
      <c r="K374" s="159"/>
    </row>
    <row r="375" spans="1:11" x14ac:dyDescent="0.2">
      <c r="A375" s="166" t="s">
        <v>1318</v>
      </c>
      <c r="B375" s="159">
        <v>0</v>
      </c>
      <c r="C375" s="159" t="e">
        <f>[2]!EntCustName("marl02",A375)</f>
        <v>#NAME?</v>
      </c>
      <c r="D375" s="159" t="str">
        <f t="shared" si="6"/>
        <v>HAV001</v>
      </c>
      <c r="E375" s="159"/>
      <c r="F375" s="159"/>
      <c r="G375" s="160"/>
      <c r="H375" s="160"/>
      <c r="I375" s="159"/>
      <c r="J375" s="159" t="e">
        <f>[2]!EntCustSalesGL("marl02",A375)</f>
        <v>#NAME?</v>
      </c>
      <c r="K375" s="159"/>
    </row>
    <row r="376" spans="1:11" x14ac:dyDescent="0.2">
      <c r="A376" s="166" t="s">
        <v>1319</v>
      </c>
      <c r="B376" s="159">
        <v>0</v>
      </c>
      <c r="C376" s="159" t="e">
        <f>[2]!EntCustName("marl02",A376)</f>
        <v>#NAME?</v>
      </c>
      <c r="D376" s="159" t="str">
        <f t="shared" si="6"/>
        <v>HAW001</v>
      </c>
      <c r="E376" s="159"/>
      <c r="F376" s="159"/>
      <c r="G376" s="160"/>
      <c r="H376" s="160"/>
      <c r="I376" s="159"/>
      <c r="J376" s="159" t="e">
        <f>[2]!EntCustSalesGL("marl02",A376)</f>
        <v>#NAME?</v>
      </c>
      <c r="K376" s="159"/>
    </row>
    <row r="377" spans="1:11" x14ac:dyDescent="0.2">
      <c r="A377" s="166" t="s">
        <v>1320</v>
      </c>
      <c r="B377" s="159">
        <v>0</v>
      </c>
      <c r="C377" s="159" t="e">
        <f>[2]!EntCustName("marl02",A377)</f>
        <v>#NAME?</v>
      </c>
      <c r="D377" s="159" t="str">
        <f t="shared" si="6"/>
        <v>HAW002</v>
      </c>
      <c r="E377" s="159"/>
      <c r="F377" s="159"/>
      <c r="G377" s="160"/>
      <c r="H377" s="160"/>
      <c r="I377" s="159"/>
      <c r="J377" s="159" t="e">
        <f>[2]!EntCustSalesGL("marl02",A377)</f>
        <v>#NAME?</v>
      </c>
      <c r="K377" s="159"/>
    </row>
    <row r="378" spans="1:11" x14ac:dyDescent="0.2">
      <c r="A378" s="166" t="s">
        <v>1321</v>
      </c>
      <c r="B378" s="159">
        <v>0</v>
      </c>
      <c r="C378" s="159" t="e">
        <f>[2]!EntCustName("marl02",A378)</f>
        <v>#NAME?</v>
      </c>
      <c r="D378" s="159" t="str">
        <f t="shared" si="6"/>
        <v>HAY003</v>
      </c>
      <c r="E378" s="159"/>
      <c r="F378" s="159"/>
      <c r="G378" s="160"/>
      <c r="H378" s="160"/>
      <c r="I378" s="159"/>
      <c r="J378" s="159" t="e">
        <f>[2]!EntCustSalesGL("marl02",A378)</f>
        <v>#NAME?</v>
      </c>
      <c r="K378" s="159"/>
    </row>
    <row r="379" spans="1:11" x14ac:dyDescent="0.2">
      <c r="A379" s="166" t="s">
        <v>1322</v>
      </c>
      <c r="B379" s="159">
        <v>0</v>
      </c>
      <c r="C379" s="159" t="e">
        <f>[2]!EntCustName("marl02",A379)</f>
        <v>#NAME?</v>
      </c>
      <c r="D379" s="159" t="str">
        <f t="shared" si="6"/>
        <v>HAY004</v>
      </c>
      <c r="E379" s="159"/>
      <c r="F379" s="159"/>
      <c r="G379" s="160"/>
      <c r="H379" s="160"/>
      <c r="I379" s="159"/>
      <c r="J379" s="159" t="e">
        <f>[2]!EntCustSalesGL("marl02",A379)</f>
        <v>#NAME?</v>
      </c>
      <c r="K379" s="159"/>
    </row>
    <row r="380" spans="1:11" x14ac:dyDescent="0.2">
      <c r="A380" s="166" t="s">
        <v>1323</v>
      </c>
      <c r="B380" s="159">
        <v>0</v>
      </c>
      <c r="C380" s="159" t="e">
        <f>[2]!EntCustName("marl02",A380)</f>
        <v>#NAME?</v>
      </c>
      <c r="D380" s="159" t="str">
        <f t="shared" si="6"/>
        <v>HBE001</v>
      </c>
      <c r="E380" s="159"/>
      <c r="F380" s="159"/>
      <c r="G380" s="160"/>
      <c r="H380" s="160"/>
      <c r="I380" s="159"/>
      <c r="J380" s="159" t="e">
        <f>[2]!EntCustSalesGL("marl02",A380)</f>
        <v>#NAME?</v>
      </c>
      <c r="K380" s="159"/>
    </row>
    <row r="381" spans="1:11" x14ac:dyDescent="0.2">
      <c r="A381" s="166" t="s">
        <v>1324</v>
      </c>
      <c r="B381" s="159">
        <v>0</v>
      </c>
      <c r="C381" s="159" t="e">
        <f>[2]!EntCustName("marl02",A381)</f>
        <v>#NAME?</v>
      </c>
      <c r="D381" s="159" t="str">
        <f t="shared" si="6"/>
        <v>HDS001</v>
      </c>
      <c r="E381" s="159"/>
      <c r="F381" s="159"/>
      <c r="G381" s="160"/>
      <c r="H381" s="160"/>
      <c r="I381" s="159"/>
      <c r="J381" s="159" t="e">
        <f>[2]!EntCustSalesGL("marl02",A381)</f>
        <v>#NAME?</v>
      </c>
      <c r="K381" s="159"/>
    </row>
    <row r="382" spans="1:11" x14ac:dyDescent="0.2">
      <c r="A382" s="166" t="s">
        <v>1325</v>
      </c>
      <c r="B382" s="159">
        <v>0</v>
      </c>
      <c r="C382" s="159" t="e">
        <f>[2]!EntCustName("marl02",A382)</f>
        <v>#NAME?</v>
      </c>
      <c r="D382" s="159" t="str">
        <f t="shared" si="6"/>
        <v>HEN001</v>
      </c>
      <c r="E382" s="159"/>
      <c r="F382" s="159"/>
      <c r="G382" s="160"/>
      <c r="H382" s="160"/>
      <c r="I382" s="159"/>
      <c r="J382" s="159" t="e">
        <f>[2]!EntCustSalesGL("marl02",A382)</f>
        <v>#NAME?</v>
      </c>
      <c r="K382" s="159"/>
    </row>
    <row r="383" spans="1:11" x14ac:dyDescent="0.2">
      <c r="A383" s="166" t="s">
        <v>1326</v>
      </c>
      <c r="B383" s="159">
        <v>0</v>
      </c>
      <c r="C383" s="159" t="e">
        <f>[2]!EntCustName("marl02",A383)</f>
        <v>#NAME?</v>
      </c>
      <c r="D383" s="159" t="str">
        <f t="shared" si="6"/>
        <v>HEN002</v>
      </c>
      <c r="E383" s="159"/>
      <c r="F383" s="159"/>
      <c r="G383" s="160"/>
      <c r="H383" s="160"/>
      <c r="I383" s="159"/>
      <c r="J383" s="159" t="e">
        <f>[2]!EntCustSalesGL("marl02",A383)</f>
        <v>#NAME?</v>
      </c>
      <c r="K383" s="159"/>
    </row>
    <row r="384" spans="1:11" x14ac:dyDescent="0.2">
      <c r="A384" s="166" t="s">
        <v>1327</v>
      </c>
      <c r="B384" s="159">
        <v>0</v>
      </c>
      <c r="C384" s="159" t="e">
        <f>[2]!EntCustName("marl02",A384)</f>
        <v>#NAME?</v>
      </c>
      <c r="D384" s="159" t="str">
        <f t="shared" si="6"/>
        <v>HEN003</v>
      </c>
      <c r="E384" s="159"/>
      <c r="F384" s="159"/>
      <c r="G384" s="160"/>
      <c r="H384" s="160"/>
      <c r="I384" s="159"/>
      <c r="J384" s="159" t="e">
        <f>[2]!EntCustSalesGL("marl02",A384)</f>
        <v>#NAME?</v>
      </c>
      <c r="K384" s="159"/>
    </row>
    <row r="385" spans="1:11" x14ac:dyDescent="0.2">
      <c r="A385" s="166" t="s">
        <v>1328</v>
      </c>
      <c r="B385" s="159">
        <v>0</v>
      </c>
      <c r="C385" s="159" t="e">
        <f>[2]!EntCustName("marl02",A385)</f>
        <v>#NAME?</v>
      </c>
      <c r="D385" s="159" t="str">
        <f t="shared" si="6"/>
        <v>HIG003</v>
      </c>
      <c r="E385" s="159"/>
      <c r="F385" s="159"/>
      <c r="G385" s="160"/>
      <c r="H385" s="160"/>
      <c r="I385" s="159"/>
      <c r="J385" s="159" t="e">
        <f>[2]!EntCustSalesGL("marl02",A385)</f>
        <v>#NAME?</v>
      </c>
      <c r="K385" s="159"/>
    </row>
    <row r="386" spans="1:11" x14ac:dyDescent="0.2">
      <c r="A386" s="166" t="s">
        <v>1329</v>
      </c>
      <c r="B386" s="159">
        <v>0</v>
      </c>
      <c r="C386" s="159" t="e">
        <f>[2]!EntCustName("marl02",A386)</f>
        <v>#NAME?</v>
      </c>
      <c r="D386" s="159" t="str">
        <f t="shared" si="6"/>
        <v>HIG004</v>
      </c>
      <c r="E386" s="159"/>
      <c r="F386" s="159"/>
      <c r="G386" s="160"/>
      <c r="H386" s="160"/>
      <c r="I386" s="159"/>
      <c r="J386" s="159" t="e">
        <f>[2]!EntCustSalesGL("marl02",A386)</f>
        <v>#NAME?</v>
      </c>
      <c r="K386" s="159"/>
    </row>
    <row r="387" spans="1:11" x14ac:dyDescent="0.2">
      <c r="A387" s="166" t="s">
        <v>1330</v>
      </c>
      <c r="B387" s="159">
        <v>0</v>
      </c>
      <c r="C387" s="159" t="e">
        <f>[2]!EntCustName("marl02",A387)</f>
        <v>#NAME?</v>
      </c>
      <c r="D387" s="159" t="str">
        <f t="shared" si="6"/>
        <v>HIG005</v>
      </c>
      <c r="E387" s="159"/>
      <c r="F387" s="159"/>
      <c r="G387" s="160"/>
      <c r="H387" s="160"/>
      <c r="I387" s="159"/>
      <c r="J387" s="159" t="e">
        <f>[2]!EntCustSalesGL("marl02",A387)</f>
        <v>#NAME?</v>
      </c>
      <c r="K387" s="159"/>
    </row>
    <row r="388" spans="1:11" x14ac:dyDescent="0.2">
      <c r="A388" s="166" t="s">
        <v>1331</v>
      </c>
      <c r="B388" s="159">
        <v>0</v>
      </c>
      <c r="C388" s="159" t="e">
        <f>[2]!EntCustName("marl02",A388)</f>
        <v>#NAME?</v>
      </c>
      <c r="D388" s="159" t="str">
        <f t="shared" si="6"/>
        <v>HIL001</v>
      </c>
      <c r="E388" s="159"/>
      <c r="F388" s="159"/>
      <c r="G388" s="160"/>
      <c r="H388" s="160"/>
      <c r="I388" s="159"/>
      <c r="J388" s="159" t="e">
        <f>[2]!EntCustSalesGL("marl02",A388)</f>
        <v>#NAME?</v>
      </c>
      <c r="K388" s="159"/>
    </row>
    <row r="389" spans="1:11" x14ac:dyDescent="0.2">
      <c r="A389" s="166" t="s">
        <v>1332</v>
      </c>
      <c r="B389" s="159">
        <v>0</v>
      </c>
      <c r="C389" s="159" t="e">
        <f>[2]!EntCustName("marl02",A389)</f>
        <v>#NAME?</v>
      </c>
      <c r="D389" s="159" t="str">
        <f t="shared" si="6"/>
        <v>HIT001</v>
      </c>
      <c r="E389" s="159"/>
      <c r="F389" s="159"/>
      <c r="G389" s="160"/>
      <c r="H389" s="160"/>
      <c r="I389" s="159"/>
      <c r="J389" s="159" t="e">
        <f>[2]!EntCustSalesGL("marl02",A389)</f>
        <v>#NAME?</v>
      </c>
      <c r="K389" s="159"/>
    </row>
    <row r="390" spans="1:11" x14ac:dyDescent="0.2">
      <c r="A390" s="166" t="s">
        <v>1333</v>
      </c>
      <c r="B390" s="159">
        <v>0</v>
      </c>
      <c r="C390" s="159" t="e">
        <f>[2]!EntCustName("marl02",A390)</f>
        <v>#NAME?</v>
      </c>
      <c r="D390" s="159" t="str">
        <f t="shared" si="6"/>
        <v>HOB003</v>
      </c>
      <c r="E390" s="159"/>
      <c r="F390" s="159"/>
      <c r="G390" s="160"/>
      <c r="H390" s="160"/>
      <c r="I390" s="159"/>
      <c r="J390" s="159" t="e">
        <f>[2]!EntCustSalesGL("marl02",A390)</f>
        <v>#NAME?</v>
      </c>
      <c r="K390" s="159"/>
    </row>
    <row r="391" spans="1:11" x14ac:dyDescent="0.2">
      <c r="A391" s="166" t="s">
        <v>1334</v>
      </c>
      <c r="B391" s="159">
        <v>0</v>
      </c>
      <c r="C391" s="159" t="e">
        <f>[2]!EntCustName("marl02",A391)</f>
        <v>#NAME?</v>
      </c>
      <c r="D391" s="159" t="str">
        <f t="shared" ref="D391:D454" si="7">A391</f>
        <v>HOB004</v>
      </c>
      <c r="E391" s="159"/>
      <c r="F391" s="159"/>
      <c r="G391" s="160"/>
      <c r="H391" s="160"/>
      <c r="I391" s="159"/>
      <c r="J391" s="159" t="e">
        <f>[2]!EntCustSalesGL("marl02",A391)</f>
        <v>#NAME?</v>
      </c>
      <c r="K391" s="159"/>
    </row>
    <row r="392" spans="1:11" x14ac:dyDescent="0.2">
      <c r="A392" s="166" t="s">
        <v>1335</v>
      </c>
      <c r="B392" s="159">
        <v>0</v>
      </c>
      <c r="C392" s="159" t="e">
        <f>[2]!EntCustName("marl02",A392)</f>
        <v>#NAME?</v>
      </c>
      <c r="D392" s="159" t="str">
        <f t="shared" si="7"/>
        <v>HOL002</v>
      </c>
      <c r="E392" s="159"/>
      <c r="F392" s="159"/>
      <c r="G392" s="160"/>
      <c r="H392" s="160"/>
      <c r="I392" s="159"/>
      <c r="J392" s="159" t="e">
        <f>[2]!EntCustSalesGL("marl02",A392)</f>
        <v>#NAME?</v>
      </c>
      <c r="K392" s="159"/>
    </row>
    <row r="393" spans="1:11" x14ac:dyDescent="0.2">
      <c r="A393" s="166" t="s">
        <v>1336</v>
      </c>
      <c r="B393" s="159">
        <v>0</v>
      </c>
      <c r="C393" s="159" t="e">
        <f>[2]!EntCustName("marl02",A393)</f>
        <v>#NAME?</v>
      </c>
      <c r="D393" s="159" t="str">
        <f t="shared" si="7"/>
        <v>HOL003</v>
      </c>
      <c r="E393" s="159"/>
      <c r="F393" s="159"/>
      <c r="G393" s="160"/>
      <c r="H393" s="160"/>
      <c r="I393" s="159"/>
      <c r="J393" s="159" t="e">
        <f>[2]!EntCustSalesGL("marl02",A393)</f>
        <v>#NAME?</v>
      </c>
      <c r="K393" s="159"/>
    </row>
    <row r="394" spans="1:11" x14ac:dyDescent="0.2">
      <c r="A394" s="166" t="s">
        <v>1337</v>
      </c>
      <c r="B394" s="159">
        <v>0</v>
      </c>
      <c r="C394" s="159" t="e">
        <f>[2]!EntCustName("marl02",A394)</f>
        <v>#NAME?</v>
      </c>
      <c r="D394" s="159" t="str">
        <f t="shared" si="7"/>
        <v>HOL004</v>
      </c>
      <c r="E394" s="159"/>
      <c r="F394" s="159"/>
      <c r="G394" s="160"/>
      <c r="H394" s="160"/>
      <c r="I394" s="159"/>
      <c r="J394" s="159" t="e">
        <f>[2]!EntCustSalesGL("marl02",A394)</f>
        <v>#NAME?</v>
      </c>
      <c r="K394" s="159"/>
    </row>
    <row r="395" spans="1:11" x14ac:dyDescent="0.2">
      <c r="A395" s="166" t="s">
        <v>1338</v>
      </c>
      <c r="B395" s="159">
        <v>0</v>
      </c>
      <c r="C395" s="159" t="e">
        <f>[2]!EntCustName("marl02",A395)</f>
        <v>#NAME?</v>
      </c>
      <c r="D395" s="159" t="str">
        <f t="shared" si="7"/>
        <v>HOL005</v>
      </c>
      <c r="E395" s="159"/>
      <c r="F395" s="159"/>
      <c r="G395" s="160"/>
      <c r="H395" s="160"/>
      <c r="I395" s="159"/>
      <c r="J395" s="159" t="e">
        <f>[2]!EntCustSalesGL("marl02",A395)</f>
        <v>#NAME?</v>
      </c>
      <c r="K395" s="159"/>
    </row>
    <row r="396" spans="1:11" x14ac:dyDescent="0.2">
      <c r="A396" s="166" t="s">
        <v>1339</v>
      </c>
      <c r="B396" s="159">
        <v>0</v>
      </c>
      <c r="C396" s="159" t="e">
        <f>[2]!EntCustName("marl02",A396)</f>
        <v>#NAME?</v>
      </c>
      <c r="D396" s="159" t="str">
        <f t="shared" si="7"/>
        <v>HOL007</v>
      </c>
      <c r="E396" s="159"/>
      <c r="F396" s="159"/>
      <c r="G396" s="160"/>
      <c r="H396" s="160"/>
      <c r="I396" s="159"/>
      <c r="J396" s="159" t="e">
        <f>[2]!EntCustSalesGL("marl02",A396)</f>
        <v>#NAME?</v>
      </c>
      <c r="K396" s="159"/>
    </row>
    <row r="397" spans="1:11" x14ac:dyDescent="0.2">
      <c r="A397" s="166" t="s">
        <v>1340</v>
      </c>
      <c r="B397" s="159">
        <v>0</v>
      </c>
      <c r="C397" s="159" t="e">
        <f>[2]!EntCustName("marl02",A397)</f>
        <v>#NAME?</v>
      </c>
      <c r="D397" s="159" t="str">
        <f t="shared" si="7"/>
        <v>HOL008</v>
      </c>
      <c r="E397" s="159"/>
      <c r="F397" s="159"/>
      <c r="G397" s="160"/>
      <c r="H397" s="160"/>
      <c r="I397" s="159"/>
      <c r="J397" s="159" t="e">
        <f>[2]!EntCustSalesGL("marl02",A397)</f>
        <v>#NAME?</v>
      </c>
      <c r="K397" s="159"/>
    </row>
    <row r="398" spans="1:11" x14ac:dyDescent="0.2">
      <c r="A398" s="166" t="s">
        <v>1341</v>
      </c>
      <c r="B398" s="159">
        <v>0</v>
      </c>
      <c r="C398" s="159" t="e">
        <f>[2]!EntCustName("marl02",A398)</f>
        <v>#NAME?</v>
      </c>
      <c r="D398" s="159" t="str">
        <f t="shared" si="7"/>
        <v>HOM001</v>
      </c>
      <c r="E398" s="159"/>
      <c r="F398" s="159"/>
      <c r="G398" s="160"/>
      <c r="H398" s="160"/>
      <c r="I398" s="159"/>
      <c r="J398" s="159" t="e">
        <f>[2]!EntCustSalesGL("marl02",A398)</f>
        <v>#NAME?</v>
      </c>
      <c r="K398" s="159"/>
    </row>
    <row r="399" spans="1:11" x14ac:dyDescent="0.2">
      <c r="A399" s="166" t="s">
        <v>2516</v>
      </c>
      <c r="B399" s="159">
        <v>0</v>
      </c>
      <c r="C399" s="159" t="e">
        <f>[2]!EntCustName("marl02",A399)</f>
        <v>#NAME?</v>
      </c>
      <c r="D399" s="159" t="str">
        <f t="shared" si="7"/>
        <v>HOP001</v>
      </c>
      <c r="E399" s="159"/>
      <c r="F399" s="159"/>
      <c r="G399" s="160"/>
      <c r="H399" s="160"/>
      <c r="I399" s="159"/>
      <c r="J399" s="159" t="e">
        <f>[2]!EntCustSalesGL("marl02",A399)</f>
        <v>#NAME?</v>
      </c>
      <c r="K399" s="159"/>
    </row>
    <row r="400" spans="1:11" x14ac:dyDescent="0.2">
      <c r="A400" s="166" t="s">
        <v>1342</v>
      </c>
      <c r="B400" s="159">
        <v>0</v>
      </c>
      <c r="C400" s="159" t="e">
        <f>[2]!EntCustName("marl02",A400)</f>
        <v>#NAME?</v>
      </c>
      <c r="D400" s="159" t="str">
        <f t="shared" si="7"/>
        <v>HOT001</v>
      </c>
      <c r="E400" s="159"/>
      <c r="F400" s="159"/>
      <c r="G400" s="160"/>
      <c r="H400" s="160"/>
      <c r="I400" s="159"/>
      <c r="J400" s="159" t="e">
        <f>[2]!EntCustSalesGL("marl02",A400)</f>
        <v>#NAME?</v>
      </c>
      <c r="K400" s="159"/>
    </row>
    <row r="401" spans="1:11" x14ac:dyDescent="0.2">
      <c r="A401" s="166" t="s">
        <v>1343</v>
      </c>
      <c r="B401" s="159">
        <v>0</v>
      </c>
      <c r="C401" s="159" t="e">
        <f>[2]!EntCustName("marl02",A401)</f>
        <v>#NAME?</v>
      </c>
      <c r="D401" s="159" t="str">
        <f t="shared" si="7"/>
        <v>HOV001</v>
      </c>
      <c r="E401" s="159"/>
      <c r="F401" s="159"/>
      <c r="G401" s="160"/>
      <c r="H401" s="160"/>
      <c r="I401" s="159"/>
      <c r="J401" s="159" t="e">
        <f>[2]!EntCustSalesGL("marl02",A401)</f>
        <v>#NAME?</v>
      </c>
      <c r="K401" s="159"/>
    </row>
    <row r="402" spans="1:11" x14ac:dyDescent="0.2">
      <c r="A402" s="166" t="s">
        <v>1344</v>
      </c>
      <c r="B402" s="159">
        <v>0</v>
      </c>
      <c r="C402" s="159" t="e">
        <f>[2]!EntCustName("marl02",A402)</f>
        <v>#NAME?</v>
      </c>
      <c r="D402" s="159" t="str">
        <f t="shared" si="7"/>
        <v>HOV002</v>
      </c>
      <c r="E402" s="159"/>
      <c r="F402" s="159"/>
      <c r="G402" s="160"/>
      <c r="H402" s="160"/>
      <c r="I402" s="159"/>
      <c r="J402" s="159" t="e">
        <f>[2]!EntCustSalesGL("marl02",A402)</f>
        <v>#NAME?</v>
      </c>
      <c r="K402" s="159"/>
    </row>
    <row r="403" spans="1:11" x14ac:dyDescent="0.2">
      <c r="A403" s="166" t="s">
        <v>1345</v>
      </c>
      <c r="B403" s="159">
        <v>0</v>
      </c>
      <c r="C403" s="159" t="e">
        <f>[2]!EntCustName("marl02",A403)</f>
        <v>#NAME?</v>
      </c>
      <c r="D403" s="159" t="str">
        <f t="shared" si="7"/>
        <v>HUG001</v>
      </c>
      <c r="E403" s="159"/>
      <c r="F403" s="159"/>
      <c r="G403" s="160"/>
      <c r="H403" s="160"/>
      <c r="I403" s="159"/>
      <c r="J403" s="159" t="e">
        <f>[2]!EntCustSalesGL("marl02",A403)</f>
        <v>#NAME?</v>
      </c>
      <c r="K403" s="159"/>
    </row>
    <row r="404" spans="1:11" x14ac:dyDescent="0.2">
      <c r="A404" s="166" t="s">
        <v>1346</v>
      </c>
      <c r="B404" s="159">
        <v>0</v>
      </c>
      <c r="C404" s="159" t="e">
        <f>[2]!EntCustName("marl02",A404)</f>
        <v>#NAME?</v>
      </c>
      <c r="D404" s="159" t="str">
        <f t="shared" si="7"/>
        <v>HUG003</v>
      </c>
      <c r="E404" s="159"/>
      <c r="F404" s="159"/>
      <c r="G404" s="160"/>
      <c r="H404" s="160"/>
      <c r="I404" s="159"/>
      <c r="J404" s="159" t="e">
        <f>[2]!EntCustSalesGL("marl02",A404)</f>
        <v>#NAME?</v>
      </c>
      <c r="K404" s="159"/>
    </row>
    <row r="405" spans="1:11" x14ac:dyDescent="0.2">
      <c r="A405" s="166" t="s">
        <v>1347</v>
      </c>
      <c r="B405" s="159">
        <v>0</v>
      </c>
      <c r="C405" s="159" t="e">
        <f>[2]!EntCustName("marl02",A405)</f>
        <v>#NAME?</v>
      </c>
      <c r="D405" s="159" t="str">
        <f t="shared" si="7"/>
        <v>HUN004</v>
      </c>
      <c r="E405" s="159"/>
      <c r="F405" s="159"/>
      <c r="G405" s="160"/>
      <c r="H405" s="160"/>
      <c r="I405" s="159"/>
      <c r="J405" s="159" t="e">
        <f>[2]!EntCustSalesGL("marl02",A405)</f>
        <v>#NAME?</v>
      </c>
      <c r="K405" s="159"/>
    </row>
    <row r="406" spans="1:11" x14ac:dyDescent="0.2">
      <c r="A406" s="166" t="s">
        <v>1348</v>
      </c>
      <c r="B406" s="159">
        <v>0</v>
      </c>
      <c r="C406" s="159" t="e">
        <f>[2]!EntCustName("marl02",A406)</f>
        <v>#NAME?</v>
      </c>
      <c r="D406" s="159" t="str">
        <f t="shared" si="7"/>
        <v>IAN001</v>
      </c>
      <c r="E406" s="159"/>
      <c r="F406" s="159"/>
      <c r="G406" s="160"/>
      <c r="H406" s="160"/>
      <c r="I406" s="159"/>
      <c r="J406" s="159" t="e">
        <f>[2]!EntCustSalesGL("marl02",A406)</f>
        <v>#NAME?</v>
      </c>
      <c r="K406" s="159"/>
    </row>
    <row r="407" spans="1:11" x14ac:dyDescent="0.2">
      <c r="A407" s="166" t="s">
        <v>1349</v>
      </c>
      <c r="B407" s="159">
        <v>0</v>
      </c>
      <c r="C407" s="159" t="e">
        <f>[2]!EntCustName("marl02",A407)</f>
        <v>#NAME?</v>
      </c>
      <c r="D407" s="159" t="str">
        <f t="shared" si="7"/>
        <v>IAN002</v>
      </c>
      <c r="E407" s="159"/>
      <c r="F407" s="159"/>
      <c r="G407" s="160"/>
      <c r="H407" s="160"/>
      <c r="I407" s="159"/>
      <c r="J407" s="159" t="e">
        <f>[2]!EntCustSalesGL("marl02",A407)</f>
        <v>#NAME?</v>
      </c>
      <c r="K407" s="159"/>
    </row>
    <row r="408" spans="1:11" x14ac:dyDescent="0.2">
      <c r="A408" s="166" t="s">
        <v>1350</v>
      </c>
      <c r="B408" s="159">
        <v>0</v>
      </c>
      <c r="C408" s="159" t="e">
        <f>[2]!EntCustName("marl02",A408)</f>
        <v>#NAME?</v>
      </c>
      <c r="D408" s="159" t="str">
        <f t="shared" si="7"/>
        <v>IBI001</v>
      </c>
      <c r="E408" s="159"/>
      <c r="F408" s="159"/>
      <c r="G408" s="160"/>
      <c r="H408" s="160"/>
      <c r="I408" s="159"/>
      <c r="J408" s="159" t="e">
        <f>[2]!EntCustSalesGL("marl02",A408)</f>
        <v>#NAME?</v>
      </c>
      <c r="K408" s="159"/>
    </row>
    <row r="409" spans="1:11" x14ac:dyDescent="0.2">
      <c r="A409" s="166" t="s">
        <v>1351</v>
      </c>
      <c r="B409" s="159">
        <v>0</v>
      </c>
      <c r="C409" s="159" t="e">
        <f>[2]!EntCustName("marl02",A409)</f>
        <v>#NAME?</v>
      </c>
      <c r="D409" s="159" t="str">
        <f t="shared" si="7"/>
        <v>IDE001</v>
      </c>
      <c r="E409" s="159"/>
      <c r="F409" s="159"/>
      <c r="G409" s="160"/>
      <c r="H409" s="160"/>
      <c r="I409" s="159"/>
      <c r="J409" s="159" t="e">
        <f>[2]!EntCustSalesGL("marl02",A409)</f>
        <v>#NAME?</v>
      </c>
      <c r="K409" s="159"/>
    </row>
    <row r="410" spans="1:11" x14ac:dyDescent="0.2">
      <c r="A410" s="166" t="s">
        <v>1352</v>
      </c>
      <c r="B410" s="159">
        <v>0</v>
      </c>
      <c r="C410" s="159" t="e">
        <f>[2]!EntCustName("marl02",A410)</f>
        <v>#NAME?</v>
      </c>
      <c r="D410" s="159" t="str">
        <f t="shared" si="7"/>
        <v>IDO001</v>
      </c>
      <c r="E410" s="159"/>
      <c r="F410" s="159"/>
      <c r="G410" s="160"/>
      <c r="H410" s="160"/>
      <c r="I410" s="159"/>
      <c r="J410" s="159" t="e">
        <f>[2]!EntCustSalesGL("marl02",A410)</f>
        <v>#NAME?</v>
      </c>
      <c r="K410" s="159"/>
    </row>
    <row r="411" spans="1:11" x14ac:dyDescent="0.2">
      <c r="A411" s="166" t="s">
        <v>1353</v>
      </c>
      <c r="B411" s="159">
        <v>0</v>
      </c>
      <c r="C411" s="159" t="e">
        <f>[2]!EntCustName("marl02",A411)</f>
        <v>#NAME?</v>
      </c>
      <c r="D411" s="159" t="str">
        <f t="shared" si="7"/>
        <v>IFC001</v>
      </c>
      <c r="E411" s="159"/>
      <c r="F411" s="159"/>
      <c r="G411" s="160"/>
      <c r="H411" s="160"/>
      <c r="I411" s="159"/>
      <c r="J411" s="159" t="e">
        <f>[2]!EntCustSalesGL("marl02",A411)</f>
        <v>#NAME?</v>
      </c>
      <c r="K411" s="159"/>
    </row>
    <row r="412" spans="1:11" x14ac:dyDescent="0.2">
      <c r="A412" s="166" t="s">
        <v>1354</v>
      </c>
      <c r="B412" s="159">
        <v>0</v>
      </c>
      <c r="C412" s="159" t="e">
        <f>[2]!EntCustName("marl02",A412)</f>
        <v>#NAME?</v>
      </c>
      <c r="D412" s="159" t="str">
        <f t="shared" si="7"/>
        <v>IMP003</v>
      </c>
      <c r="E412" s="159"/>
      <c r="F412" s="159"/>
      <c r="G412" s="160"/>
      <c r="H412" s="160"/>
      <c r="I412" s="159"/>
      <c r="J412" s="159" t="e">
        <f>[2]!EntCustSalesGL("marl02",A412)</f>
        <v>#NAME?</v>
      </c>
      <c r="K412" s="159"/>
    </row>
    <row r="413" spans="1:11" x14ac:dyDescent="0.2">
      <c r="A413" s="166" t="s">
        <v>1355</v>
      </c>
      <c r="B413" s="159">
        <v>0</v>
      </c>
      <c r="C413" s="159" t="e">
        <f>[2]!EntCustName("marl02",A413)</f>
        <v>#NAME?</v>
      </c>
      <c r="D413" s="159" t="str">
        <f t="shared" si="7"/>
        <v>IMS001</v>
      </c>
      <c r="E413" s="159"/>
      <c r="F413" s="159"/>
      <c r="G413" s="160"/>
      <c r="H413" s="160"/>
      <c r="I413" s="159"/>
      <c r="J413" s="159" t="e">
        <f>[2]!EntCustSalesGL("marl02",A413)</f>
        <v>#NAME?</v>
      </c>
      <c r="K413" s="159"/>
    </row>
    <row r="414" spans="1:11" x14ac:dyDescent="0.2">
      <c r="A414" s="166" t="s">
        <v>2048</v>
      </c>
      <c r="B414" s="159">
        <v>0</v>
      </c>
      <c r="C414" s="159" t="e">
        <f>[2]!EntCustName("marl02",A414)</f>
        <v>#NAME?</v>
      </c>
      <c r="D414" s="159" t="str">
        <f t="shared" si="7"/>
        <v>IND010</v>
      </c>
      <c r="E414" s="159"/>
      <c r="F414" s="159"/>
      <c r="G414" s="160"/>
      <c r="H414" s="160"/>
      <c r="I414" s="159"/>
      <c r="J414" s="159" t="e">
        <f>[2]!EntCustSalesGL("marl02",A414)</f>
        <v>#NAME?</v>
      </c>
      <c r="K414" s="159"/>
    </row>
    <row r="415" spans="1:11" x14ac:dyDescent="0.2">
      <c r="A415" s="166" t="s">
        <v>2050</v>
      </c>
      <c r="B415" s="159">
        <v>0</v>
      </c>
      <c r="C415" s="159" t="e">
        <f>[2]!EntCustName("marl02",A415)</f>
        <v>#NAME?</v>
      </c>
      <c r="D415" s="159" t="str">
        <f t="shared" si="7"/>
        <v>INT005</v>
      </c>
      <c r="E415" s="159"/>
      <c r="F415" s="159"/>
      <c r="G415" s="160"/>
      <c r="H415" s="160"/>
      <c r="I415" s="159"/>
      <c r="J415" s="159" t="e">
        <f>[2]!EntCustSalesGL("marl02",A415)</f>
        <v>#NAME?</v>
      </c>
      <c r="K415" s="159"/>
    </row>
    <row r="416" spans="1:11" x14ac:dyDescent="0.2">
      <c r="A416" s="166" t="s">
        <v>2052</v>
      </c>
      <c r="B416" s="159">
        <v>0</v>
      </c>
      <c r="C416" s="159" t="e">
        <f>[2]!EntCustName("marl02",A416)</f>
        <v>#NAME?</v>
      </c>
      <c r="D416" s="159" t="str">
        <f t="shared" si="7"/>
        <v>IRI001</v>
      </c>
      <c r="E416" s="159"/>
      <c r="F416" s="159"/>
      <c r="G416" s="160"/>
      <c r="H416" s="160"/>
      <c r="I416" s="159"/>
      <c r="J416" s="159" t="e">
        <f>[2]!EntCustSalesGL("marl02",A416)</f>
        <v>#NAME?</v>
      </c>
      <c r="K416" s="159"/>
    </row>
    <row r="417" spans="1:11" x14ac:dyDescent="0.2">
      <c r="A417" s="166" t="s">
        <v>1356</v>
      </c>
      <c r="B417" s="159">
        <v>0</v>
      </c>
      <c r="C417" s="159" t="e">
        <f>[2]!EntCustName("marl02",A417)</f>
        <v>#NAME?</v>
      </c>
      <c r="D417" s="159" t="str">
        <f t="shared" si="7"/>
        <v>IRO001</v>
      </c>
      <c r="E417" s="159"/>
      <c r="F417" s="159"/>
      <c r="G417" s="160"/>
      <c r="H417" s="160"/>
      <c r="I417" s="159"/>
      <c r="J417" s="159" t="e">
        <f>[2]!EntCustSalesGL("marl02",A417)</f>
        <v>#NAME?</v>
      </c>
      <c r="K417" s="159"/>
    </row>
    <row r="418" spans="1:11" x14ac:dyDescent="0.2">
      <c r="A418" s="166" t="s">
        <v>1357</v>
      </c>
      <c r="B418" s="159">
        <v>0</v>
      </c>
      <c r="C418" s="159" t="e">
        <f>[2]!EntCustName("marl02",A418)</f>
        <v>#NAME?</v>
      </c>
      <c r="D418" s="159" t="str">
        <f t="shared" si="7"/>
        <v>ISL001</v>
      </c>
      <c r="E418" s="159"/>
      <c r="F418" s="159"/>
      <c r="G418" s="160"/>
      <c r="H418" s="160"/>
      <c r="I418" s="159"/>
      <c r="J418" s="159" t="e">
        <f>[2]!EntCustSalesGL("marl02",A418)</f>
        <v>#NAME?</v>
      </c>
      <c r="K418" s="159"/>
    </row>
    <row r="419" spans="1:11" x14ac:dyDescent="0.2">
      <c r="A419" s="166" t="s">
        <v>1358</v>
      </c>
      <c r="B419" s="159">
        <v>0</v>
      </c>
      <c r="C419" s="159" t="e">
        <f>[2]!EntCustName("marl02",A419)</f>
        <v>#NAME?</v>
      </c>
      <c r="D419" s="159" t="str">
        <f t="shared" si="7"/>
        <v>ISL004</v>
      </c>
      <c r="E419" s="159"/>
      <c r="F419" s="159"/>
      <c r="G419" s="160"/>
      <c r="H419" s="160"/>
      <c r="I419" s="159"/>
      <c r="J419" s="159" t="e">
        <f>[2]!EntCustSalesGL("marl02",A419)</f>
        <v>#NAME?</v>
      </c>
      <c r="K419" s="159"/>
    </row>
    <row r="420" spans="1:11" x14ac:dyDescent="0.2">
      <c r="A420" s="166" t="s">
        <v>1359</v>
      </c>
      <c r="B420" s="159">
        <v>0</v>
      </c>
      <c r="C420" s="159" t="e">
        <f>[2]!EntCustName("marl02",A420)</f>
        <v>#NAME?</v>
      </c>
      <c r="D420" s="159" t="str">
        <f t="shared" si="7"/>
        <v>JAC001</v>
      </c>
      <c r="E420" s="159"/>
      <c r="F420" s="159"/>
      <c r="G420" s="160"/>
      <c r="H420" s="160"/>
      <c r="I420" s="159"/>
      <c r="J420" s="159" t="e">
        <f>[2]!EntCustSalesGL("marl02",A420)</f>
        <v>#NAME?</v>
      </c>
      <c r="K420" s="159"/>
    </row>
    <row r="421" spans="1:11" x14ac:dyDescent="0.2">
      <c r="A421" s="166" t="s">
        <v>1360</v>
      </c>
      <c r="B421" s="159">
        <v>0</v>
      </c>
      <c r="C421" s="159" t="e">
        <f>[2]!EntCustName("marl02",A421)</f>
        <v>#NAME?</v>
      </c>
      <c r="D421" s="159" t="str">
        <f t="shared" si="7"/>
        <v>JAC002</v>
      </c>
      <c r="E421" s="159"/>
      <c r="F421" s="159"/>
      <c r="G421" s="160"/>
      <c r="H421" s="160"/>
      <c r="I421" s="159"/>
      <c r="J421" s="159" t="e">
        <f>[2]!EntCustSalesGL("marl02",A421)</f>
        <v>#NAME?</v>
      </c>
      <c r="K421" s="159"/>
    </row>
    <row r="422" spans="1:11" x14ac:dyDescent="0.2">
      <c r="A422" s="166" t="s">
        <v>1361</v>
      </c>
      <c r="B422" s="159">
        <v>0</v>
      </c>
      <c r="C422" s="159" t="e">
        <f>[2]!EntCustName("marl02",A422)</f>
        <v>#NAME?</v>
      </c>
      <c r="D422" s="159" t="str">
        <f t="shared" si="7"/>
        <v>JAC006</v>
      </c>
      <c r="E422" s="159"/>
      <c r="F422" s="159"/>
      <c r="G422" s="160"/>
      <c r="H422" s="160"/>
      <c r="I422" s="159"/>
      <c r="J422" s="159" t="e">
        <f>[2]!EntCustSalesGL("marl02",A422)</f>
        <v>#NAME?</v>
      </c>
      <c r="K422" s="159"/>
    </row>
    <row r="423" spans="1:11" x14ac:dyDescent="0.2">
      <c r="A423" s="166" t="s">
        <v>2519</v>
      </c>
      <c r="B423" s="159">
        <v>0</v>
      </c>
      <c r="C423" s="159" t="e">
        <f>[2]!EntCustName("marl02",A423)</f>
        <v>#NAME?</v>
      </c>
      <c r="D423" s="159" t="str">
        <f t="shared" si="7"/>
        <v>JAC007</v>
      </c>
      <c r="E423" s="159"/>
      <c r="F423" s="159"/>
      <c r="G423" s="160"/>
      <c r="H423" s="160"/>
      <c r="I423" s="159"/>
      <c r="J423" s="159" t="e">
        <f>[2]!EntCustSalesGL("marl02",A423)</f>
        <v>#NAME?</v>
      </c>
      <c r="K423" s="159"/>
    </row>
    <row r="424" spans="1:11" x14ac:dyDescent="0.2">
      <c r="A424" s="166" t="s">
        <v>1362</v>
      </c>
      <c r="B424" s="159">
        <v>0</v>
      </c>
      <c r="C424" s="159" t="e">
        <f>[2]!EntCustName("marl02",A424)</f>
        <v>#NAME?</v>
      </c>
      <c r="D424" s="159" t="str">
        <f t="shared" si="7"/>
        <v>JAM003</v>
      </c>
      <c r="E424" s="159"/>
      <c r="F424" s="159"/>
      <c r="G424" s="160"/>
      <c r="H424" s="160"/>
      <c r="I424" s="159"/>
      <c r="J424" s="159" t="e">
        <f>[2]!EntCustSalesGL("marl02",A424)</f>
        <v>#NAME?</v>
      </c>
      <c r="K424" s="159"/>
    </row>
    <row r="425" spans="1:11" x14ac:dyDescent="0.2">
      <c r="A425" s="166" t="s">
        <v>1363</v>
      </c>
      <c r="B425" s="159">
        <v>0</v>
      </c>
      <c r="C425" s="159" t="e">
        <f>[2]!EntCustName("marl02",A425)</f>
        <v>#NAME?</v>
      </c>
      <c r="D425" s="159" t="str">
        <f t="shared" si="7"/>
        <v>JAM006</v>
      </c>
      <c r="E425" s="159"/>
      <c r="F425" s="159"/>
      <c r="G425" s="160"/>
      <c r="H425" s="160"/>
      <c r="I425" s="159"/>
      <c r="J425" s="159" t="e">
        <f>[2]!EntCustSalesGL("marl02",A425)</f>
        <v>#NAME?</v>
      </c>
      <c r="K425" s="159"/>
    </row>
    <row r="426" spans="1:11" x14ac:dyDescent="0.2">
      <c r="A426" s="166" t="s">
        <v>1364</v>
      </c>
      <c r="B426" s="159">
        <v>0</v>
      </c>
      <c r="C426" s="159" t="e">
        <f>[2]!EntCustName("marl02",A426)</f>
        <v>#NAME?</v>
      </c>
      <c r="D426" s="159" t="str">
        <f t="shared" si="7"/>
        <v>JAM007</v>
      </c>
      <c r="E426" s="159"/>
      <c r="F426" s="159"/>
      <c r="G426" s="160"/>
      <c r="H426" s="160"/>
      <c r="I426" s="159"/>
      <c r="J426" s="159" t="e">
        <f>[2]!EntCustSalesGL("marl02",A426)</f>
        <v>#NAME?</v>
      </c>
      <c r="K426" s="159"/>
    </row>
    <row r="427" spans="1:11" x14ac:dyDescent="0.2">
      <c r="A427" s="166" t="s">
        <v>1365</v>
      </c>
      <c r="B427" s="159">
        <v>0</v>
      </c>
      <c r="C427" s="159" t="e">
        <f>[2]!EntCustName("marl02",A427)</f>
        <v>#NAME?</v>
      </c>
      <c r="D427" s="159" t="str">
        <f t="shared" si="7"/>
        <v>JAM010</v>
      </c>
      <c r="E427" s="159"/>
      <c r="F427" s="159"/>
      <c r="G427" s="160"/>
      <c r="H427" s="160"/>
      <c r="I427" s="159"/>
      <c r="J427" s="159" t="e">
        <f>[2]!EntCustSalesGL("marl02",A427)</f>
        <v>#NAME?</v>
      </c>
      <c r="K427" s="159"/>
    </row>
    <row r="428" spans="1:11" x14ac:dyDescent="0.2">
      <c r="A428" s="166" t="s">
        <v>1366</v>
      </c>
      <c r="B428" s="159">
        <v>0</v>
      </c>
      <c r="C428" s="159" t="e">
        <f>[2]!EntCustName("marl02",A428)</f>
        <v>#NAME?</v>
      </c>
      <c r="D428" s="159" t="str">
        <f t="shared" si="7"/>
        <v>JAN001</v>
      </c>
      <c r="E428" s="159"/>
      <c r="F428" s="159"/>
      <c r="G428" s="160"/>
      <c r="H428" s="160"/>
      <c r="I428" s="159"/>
      <c r="J428" s="159" t="e">
        <f>[2]!EntCustSalesGL("marl02",A428)</f>
        <v>#NAME?</v>
      </c>
      <c r="K428" s="159"/>
    </row>
    <row r="429" spans="1:11" x14ac:dyDescent="0.2">
      <c r="A429" s="166" t="s">
        <v>2055</v>
      </c>
      <c r="B429" s="159">
        <v>0</v>
      </c>
      <c r="C429" s="159" t="e">
        <f>[2]!EntCustName("marl02",A429)</f>
        <v>#NAME?</v>
      </c>
      <c r="D429" s="159" t="str">
        <f t="shared" si="7"/>
        <v>JAW002</v>
      </c>
      <c r="E429" s="159"/>
      <c r="F429" s="159"/>
      <c r="G429" s="160"/>
      <c r="H429" s="160"/>
      <c r="I429" s="159"/>
      <c r="J429" s="159" t="e">
        <f>[2]!EntCustSalesGL("marl02",A429)</f>
        <v>#NAME?</v>
      </c>
      <c r="K429" s="159"/>
    </row>
    <row r="430" spans="1:11" x14ac:dyDescent="0.2">
      <c r="A430" s="166" t="s">
        <v>1367</v>
      </c>
      <c r="B430" s="159">
        <v>0</v>
      </c>
      <c r="C430" s="159" t="e">
        <f>[2]!EntCustName("marl02",A430)</f>
        <v>#NAME?</v>
      </c>
      <c r="D430" s="159" t="str">
        <f t="shared" si="7"/>
        <v>JBB001</v>
      </c>
      <c r="E430" s="159"/>
      <c r="F430" s="159"/>
      <c r="G430" s="160"/>
      <c r="H430" s="160"/>
      <c r="I430" s="159"/>
      <c r="J430" s="159" t="e">
        <f>[2]!EntCustSalesGL("marl02",A430)</f>
        <v>#NAME?</v>
      </c>
      <c r="K430" s="159"/>
    </row>
    <row r="431" spans="1:11" x14ac:dyDescent="0.2">
      <c r="A431" s="166" t="s">
        <v>1368</v>
      </c>
      <c r="B431" s="159">
        <v>0</v>
      </c>
      <c r="C431" s="159" t="e">
        <f>[2]!EntCustName("marl02",A431)</f>
        <v>#NAME?</v>
      </c>
      <c r="D431" s="159" t="str">
        <f t="shared" si="7"/>
        <v>JBT001</v>
      </c>
      <c r="E431" s="159"/>
      <c r="F431" s="159"/>
      <c r="G431" s="160"/>
      <c r="H431" s="160"/>
      <c r="I431" s="159"/>
      <c r="J431" s="159" t="e">
        <f>[2]!EntCustSalesGL("marl02",A431)</f>
        <v>#NAME?</v>
      </c>
      <c r="K431" s="159"/>
    </row>
    <row r="432" spans="1:11" x14ac:dyDescent="0.2">
      <c r="A432" s="166" t="s">
        <v>2410</v>
      </c>
      <c r="B432" s="159">
        <v>0</v>
      </c>
      <c r="C432" s="159" t="e">
        <f>[2]!EntCustName("marl02",A432)</f>
        <v>#NAME?</v>
      </c>
      <c r="D432" s="159" t="str">
        <f t="shared" si="7"/>
        <v>JDP001</v>
      </c>
      <c r="E432" s="159"/>
      <c r="F432" s="159"/>
      <c r="G432" s="160"/>
      <c r="H432" s="160"/>
      <c r="I432" s="159"/>
      <c r="J432" s="159" t="e">
        <f>[2]!EntCustSalesGL("marl02",A432)</f>
        <v>#NAME?</v>
      </c>
      <c r="K432" s="159"/>
    </row>
    <row r="433" spans="1:11" x14ac:dyDescent="0.2">
      <c r="A433" s="166" t="s">
        <v>1369</v>
      </c>
      <c r="B433" s="159">
        <v>0</v>
      </c>
      <c r="C433" s="159" t="e">
        <f>[2]!EntCustName("marl02",A433)</f>
        <v>#NAME?</v>
      </c>
      <c r="D433" s="159" t="str">
        <f t="shared" si="7"/>
        <v>JER002</v>
      </c>
      <c r="E433" s="159"/>
      <c r="F433" s="159"/>
      <c r="G433" s="160"/>
      <c r="H433" s="160"/>
      <c r="I433" s="159"/>
      <c r="J433" s="159" t="e">
        <f>[2]!EntCustSalesGL("marl02",A433)</f>
        <v>#NAME?</v>
      </c>
      <c r="K433" s="159"/>
    </row>
    <row r="434" spans="1:11" x14ac:dyDescent="0.2">
      <c r="A434" s="166" t="s">
        <v>1370</v>
      </c>
      <c r="B434" s="159">
        <v>0</v>
      </c>
      <c r="C434" s="159" t="e">
        <f>[2]!EntCustName("marl02",A434)</f>
        <v>#NAME?</v>
      </c>
      <c r="D434" s="159" t="str">
        <f t="shared" si="7"/>
        <v>JES002</v>
      </c>
      <c r="E434" s="159"/>
      <c r="F434" s="159"/>
      <c r="G434" s="160"/>
      <c r="H434" s="160"/>
      <c r="I434" s="159"/>
      <c r="J434" s="159" t="e">
        <f>[2]!EntCustSalesGL("marl02",A434)</f>
        <v>#NAME?</v>
      </c>
      <c r="K434" s="159"/>
    </row>
    <row r="435" spans="1:11" x14ac:dyDescent="0.2">
      <c r="A435" s="166" t="s">
        <v>2520</v>
      </c>
      <c r="B435" s="159">
        <v>0</v>
      </c>
      <c r="C435" s="159" t="e">
        <f>[2]!EntCustName("marl02",A435)</f>
        <v>#NAME?</v>
      </c>
      <c r="D435" s="159" t="str">
        <f t="shared" si="7"/>
        <v>JET002</v>
      </c>
      <c r="E435" s="159"/>
      <c r="F435" s="159"/>
      <c r="G435" s="160"/>
      <c r="H435" s="160"/>
      <c r="I435" s="159"/>
      <c r="J435" s="159" t="e">
        <f>[2]!EntCustSalesGL("marl02",A435)</f>
        <v>#NAME?</v>
      </c>
      <c r="K435" s="159"/>
    </row>
    <row r="436" spans="1:11" x14ac:dyDescent="0.2">
      <c r="A436" s="166" t="s">
        <v>1371</v>
      </c>
      <c r="B436" s="159">
        <v>0</v>
      </c>
      <c r="C436" s="159" t="e">
        <f>[2]!EntCustName("marl02",A436)</f>
        <v>#NAME?</v>
      </c>
      <c r="D436" s="159" t="str">
        <f t="shared" si="7"/>
        <v>JIM001</v>
      </c>
      <c r="E436" s="159"/>
      <c r="F436" s="159"/>
      <c r="G436" s="160"/>
      <c r="H436" s="160"/>
      <c r="I436" s="159"/>
      <c r="J436" s="159" t="e">
        <f>[2]!EntCustSalesGL("marl02",A436)</f>
        <v>#NAME?</v>
      </c>
      <c r="K436" s="159"/>
    </row>
    <row r="437" spans="1:11" x14ac:dyDescent="0.2">
      <c r="A437" s="166" t="s">
        <v>1372</v>
      </c>
      <c r="B437" s="159">
        <v>0</v>
      </c>
      <c r="C437" s="159" t="e">
        <f>[2]!EntCustName("marl02",A437)</f>
        <v>#NAME?</v>
      </c>
      <c r="D437" s="159" t="str">
        <f t="shared" si="7"/>
        <v>JKA001</v>
      </c>
      <c r="E437" s="159"/>
      <c r="F437" s="159"/>
      <c r="G437" s="160"/>
      <c r="H437" s="160"/>
      <c r="I437" s="159"/>
      <c r="J437" s="159" t="e">
        <f>[2]!EntCustSalesGL("marl02",A437)</f>
        <v>#NAME?</v>
      </c>
      <c r="K437" s="159"/>
    </row>
    <row r="438" spans="1:11" x14ac:dyDescent="0.2">
      <c r="A438" s="166" t="s">
        <v>1373</v>
      </c>
      <c r="B438" s="159">
        <v>0</v>
      </c>
      <c r="C438" s="159" t="e">
        <f>[2]!EntCustName("marl02",A438)</f>
        <v>#NAME?</v>
      </c>
      <c r="D438" s="159" t="str">
        <f t="shared" si="7"/>
        <v>JMC001</v>
      </c>
      <c r="E438" s="159"/>
      <c r="F438" s="159"/>
      <c r="G438" s="160"/>
      <c r="H438" s="160"/>
      <c r="I438" s="159"/>
      <c r="J438" s="159" t="e">
        <f>[2]!EntCustSalesGL("marl02",A438)</f>
        <v>#NAME?</v>
      </c>
      <c r="K438" s="159"/>
    </row>
    <row r="439" spans="1:11" x14ac:dyDescent="0.2">
      <c r="A439" s="166" t="s">
        <v>1374</v>
      </c>
      <c r="B439" s="159">
        <v>0</v>
      </c>
      <c r="C439" s="159" t="e">
        <f>[2]!EntCustName("marl02",A439)</f>
        <v>#NAME?</v>
      </c>
      <c r="D439" s="159" t="str">
        <f t="shared" si="7"/>
        <v>JMD001</v>
      </c>
      <c r="E439" s="159"/>
      <c r="F439" s="159"/>
      <c r="G439" s="160"/>
      <c r="H439" s="160"/>
      <c r="I439" s="159"/>
      <c r="J439" s="159" t="e">
        <f>[2]!EntCustSalesGL("marl02",A439)</f>
        <v>#NAME?</v>
      </c>
      <c r="K439" s="159"/>
    </row>
    <row r="440" spans="1:11" x14ac:dyDescent="0.2">
      <c r="A440" s="166" t="s">
        <v>1375</v>
      </c>
      <c r="B440" s="159">
        <v>0</v>
      </c>
      <c r="C440" s="159" t="e">
        <f>[2]!EntCustName("marl02",A440)</f>
        <v>#NAME?</v>
      </c>
      <c r="D440" s="159" t="str">
        <f t="shared" si="7"/>
        <v>JOH004</v>
      </c>
      <c r="E440" s="159"/>
      <c r="F440" s="159"/>
      <c r="G440" s="160"/>
      <c r="H440" s="160"/>
      <c r="I440" s="159"/>
      <c r="J440" s="159" t="e">
        <f>[2]!EntCustSalesGL("marl02",A440)</f>
        <v>#NAME?</v>
      </c>
      <c r="K440" s="159"/>
    </row>
    <row r="441" spans="1:11" x14ac:dyDescent="0.2">
      <c r="A441" s="166" t="s">
        <v>1376</v>
      </c>
      <c r="B441" s="159">
        <v>0</v>
      </c>
      <c r="C441" s="159" t="e">
        <f>[2]!EntCustName("marl02",A441)</f>
        <v>#NAME?</v>
      </c>
      <c r="D441" s="159" t="str">
        <f t="shared" si="7"/>
        <v>JOH009</v>
      </c>
      <c r="E441" s="159"/>
      <c r="F441" s="159"/>
      <c r="G441" s="160"/>
      <c r="H441" s="160"/>
      <c r="I441" s="159"/>
      <c r="J441" s="159" t="e">
        <f>[2]!EntCustSalesGL("marl02",A441)</f>
        <v>#NAME?</v>
      </c>
      <c r="K441" s="159"/>
    </row>
    <row r="442" spans="1:11" x14ac:dyDescent="0.2">
      <c r="A442" s="166" t="s">
        <v>1377</v>
      </c>
      <c r="B442" s="159">
        <v>0</v>
      </c>
      <c r="C442" s="159" t="e">
        <f>[2]!EntCustName("marl02",A442)</f>
        <v>#NAME?</v>
      </c>
      <c r="D442" s="159" t="str">
        <f t="shared" si="7"/>
        <v>JOH014</v>
      </c>
      <c r="E442" s="159"/>
      <c r="F442" s="159"/>
      <c r="G442" s="160"/>
      <c r="H442" s="160"/>
      <c r="I442" s="159"/>
      <c r="J442" s="159" t="e">
        <f>[2]!EntCustSalesGL("marl02",A442)</f>
        <v>#NAME?</v>
      </c>
      <c r="K442" s="159"/>
    </row>
    <row r="443" spans="1:11" x14ac:dyDescent="0.2">
      <c r="A443" s="166" t="s">
        <v>1378</v>
      </c>
      <c r="B443" s="159">
        <v>0</v>
      </c>
      <c r="C443" s="159" t="e">
        <f>[2]!EntCustName("marl02",A443)</f>
        <v>#NAME?</v>
      </c>
      <c r="D443" s="159" t="str">
        <f t="shared" si="7"/>
        <v>JON001</v>
      </c>
      <c r="E443" s="159"/>
      <c r="F443" s="159"/>
      <c r="G443" s="160"/>
      <c r="H443" s="160"/>
      <c r="I443" s="159"/>
      <c r="J443" s="159" t="e">
        <f>[2]!EntCustSalesGL("marl02",A443)</f>
        <v>#NAME?</v>
      </c>
      <c r="K443" s="159"/>
    </row>
    <row r="444" spans="1:11" x14ac:dyDescent="0.2">
      <c r="A444" s="166" t="s">
        <v>1379</v>
      </c>
      <c r="B444" s="159">
        <v>0</v>
      </c>
      <c r="C444" s="159" t="e">
        <f>[2]!EntCustName("marl02",A444)</f>
        <v>#NAME?</v>
      </c>
      <c r="D444" s="159" t="str">
        <f t="shared" si="7"/>
        <v>JON003</v>
      </c>
      <c r="E444" s="159"/>
      <c r="F444" s="159"/>
      <c r="G444" s="160"/>
      <c r="H444" s="160"/>
      <c r="I444" s="159"/>
      <c r="J444" s="159" t="e">
        <f>[2]!EntCustSalesGL("marl02",A444)</f>
        <v>#NAME?</v>
      </c>
      <c r="K444" s="159"/>
    </row>
    <row r="445" spans="1:11" x14ac:dyDescent="0.2">
      <c r="A445" s="166" t="s">
        <v>1380</v>
      </c>
      <c r="B445" s="159">
        <v>0</v>
      </c>
      <c r="C445" s="159" t="e">
        <f>[2]!EntCustName("marl02",A445)</f>
        <v>#NAME?</v>
      </c>
      <c r="D445" s="159" t="str">
        <f t="shared" si="7"/>
        <v>JON004</v>
      </c>
      <c r="E445" s="159"/>
      <c r="F445" s="159"/>
      <c r="G445" s="160"/>
      <c r="H445" s="160"/>
      <c r="I445" s="159"/>
      <c r="J445" s="159" t="e">
        <f>[2]!EntCustSalesGL("marl02",A445)</f>
        <v>#NAME?</v>
      </c>
      <c r="K445" s="159"/>
    </row>
    <row r="446" spans="1:11" x14ac:dyDescent="0.2">
      <c r="A446" s="166" t="s">
        <v>1381</v>
      </c>
      <c r="B446" s="159">
        <v>0</v>
      </c>
      <c r="C446" s="159" t="e">
        <f>[2]!EntCustName("marl02",A446)</f>
        <v>#NAME?</v>
      </c>
      <c r="D446" s="159" t="str">
        <f t="shared" si="7"/>
        <v>JON005</v>
      </c>
      <c r="E446" s="159"/>
      <c r="F446" s="159"/>
      <c r="G446" s="160"/>
      <c r="H446" s="160"/>
      <c r="I446" s="159"/>
      <c r="J446" s="159" t="e">
        <f>[2]!EntCustSalesGL("marl02",A446)</f>
        <v>#NAME?</v>
      </c>
      <c r="K446" s="159"/>
    </row>
    <row r="447" spans="1:11" x14ac:dyDescent="0.2">
      <c r="A447" s="166" t="s">
        <v>1382</v>
      </c>
      <c r="B447" s="159">
        <v>0</v>
      </c>
      <c r="C447" s="159" t="e">
        <f>[2]!EntCustName("marl02",A447)</f>
        <v>#NAME?</v>
      </c>
      <c r="D447" s="159" t="str">
        <f t="shared" si="7"/>
        <v>JON006</v>
      </c>
      <c r="E447" s="159"/>
      <c r="F447" s="159"/>
      <c r="G447" s="160"/>
      <c r="H447" s="160"/>
      <c r="I447" s="159"/>
      <c r="J447" s="159" t="e">
        <f>[2]!EntCustSalesGL("marl02",A447)</f>
        <v>#NAME?</v>
      </c>
      <c r="K447" s="159"/>
    </row>
    <row r="448" spans="1:11" x14ac:dyDescent="0.2">
      <c r="A448" s="166" t="s">
        <v>1383</v>
      </c>
      <c r="B448" s="159">
        <v>0</v>
      </c>
      <c r="C448" s="159" t="e">
        <f>[2]!EntCustName("marl02",A448)</f>
        <v>#NAME?</v>
      </c>
      <c r="D448" s="159" t="str">
        <f t="shared" si="7"/>
        <v>JON007</v>
      </c>
      <c r="E448" s="159"/>
      <c r="F448" s="159"/>
      <c r="G448" s="160"/>
      <c r="H448" s="160"/>
      <c r="I448" s="159"/>
      <c r="J448" s="159" t="e">
        <f>[2]!EntCustSalesGL("marl02",A448)</f>
        <v>#NAME?</v>
      </c>
      <c r="K448" s="159"/>
    </row>
    <row r="449" spans="1:11" x14ac:dyDescent="0.2">
      <c r="A449" s="166" t="s">
        <v>1384</v>
      </c>
      <c r="B449" s="159">
        <v>0</v>
      </c>
      <c r="C449" s="159" t="e">
        <f>[2]!EntCustName("marl02",A449)</f>
        <v>#NAME?</v>
      </c>
      <c r="D449" s="159" t="str">
        <f t="shared" si="7"/>
        <v>JPB001</v>
      </c>
      <c r="E449" s="159"/>
      <c r="F449" s="159"/>
      <c r="G449" s="160"/>
      <c r="H449" s="160"/>
      <c r="I449" s="159"/>
      <c r="J449" s="159" t="e">
        <f>[2]!EntCustSalesGL("marl02",A449)</f>
        <v>#NAME?</v>
      </c>
      <c r="K449" s="159"/>
    </row>
    <row r="450" spans="1:11" x14ac:dyDescent="0.2">
      <c r="A450" s="166" t="s">
        <v>1385</v>
      </c>
      <c r="B450" s="159">
        <v>0</v>
      </c>
      <c r="C450" s="159" t="e">
        <f>[2]!EntCustName("marl02",A450)</f>
        <v>#NAME?</v>
      </c>
      <c r="D450" s="159" t="str">
        <f t="shared" si="7"/>
        <v>JRS001</v>
      </c>
      <c r="E450" s="159"/>
      <c r="F450" s="159"/>
      <c r="G450" s="160"/>
      <c r="H450" s="160"/>
      <c r="I450" s="159"/>
      <c r="J450" s="159" t="e">
        <f>[2]!EntCustSalesGL("marl02",A450)</f>
        <v>#NAME?</v>
      </c>
      <c r="K450" s="159"/>
    </row>
    <row r="451" spans="1:11" x14ac:dyDescent="0.2">
      <c r="A451" s="166" t="s">
        <v>1386</v>
      </c>
      <c r="B451" s="159">
        <v>0</v>
      </c>
      <c r="C451" s="159" t="e">
        <f>[2]!EntCustName("marl02",A451)</f>
        <v>#NAME?</v>
      </c>
      <c r="D451" s="159" t="str">
        <f t="shared" si="7"/>
        <v>JUB001</v>
      </c>
      <c r="E451" s="159"/>
      <c r="F451" s="159"/>
      <c r="G451" s="160"/>
      <c r="H451" s="160"/>
      <c r="I451" s="159"/>
      <c r="J451" s="159" t="e">
        <f>[2]!EntCustSalesGL("marl02",A451)</f>
        <v>#NAME?</v>
      </c>
      <c r="K451" s="159"/>
    </row>
    <row r="452" spans="1:11" x14ac:dyDescent="0.2">
      <c r="A452" s="166" t="s">
        <v>1387</v>
      </c>
      <c r="B452" s="159">
        <v>0</v>
      </c>
      <c r="C452" s="159" t="e">
        <f>[2]!EntCustName("marl02",A452)</f>
        <v>#NAME?</v>
      </c>
      <c r="D452" s="159" t="str">
        <f t="shared" si="7"/>
        <v>JUI001</v>
      </c>
      <c r="E452" s="159"/>
      <c r="F452" s="159"/>
      <c r="G452" s="160"/>
      <c r="H452" s="160"/>
      <c r="I452" s="159"/>
      <c r="J452" s="159" t="e">
        <f>[2]!EntCustSalesGL("marl02",A452)</f>
        <v>#NAME?</v>
      </c>
      <c r="K452" s="159"/>
    </row>
    <row r="453" spans="1:11" x14ac:dyDescent="0.2">
      <c r="A453" s="166" t="s">
        <v>1388</v>
      </c>
      <c r="B453" s="159">
        <v>0</v>
      </c>
      <c r="C453" s="159" t="e">
        <f>[2]!EntCustName("marl02",A453)</f>
        <v>#NAME?</v>
      </c>
      <c r="D453" s="159" t="str">
        <f t="shared" si="7"/>
        <v>K90001</v>
      </c>
      <c r="E453" s="159"/>
      <c r="F453" s="159"/>
      <c r="G453" s="160"/>
      <c r="H453" s="160"/>
      <c r="I453" s="159"/>
      <c r="J453" s="159" t="e">
        <f>[2]!EntCustSalesGL("marl02",A453)</f>
        <v>#NAME?</v>
      </c>
      <c r="K453" s="159"/>
    </row>
    <row r="454" spans="1:11" x14ac:dyDescent="0.2">
      <c r="A454" s="166" t="s">
        <v>1389</v>
      </c>
      <c r="B454" s="159">
        <v>0</v>
      </c>
      <c r="C454" s="159" t="e">
        <f>[2]!EntCustName("marl02",A454)</f>
        <v>#NAME?</v>
      </c>
      <c r="D454" s="159" t="str">
        <f t="shared" si="7"/>
        <v>KAY001</v>
      </c>
      <c r="E454" s="159"/>
      <c r="F454" s="159"/>
      <c r="G454" s="160"/>
      <c r="H454" s="160"/>
      <c r="I454" s="159"/>
      <c r="J454" s="159" t="e">
        <f>[2]!EntCustSalesGL("marl02",A454)</f>
        <v>#NAME?</v>
      </c>
      <c r="K454" s="159"/>
    </row>
    <row r="455" spans="1:11" x14ac:dyDescent="0.2">
      <c r="A455" s="166" t="s">
        <v>2065</v>
      </c>
      <c r="B455" s="159">
        <v>0</v>
      </c>
      <c r="C455" s="159" t="e">
        <f>[2]!EntCustName("marl02",A455)</f>
        <v>#NAME?</v>
      </c>
      <c r="D455" s="159" t="str">
        <f t="shared" ref="D455:D518" si="8">A455</f>
        <v>KEH001</v>
      </c>
      <c r="E455" s="159"/>
      <c r="F455" s="159"/>
      <c r="G455" s="160"/>
      <c r="H455" s="160"/>
      <c r="I455" s="159"/>
      <c r="J455" s="159" t="e">
        <f>[2]!EntCustSalesGL("marl02",A455)</f>
        <v>#NAME?</v>
      </c>
      <c r="K455" s="159"/>
    </row>
    <row r="456" spans="1:11" x14ac:dyDescent="0.2">
      <c r="A456" s="166" t="s">
        <v>1390</v>
      </c>
      <c r="B456" s="159">
        <v>0</v>
      </c>
      <c r="C456" s="159" t="e">
        <f>[2]!EntCustName("marl02",A456)</f>
        <v>#NAME?</v>
      </c>
      <c r="D456" s="159" t="str">
        <f t="shared" si="8"/>
        <v>KEL001</v>
      </c>
      <c r="E456" s="159"/>
      <c r="F456" s="159"/>
      <c r="G456" s="160"/>
      <c r="H456" s="160"/>
      <c r="I456" s="159"/>
      <c r="J456" s="159" t="e">
        <f>[2]!EntCustSalesGL("marl02",A456)</f>
        <v>#NAME?</v>
      </c>
      <c r="K456" s="159"/>
    </row>
    <row r="457" spans="1:11" x14ac:dyDescent="0.2">
      <c r="A457" s="166" t="s">
        <v>2521</v>
      </c>
      <c r="B457" s="159">
        <v>0</v>
      </c>
      <c r="C457" s="159" t="e">
        <f>[2]!EntCustName("marl02",A457)</f>
        <v>#NAME?</v>
      </c>
      <c r="D457" s="159" t="str">
        <f t="shared" si="8"/>
        <v>KEM003</v>
      </c>
      <c r="E457" s="159"/>
      <c r="F457" s="159"/>
      <c r="G457" s="160"/>
      <c r="H457" s="160"/>
      <c r="I457" s="159"/>
      <c r="J457" s="159" t="e">
        <f>[2]!EntCustSalesGL("marl02",A457)</f>
        <v>#NAME?</v>
      </c>
      <c r="K457" s="159"/>
    </row>
    <row r="458" spans="1:11" x14ac:dyDescent="0.2">
      <c r="A458" s="166" t="s">
        <v>1391</v>
      </c>
      <c r="B458" s="159">
        <v>0</v>
      </c>
      <c r="C458" s="159" t="e">
        <f>[2]!EntCustName("marl02",A458)</f>
        <v>#NAME?</v>
      </c>
      <c r="D458" s="159" t="str">
        <f t="shared" si="8"/>
        <v>KEN002</v>
      </c>
      <c r="E458" s="159"/>
      <c r="F458" s="159"/>
      <c r="G458" s="160"/>
      <c r="H458" s="160"/>
      <c r="I458" s="159"/>
      <c r="J458" s="159" t="e">
        <f>[2]!EntCustSalesGL("marl02",A458)</f>
        <v>#NAME?</v>
      </c>
      <c r="K458" s="159"/>
    </row>
    <row r="459" spans="1:11" x14ac:dyDescent="0.2">
      <c r="A459" s="166" t="s">
        <v>1392</v>
      </c>
      <c r="B459" s="159">
        <v>0</v>
      </c>
      <c r="C459" s="159" t="e">
        <f>[2]!EntCustName("marl02",A459)</f>
        <v>#NAME?</v>
      </c>
      <c r="D459" s="159" t="str">
        <f t="shared" si="8"/>
        <v>KEN006</v>
      </c>
      <c r="E459" s="159"/>
      <c r="F459" s="159"/>
      <c r="G459" s="160"/>
      <c r="H459" s="160"/>
      <c r="I459" s="159"/>
      <c r="J459" s="159" t="e">
        <f>[2]!EntCustSalesGL("marl02",A459)</f>
        <v>#NAME?</v>
      </c>
      <c r="K459" s="159"/>
    </row>
    <row r="460" spans="1:11" x14ac:dyDescent="0.2">
      <c r="A460" s="166" t="s">
        <v>1393</v>
      </c>
      <c r="B460" s="159">
        <v>0</v>
      </c>
      <c r="C460" s="159" t="e">
        <f>[2]!EntCustName("marl02",A460)</f>
        <v>#NAME?</v>
      </c>
      <c r="D460" s="159" t="str">
        <f t="shared" si="8"/>
        <v>KES001</v>
      </c>
      <c r="E460" s="159"/>
      <c r="F460" s="159"/>
      <c r="G460" s="160"/>
      <c r="H460" s="160"/>
      <c r="I460" s="159"/>
      <c r="J460" s="159" t="e">
        <f>[2]!EntCustSalesGL("marl02",A460)</f>
        <v>#NAME?</v>
      </c>
      <c r="K460" s="159"/>
    </row>
    <row r="461" spans="1:11" x14ac:dyDescent="0.2">
      <c r="A461" s="166" t="s">
        <v>1394</v>
      </c>
      <c r="B461" s="159">
        <v>0</v>
      </c>
      <c r="C461" s="159" t="e">
        <f>[2]!EntCustName("marl02",A461)</f>
        <v>#NAME?</v>
      </c>
      <c r="D461" s="159" t="str">
        <f t="shared" si="8"/>
        <v>KIN001</v>
      </c>
      <c r="E461" s="159"/>
      <c r="F461" s="159"/>
      <c r="G461" s="160"/>
      <c r="H461" s="160"/>
      <c r="I461" s="159"/>
      <c r="J461" s="159" t="e">
        <f>[2]!EntCustSalesGL("marl02",A461)</f>
        <v>#NAME?</v>
      </c>
      <c r="K461" s="159"/>
    </row>
    <row r="462" spans="1:11" x14ac:dyDescent="0.2">
      <c r="A462" s="166" t="s">
        <v>1395</v>
      </c>
      <c r="B462" s="159">
        <v>0</v>
      </c>
      <c r="C462" s="159" t="e">
        <f>[2]!EntCustName("marl02",A462)</f>
        <v>#NAME?</v>
      </c>
      <c r="D462" s="159" t="str">
        <f t="shared" si="8"/>
        <v>KIN003</v>
      </c>
      <c r="E462" s="159"/>
      <c r="F462" s="159"/>
      <c r="G462" s="160"/>
      <c r="H462" s="160"/>
      <c r="I462" s="159"/>
      <c r="J462" s="159" t="e">
        <f>[2]!EntCustSalesGL("marl02",A462)</f>
        <v>#NAME?</v>
      </c>
      <c r="K462" s="159"/>
    </row>
    <row r="463" spans="1:11" x14ac:dyDescent="0.2">
      <c r="A463" s="166" t="s">
        <v>1396</v>
      </c>
      <c r="B463" s="159">
        <v>0</v>
      </c>
      <c r="C463" s="159" t="e">
        <f>[2]!EntCustName("marl02",A463)</f>
        <v>#NAME?</v>
      </c>
      <c r="D463" s="159" t="str">
        <f t="shared" si="8"/>
        <v>KIN007</v>
      </c>
      <c r="E463" s="159"/>
      <c r="F463" s="159"/>
      <c r="G463" s="160"/>
      <c r="H463" s="160"/>
      <c r="I463" s="159"/>
      <c r="J463" s="159" t="e">
        <f>[2]!EntCustSalesGL("marl02",A463)</f>
        <v>#NAME?</v>
      </c>
      <c r="K463" s="159"/>
    </row>
    <row r="464" spans="1:11" x14ac:dyDescent="0.2">
      <c r="A464" s="166" t="s">
        <v>1397</v>
      </c>
      <c r="B464" s="159">
        <v>0</v>
      </c>
      <c r="C464" s="159" t="e">
        <f>[2]!EntCustName("marl02",A464)</f>
        <v>#NAME?</v>
      </c>
      <c r="D464" s="159" t="str">
        <f t="shared" si="8"/>
        <v>KIP001</v>
      </c>
      <c r="E464" s="159"/>
      <c r="F464" s="159"/>
      <c r="G464" s="160"/>
      <c r="H464" s="160"/>
      <c r="I464" s="159"/>
      <c r="J464" s="159" t="e">
        <f>[2]!EntCustSalesGL("marl02",A464)</f>
        <v>#NAME?</v>
      </c>
      <c r="K464" s="159"/>
    </row>
    <row r="465" spans="1:11" x14ac:dyDescent="0.2">
      <c r="A465" s="166" t="s">
        <v>1398</v>
      </c>
      <c r="B465" s="159">
        <v>0</v>
      </c>
      <c r="C465" s="159" t="e">
        <f>[2]!EntCustName("marl02",A465)</f>
        <v>#NAME?</v>
      </c>
      <c r="D465" s="159" t="str">
        <f t="shared" si="8"/>
        <v>KIR001</v>
      </c>
      <c r="E465" s="159"/>
      <c r="F465" s="159"/>
      <c r="G465" s="160"/>
      <c r="H465" s="160"/>
      <c r="I465" s="159"/>
      <c r="J465" s="159" t="e">
        <f>[2]!EntCustSalesGL("marl02",A465)</f>
        <v>#NAME?</v>
      </c>
      <c r="K465" s="159"/>
    </row>
    <row r="466" spans="1:11" x14ac:dyDescent="0.2">
      <c r="A466" s="166" t="s">
        <v>1399</v>
      </c>
      <c r="B466" s="159">
        <v>0</v>
      </c>
      <c r="C466" s="159" t="e">
        <f>[2]!EntCustName("marl02",A466)</f>
        <v>#NAME?</v>
      </c>
      <c r="D466" s="159" t="str">
        <f t="shared" si="8"/>
        <v>KIT001</v>
      </c>
      <c r="E466" s="159"/>
      <c r="F466" s="159"/>
      <c r="G466" s="160"/>
      <c r="H466" s="160"/>
      <c r="I466" s="159"/>
      <c r="J466" s="159" t="e">
        <f>[2]!EntCustSalesGL("marl02",A466)</f>
        <v>#NAME?</v>
      </c>
      <c r="K466" s="159"/>
    </row>
    <row r="467" spans="1:11" x14ac:dyDescent="0.2">
      <c r="A467" s="166" t="s">
        <v>1400</v>
      </c>
      <c r="B467" s="159">
        <v>0</v>
      </c>
      <c r="C467" s="159" t="e">
        <f>[2]!EntCustName("marl02",A467)</f>
        <v>#NAME?</v>
      </c>
      <c r="D467" s="159" t="str">
        <f t="shared" si="8"/>
        <v>KIW001</v>
      </c>
      <c r="E467" s="159"/>
      <c r="F467" s="159"/>
      <c r="G467" s="160"/>
      <c r="H467" s="160"/>
      <c r="I467" s="159"/>
      <c r="J467" s="159" t="e">
        <f>[2]!EntCustSalesGL("marl02",A467)</f>
        <v>#NAME?</v>
      </c>
      <c r="K467" s="159"/>
    </row>
    <row r="468" spans="1:11" x14ac:dyDescent="0.2">
      <c r="A468" s="166" t="s">
        <v>1401</v>
      </c>
      <c r="B468" s="159">
        <v>0</v>
      </c>
      <c r="C468" s="159" t="e">
        <f>[2]!EntCustName("marl02",A468)</f>
        <v>#NAME?</v>
      </c>
      <c r="D468" s="159" t="str">
        <f t="shared" si="8"/>
        <v>KLS001</v>
      </c>
      <c r="E468" s="159"/>
      <c r="F468" s="159"/>
      <c r="G468" s="160"/>
      <c r="H468" s="160"/>
      <c r="I468" s="159"/>
      <c r="J468" s="159" t="e">
        <f>[2]!EntCustSalesGL("marl02",A468)</f>
        <v>#NAME?</v>
      </c>
      <c r="K468" s="159"/>
    </row>
    <row r="469" spans="1:11" x14ac:dyDescent="0.2">
      <c r="A469" s="166" t="s">
        <v>2411</v>
      </c>
      <c r="B469" s="159">
        <v>0</v>
      </c>
      <c r="C469" s="159" t="e">
        <f>[2]!EntCustName("marl02",A469)</f>
        <v>#NAME?</v>
      </c>
      <c r="D469" s="159" t="str">
        <f t="shared" si="8"/>
        <v>KNI001</v>
      </c>
      <c r="E469" s="159"/>
      <c r="F469" s="159"/>
      <c r="G469" s="160"/>
      <c r="H469" s="160"/>
      <c r="I469" s="159"/>
      <c r="J469" s="159" t="e">
        <f>[2]!EntCustSalesGL("marl02",A469)</f>
        <v>#NAME?</v>
      </c>
      <c r="K469" s="159"/>
    </row>
    <row r="470" spans="1:11" x14ac:dyDescent="0.2">
      <c r="A470" s="166" t="s">
        <v>1402</v>
      </c>
      <c r="B470" s="159">
        <v>0</v>
      </c>
      <c r="C470" s="159" t="e">
        <f>[2]!EntCustName("marl02",A470)</f>
        <v>#NAME?</v>
      </c>
      <c r="D470" s="159" t="str">
        <f t="shared" si="8"/>
        <v>KRA001</v>
      </c>
      <c r="E470" s="159"/>
      <c r="F470" s="159"/>
      <c r="G470" s="160"/>
      <c r="H470" s="160"/>
      <c r="I470" s="159"/>
      <c r="J470" s="159" t="e">
        <f>[2]!EntCustSalesGL("marl02",A470)</f>
        <v>#NAME?</v>
      </c>
      <c r="K470" s="159"/>
    </row>
    <row r="471" spans="1:11" x14ac:dyDescent="0.2">
      <c r="A471" s="166" t="s">
        <v>1403</v>
      </c>
      <c r="B471" s="159">
        <v>0</v>
      </c>
      <c r="C471" s="159" t="e">
        <f>[2]!EntCustName("marl02",A471)</f>
        <v>#NAME?</v>
      </c>
      <c r="D471" s="159" t="str">
        <f t="shared" si="8"/>
        <v>KRE001</v>
      </c>
      <c r="E471" s="159"/>
      <c r="F471" s="159"/>
      <c r="G471" s="160"/>
      <c r="H471" s="160"/>
      <c r="I471" s="159"/>
      <c r="J471" s="159" t="e">
        <f>[2]!EntCustSalesGL("marl02",A471)</f>
        <v>#NAME?</v>
      </c>
      <c r="K471" s="159"/>
    </row>
    <row r="472" spans="1:11" x14ac:dyDescent="0.2">
      <c r="A472" s="166" t="s">
        <v>1404</v>
      </c>
      <c r="B472" s="159">
        <v>0</v>
      </c>
      <c r="C472" s="159" t="e">
        <f>[2]!EntCustName("marl02",A472)</f>
        <v>#NAME?</v>
      </c>
      <c r="D472" s="159" t="str">
        <f t="shared" si="8"/>
        <v>KYL002</v>
      </c>
      <c r="E472" s="159"/>
      <c r="F472" s="159"/>
      <c r="G472" s="160"/>
      <c r="H472" s="160"/>
      <c r="I472" s="159"/>
      <c r="J472" s="159" t="e">
        <f>[2]!EntCustSalesGL("marl02",A472)</f>
        <v>#NAME?</v>
      </c>
      <c r="K472" s="159"/>
    </row>
    <row r="473" spans="1:11" x14ac:dyDescent="0.2">
      <c r="A473" s="166" t="s">
        <v>1405</v>
      </c>
      <c r="B473" s="159">
        <v>0</v>
      </c>
      <c r="C473" s="159" t="e">
        <f>[2]!EntCustName("marl02",A473)</f>
        <v>#NAME?</v>
      </c>
      <c r="D473" s="159" t="str">
        <f t="shared" si="8"/>
        <v>LAD001</v>
      </c>
      <c r="E473" s="159"/>
      <c r="F473" s="159"/>
      <c r="G473" s="160"/>
      <c r="H473" s="160"/>
      <c r="I473" s="159"/>
      <c r="J473" s="159" t="e">
        <f>[2]!EntCustSalesGL("marl02",A473)</f>
        <v>#NAME?</v>
      </c>
      <c r="K473" s="159"/>
    </row>
    <row r="474" spans="1:11" x14ac:dyDescent="0.2">
      <c r="A474" s="166" t="s">
        <v>2522</v>
      </c>
      <c r="B474" s="159">
        <v>0</v>
      </c>
      <c r="C474" s="159" t="e">
        <f>[2]!EntCustName("marl02",A474)</f>
        <v>#NAME?</v>
      </c>
      <c r="D474" s="159" t="str">
        <f t="shared" si="8"/>
        <v>LAK001</v>
      </c>
      <c r="E474" s="159"/>
      <c r="F474" s="159"/>
      <c r="G474" s="160"/>
      <c r="H474" s="160"/>
      <c r="I474" s="159"/>
      <c r="J474" s="159" t="e">
        <f>[2]!EntCustSalesGL("marl02",A474)</f>
        <v>#NAME?</v>
      </c>
      <c r="K474" s="159"/>
    </row>
    <row r="475" spans="1:11" x14ac:dyDescent="0.2">
      <c r="A475" s="166" t="s">
        <v>1406</v>
      </c>
      <c r="B475" s="159">
        <v>0</v>
      </c>
      <c r="C475" s="159" t="e">
        <f>[2]!EntCustName("marl02",A475)</f>
        <v>#NAME?</v>
      </c>
      <c r="D475" s="159" t="str">
        <f t="shared" si="8"/>
        <v>LAM004</v>
      </c>
      <c r="E475" s="159"/>
      <c r="F475" s="159"/>
      <c r="G475" s="160"/>
      <c r="H475" s="160"/>
      <c r="I475" s="159"/>
      <c r="J475" s="159" t="e">
        <f>[2]!EntCustSalesGL("marl02",A475)</f>
        <v>#NAME?</v>
      </c>
      <c r="K475" s="159"/>
    </row>
    <row r="476" spans="1:11" x14ac:dyDescent="0.2">
      <c r="A476" s="166" t="s">
        <v>1407</v>
      </c>
      <c r="B476" s="159">
        <v>0</v>
      </c>
      <c r="C476" s="159" t="e">
        <f>[2]!EntCustName("marl02",A476)</f>
        <v>#NAME?</v>
      </c>
      <c r="D476" s="159" t="str">
        <f t="shared" si="8"/>
        <v>LAN003</v>
      </c>
      <c r="E476" s="159"/>
      <c r="F476" s="159"/>
      <c r="G476" s="160"/>
      <c r="H476" s="160"/>
      <c r="I476" s="159"/>
      <c r="J476" s="159" t="e">
        <f>[2]!EntCustSalesGL("marl02",A476)</f>
        <v>#NAME?</v>
      </c>
      <c r="K476" s="159"/>
    </row>
    <row r="477" spans="1:11" x14ac:dyDescent="0.2">
      <c r="A477" s="166" t="s">
        <v>1408</v>
      </c>
      <c r="B477" s="159">
        <v>0</v>
      </c>
      <c r="C477" s="159" t="e">
        <f>[2]!EntCustName("marl02",A477)</f>
        <v>#NAME?</v>
      </c>
      <c r="D477" s="159" t="str">
        <f t="shared" si="8"/>
        <v>LAN005</v>
      </c>
      <c r="E477" s="159"/>
      <c r="F477" s="159"/>
      <c r="G477" s="160"/>
      <c r="H477" s="160"/>
      <c r="I477" s="159"/>
      <c r="J477" s="159" t="e">
        <f>[2]!EntCustSalesGL("marl02",A477)</f>
        <v>#NAME?</v>
      </c>
      <c r="K477" s="159"/>
    </row>
    <row r="478" spans="1:11" x14ac:dyDescent="0.2">
      <c r="A478" s="166" t="s">
        <v>1409</v>
      </c>
      <c r="B478" s="159">
        <v>0</v>
      </c>
      <c r="C478" s="159" t="e">
        <f>[2]!EntCustName("marl02",A478)</f>
        <v>#NAME?</v>
      </c>
      <c r="D478" s="159" t="str">
        <f t="shared" si="8"/>
        <v>LAR001</v>
      </c>
      <c r="E478" s="159"/>
      <c r="F478" s="159"/>
      <c r="G478" s="160"/>
      <c r="H478" s="160"/>
      <c r="I478" s="159"/>
      <c r="J478" s="159" t="e">
        <f>[2]!EntCustSalesGL("marl02",A478)</f>
        <v>#NAME?</v>
      </c>
      <c r="K478" s="159"/>
    </row>
    <row r="479" spans="1:11" x14ac:dyDescent="0.2">
      <c r="A479" s="166" t="s">
        <v>1410</v>
      </c>
      <c r="B479" s="159">
        <v>0</v>
      </c>
      <c r="C479" s="159" t="e">
        <f>[2]!EntCustName("marl02",A479)</f>
        <v>#NAME?</v>
      </c>
      <c r="D479" s="159" t="str">
        <f t="shared" si="8"/>
        <v>LAR002</v>
      </c>
      <c r="E479" s="159"/>
      <c r="F479" s="159"/>
      <c r="G479" s="160"/>
      <c r="H479" s="160"/>
      <c r="I479" s="159"/>
      <c r="J479" s="159" t="e">
        <f>[2]!EntCustSalesGL("marl02",A479)</f>
        <v>#NAME?</v>
      </c>
      <c r="K479" s="159"/>
    </row>
    <row r="480" spans="1:11" x14ac:dyDescent="0.2">
      <c r="A480" s="166" t="s">
        <v>1411</v>
      </c>
      <c r="B480" s="159">
        <v>0</v>
      </c>
      <c r="C480" s="159" t="e">
        <f>[2]!EntCustName("marl02",A480)</f>
        <v>#NAME?</v>
      </c>
      <c r="D480" s="159" t="str">
        <f t="shared" si="8"/>
        <v>LAS002</v>
      </c>
      <c r="E480" s="159"/>
      <c r="F480" s="159"/>
      <c r="G480" s="160"/>
      <c r="H480" s="160"/>
      <c r="I480" s="159"/>
      <c r="J480" s="159" t="e">
        <f>[2]!EntCustSalesGL("marl02",A480)</f>
        <v>#NAME?</v>
      </c>
      <c r="K480" s="159"/>
    </row>
    <row r="481" spans="1:11" x14ac:dyDescent="0.2">
      <c r="A481" s="166" t="s">
        <v>1412</v>
      </c>
      <c r="B481" s="159">
        <v>0</v>
      </c>
      <c r="C481" s="159" t="e">
        <f>[2]!EntCustName("marl02",A481)</f>
        <v>#NAME?</v>
      </c>
      <c r="D481" s="159" t="str">
        <f t="shared" si="8"/>
        <v>LAS005</v>
      </c>
      <c r="E481" s="159"/>
      <c r="F481" s="159"/>
      <c r="G481" s="160"/>
      <c r="H481" s="160"/>
      <c r="I481" s="159"/>
      <c r="J481" s="159" t="e">
        <f>[2]!EntCustSalesGL("marl02",A481)</f>
        <v>#NAME?</v>
      </c>
      <c r="K481" s="159"/>
    </row>
    <row r="482" spans="1:11" x14ac:dyDescent="0.2">
      <c r="A482" s="166" t="s">
        <v>1413</v>
      </c>
      <c r="B482" s="159">
        <v>0</v>
      </c>
      <c r="C482" s="159" t="e">
        <f>[2]!EntCustName("marl02",A482)</f>
        <v>#NAME?</v>
      </c>
      <c r="D482" s="159" t="str">
        <f t="shared" si="8"/>
        <v>LAT001</v>
      </c>
      <c r="E482" s="159"/>
      <c r="F482" s="159"/>
      <c r="G482" s="160"/>
      <c r="H482" s="160"/>
      <c r="I482" s="159"/>
      <c r="J482" s="159" t="e">
        <f>[2]!EntCustSalesGL("marl02",A482)</f>
        <v>#NAME?</v>
      </c>
      <c r="K482" s="159"/>
    </row>
    <row r="483" spans="1:11" x14ac:dyDescent="0.2">
      <c r="A483" s="166" t="s">
        <v>1414</v>
      </c>
      <c r="B483" s="159">
        <v>0</v>
      </c>
      <c r="C483" s="159" t="e">
        <f>[2]!EntCustName("marl02",A483)</f>
        <v>#NAME?</v>
      </c>
      <c r="D483" s="159" t="str">
        <f t="shared" si="8"/>
        <v>LDC001</v>
      </c>
      <c r="E483" s="159"/>
      <c r="F483" s="159"/>
      <c r="G483" s="160"/>
      <c r="H483" s="160"/>
      <c r="I483" s="159"/>
      <c r="J483" s="159" t="e">
        <f>[2]!EntCustSalesGL("marl02",A483)</f>
        <v>#NAME?</v>
      </c>
      <c r="K483" s="159"/>
    </row>
    <row r="484" spans="1:11" x14ac:dyDescent="0.2">
      <c r="A484" s="166" t="s">
        <v>1415</v>
      </c>
      <c r="B484" s="159">
        <v>0</v>
      </c>
      <c r="C484" s="159" t="e">
        <f>[2]!EntCustName("marl02",A484)</f>
        <v>#NAME?</v>
      </c>
      <c r="D484" s="159" t="str">
        <f t="shared" si="8"/>
        <v>LEA001</v>
      </c>
      <c r="E484" s="159"/>
      <c r="F484" s="159"/>
      <c r="G484" s="160"/>
      <c r="H484" s="160"/>
      <c r="I484" s="159"/>
      <c r="J484" s="159" t="e">
        <f>[2]!EntCustSalesGL("marl02",A484)</f>
        <v>#NAME?</v>
      </c>
      <c r="K484" s="159"/>
    </row>
    <row r="485" spans="1:11" x14ac:dyDescent="0.2">
      <c r="A485" s="166" t="s">
        <v>1416</v>
      </c>
      <c r="B485" s="159">
        <v>0</v>
      </c>
      <c r="C485" s="159" t="e">
        <f>[2]!EntCustName("marl02",A485)</f>
        <v>#NAME?</v>
      </c>
      <c r="D485" s="159" t="str">
        <f t="shared" si="8"/>
        <v>LEA003</v>
      </c>
      <c r="E485" s="159"/>
      <c r="F485" s="159"/>
      <c r="G485" s="160"/>
      <c r="H485" s="160"/>
      <c r="I485" s="159"/>
      <c r="J485" s="159" t="e">
        <f>[2]!EntCustSalesGL("marl02",A485)</f>
        <v>#NAME?</v>
      </c>
      <c r="K485" s="159"/>
    </row>
    <row r="486" spans="1:11" x14ac:dyDescent="0.2">
      <c r="A486" s="166" t="s">
        <v>1417</v>
      </c>
      <c r="B486" s="159">
        <v>0</v>
      </c>
      <c r="C486" s="159" t="e">
        <f>[2]!EntCustName("marl02",A486)</f>
        <v>#NAME?</v>
      </c>
      <c r="D486" s="159" t="str">
        <f t="shared" si="8"/>
        <v>LEE002</v>
      </c>
      <c r="E486" s="159"/>
      <c r="F486" s="159"/>
      <c r="G486" s="160"/>
      <c r="H486" s="160"/>
      <c r="I486" s="159"/>
      <c r="J486" s="159" t="e">
        <f>[2]!EntCustSalesGL("marl02",A486)</f>
        <v>#NAME?</v>
      </c>
      <c r="K486" s="159"/>
    </row>
    <row r="487" spans="1:11" x14ac:dyDescent="0.2">
      <c r="A487" s="166" t="s">
        <v>1418</v>
      </c>
      <c r="B487" s="159">
        <v>0</v>
      </c>
      <c r="C487" s="159" t="e">
        <f>[2]!EntCustName("marl02",A487)</f>
        <v>#NAME?</v>
      </c>
      <c r="D487" s="159" t="str">
        <f t="shared" si="8"/>
        <v>LEI009</v>
      </c>
      <c r="E487" s="159"/>
      <c r="F487" s="159"/>
      <c r="G487" s="160"/>
      <c r="H487" s="160"/>
      <c r="I487" s="159"/>
      <c r="J487" s="159" t="e">
        <f>[2]!EntCustSalesGL("marl02",A487)</f>
        <v>#NAME?</v>
      </c>
      <c r="K487" s="159"/>
    </row>
    <row r="488" spans="1:11" x14ac:dyDescent="0.2">
      <c r="A488" s="166" t="s">
        <v>1419</v>
      </c>
      <c r="B488" s="159">
        <v>0</v>
      </c>
      <c r="C488" s="159" t="e">
        <f>[2]!EntCustName("marl02",A488)</f>
        <v>#NAME?</v>
      </c>
      <c r="D488" s="159" t="str">
        <f t="shared" si="8"/>
        <v>LEM001</v>
      </c>
      <c r="E488" s="159"/>
      <c r="F488" s="159"/>
      <c r="G488" s="160"/>
      <c r="H488" s="160"/>
      <c r="I488" s="159"/>
      <c r="J488" s="159" t="e">
        <f>[2]!EntCustSalesGL("marl02",A488)</f>
        <v>#NAME?</v>
      </c>
      <c r="K488" s="159"/>
    </row>
    <row r="489" spans="1:11" x14ac:dyDescent="0.2">
      <c r="A489" s="166" t="s">
        <v>2523</v>
      </c>
      <c r="B489" s="159">
        <v>0</v>
      </c>
      <c r="C489" s="159" t="e">
        <f>[2]!EntCustName("marl02",A489)</f>
        <v>#NAME?</v>
      </c>
      <c r="D489" s="159" t="str">
        <f t="shared" si="8"/>
        <v>LEN001</v>
      </c>
      <c r="E489" s="159"/>
      <c r="F489" s="159"/>
      <c r="G489" s="160"/>
      <c r="H489" s="160"/>
      <c r="I489" s="159"/>
      <c r="J489" s="159" t="e">
        <f>[2]!EntCustSalesGL("marl02",A489)</f>
        <v>#NAME?</v>
      </c>
      <c r="K489" s="159"/>
    </row>
    <row r="490" spans="1:11" x14ac:dyDescent="0.2">
      <c r="A490" s="166" t="s">
        <v>1420</v>
      </c>
      <c r="B490" s="159">
        <v>0</v>
      </c>
      <c r="C490" s="159" t="e">
        <f>[2]!EntCustName("marl02",A490)</f>
        <v>#NAME?</v>
      </c>
      <c r="D490" s="159" t="str">
        <f t="shared" si="8"/>
        <v>LEO002</v>
      </c>
      <c r="E490" s="159"/>
      <c r="F490" s="159"/>
      <c r="G490" s="160"/>
      <c r="H490" s="160"/>
      <c r="I490" s="159"/>
      <c r="J490" s="159" t="e">
        <f>[2]!EntCustSalesGL("marl02",A490)</f>
        <v>#NAME?</v>
      </c>
      <c r="K490" s="159"/>
    </row>
    <row r="491" spans="1:11" x14ac:dyDescent="0.2">
      <c r="A491" s="166" t="s">
        <v>1421</v>
      </c>
      <c r="B491" s="159">
        <v>0</v>
      </c>
      <c r="C491" s="159" t="e">
        <f>[2]!EntCustName("marl02",A491)</f>
        <v>#NAME?</v>
      </c>
      <c r="D491" s="159" t="str">
        <f t="shared" si="8"/>
        <v>LEW001</v>
      </c>
      <c r="E491" s="159"/>
      <c r="F491" s="159"/>
      <c r="G491" s="160"/>
      <c r="H491" s="160"/>
      <c r="I491" s="159"/>
      <c r="J491" s="159" t="e">
        <f>[2]!EntCustSalesGL("marl02",A491)</f>
        <v>#NAME?</v>
      </c>
      <c r="K491" s="159"/>
    </row>
    <row r="492" spans="1:11" x14ac:dyDescent="0.2">
      <c r="A492" s="166" t="s">
        <v>1422</v>
      </c>
      <c r="B492" s="159">
        <v>0</v>
      </c>
      <c r="C492" s="159" t="e">
        <f>[2]!EntCustName("marl02",A492)</f>
        <v>#NAME?</v>
      </c>
      <c r="D492" s="159" t="str">
        <f t="shared" si="8"/>
        <v>LHJ001</v>
      </c>
      <c r="E492" s="159"/>
      <c r="F492" s="159"/>
      <c r="G492" s="160"/>
      <c r="H492" s="160"/>
      <c r="I492" s="159"/>
      <c r="J492" s="159" t="e">
        <f>[2]!EntCustSalesGL("marl02",A492)</f>
        <v>#NAME?</v>
      </c>
      <c r="K492" s="159"/>
    </row>
    <row r="493" spans="1:11" x14ac:dyDescent="0.2">
      <c r="A493" s="166" t="s">
        <v>1423</v>
      </c>
      <c r="B493" s="159">
        <v>0</v>
      </c>
      <c r="C493" s="159" t="e">
        <f>[2]!EntCustName("marl02",A493)</f>
        <v>#NAME?</v>
      </c>
      <c r="D493" s="159" t="str">
        <f t="shared" si="8"/>
        <v>LHM001</v>
      </c>
      <c r="E493" s="159"/>
      <c r="F493" s="159"/>
      <c r="G493" s="160"/>
      <c r="H493" s="160"/>
      <c r="I493" s="159"/>
      <c r="J493" s="159" t="e">
        <f>[2]!EntCustSalesGL("marl02",A493)</f>
        <v>#NAME?</v>
      </c>
      <c r="K493" s="159"/>
    </row>
    <row r="494" spans="1:11" x14ac:dyDescent="0.2">
      <c r="A494" s="166" t="s">
        <v>2524</v>
      </c>
      <c r="B494" s="159">
        <v>0</v>
      </c>
      <c r="C494" s="159" t="e">
        <f>[2]!EntCustName("marl02",A494)</f>
        <v>#NAME?</v>
      </c>
      <c r="D494" s="159" t="str">
        <f t="shared" si="8"/>
        <v>LID001</v>
      </c>
      <c r="E494" s="159"/>
      <c r="F494" s="159"/>
      <c r="G494" s="160"/>
      <c r="H494" s="160"/>
      <c r="I494" s="159"/>
      <c r="J494" s="159" t="e">
        <f>[2]!EntCustSalesGL("marl02",A494)</f>
        <v>#NAME?</v>
      </c>
      <c r="K494" s="159"/>
    </row>
    <row r="495" spans="1:11" x14ac:dyDescent="0.2">
      <c r="A495" s="166" t="s">
        <v>1424</v>
      </c>
      <c r="B495" s="159">
        <v>0</v>
      </c>
      <c r="C495" s="159" t="e">
        <f>[2]!EntCustName("marl02",A495)</f>
        <v>#NAME?</v>
      </c>
      <c r="D495" s="159" t="str">
        <f t="shared" si="8"/>
        <v>LIF005</v>
      </c>
      <c r="E495" s="159"/>
      <c r="F495" s="159"/>
      <c r="G495" s="160"/>
      <c r="H495" s="160"/>
      <c r="I495" s="159"/>
      <c r="J495" s="159" t="e">
        <f>[2]!EntCustSalesGL("marl02",A495)</f>
        <v>#NAME?</v>
      </c>
      <c r="K495" s="159"/>
    </row>
    <row r="496" spans="1:11" x14ac:dyDescent="0.2">
      <c r="A496" s="166" t="s">
        <v>1425</v>
      </c>
      <c r="B496" s="159">
        <v>0</v>
      </c>
      <c r="C496" s="159" t="e">
        <f>[2]!EntCustName("marl02",A496)</f>
        <v>#NAME?</v>
      </c>
      <c r="D496" s="159" t="str">
        <f t="shared" si="8"/>
        <v>LIF007</v>
      </c>
      <c r="E496" s="159"/>
      <c r="F496" s="159"/>
      <c r="G496" s="160"/>
      <c r="H496" s="160"/>
      <c r="I496" s="159"/>
      <c r="J496" s="159" t="e">
        <f>[2]!EntCustSalesGL("marl02",A496)</f>
        <v>#NAME?</v>
      </c>
      <c r="K496" s="159"/>
    </row>
    <row r="497" spans="1:11" x14ac:dyDescent="0.2">
      <c r="A497" s="166" t="s">
        <v>1426</v>
      </c>
      <c r="B497" s="159">
        <v>0</v>
      </c>
      <c r="C497" s="159" t="e">
        <f>[2]!EntCustName("marl02",A497)</f>
        <v>#NAME?</v>
      </c>
      <c r="D497" s="159" t="str">
        <f t="shared" si="8"/>
        <v>LNC001</v>
      </c>
      <c r="E497" s="159"/>
      <c r="F497" s="159"/>
      <c r="G497" s="160"/>
      <c r="H497" s="160"/>
      <c r="I497" s="159"/>
      <c r="J497" s="159" t="e">
        <f>[2]!EntCustSalesGL("marl02",A497)</f>
        <v>#NAME?</v>
      </c>
      <c r="K497" s="159"/>
    </row>
    <row r="498" spans="1:11" x14ac:dyDescent="0.2">
      <c r="A498" s="166" t="s">
        <v>1427</v>
      </c>
      <c r="B498" s="159">
        <v>0</v>
      </c>
      <c r="C498" s="159" t="e">
        <f>[2]!EntCustName("marl02",A498)</f>
        <v>#NAME?</v>
      </c>
      <c r="D498" s="159" t="str">
        <f t="shared" si="8"/>
        <v>LOC002</v>
      </c>
      <c r="E498" s="159"/>
      <c r="F498" s="159"/>
      <c r="G498" s="160"/>
      <c r="H498" s="160"/>
      <c r="I498" s="159"/>
      <c r="J498" s="159" t="e">
        <f>[2]!EntCustSalesGL("marl02",A498)</f>
        <v>#NAME?</v>
      </c>
      <c r="K498" s="159"/>
    </row>
    <row r="499" spans="1:11" x14ac:dyDescent="0.2">
      <c r="A499" s="166" t="s">
        <v>1428</v>
      </c>
      <c r="B499" s="159">
        <v>0</v>
      </c>
      <c r="C499" s="159" t="e">
        <f>[2]!EntCustName("marl02",A499)</f>
        <v>#NAME?</v>
      </c>
      <c r="D499" s="159" t="str">
        <f t="shared" si="8"/>
        <v>LOC003</v>
      </c>
      <c r="E499" s="159"/>
      <c r="F499" s="159"/>
      <c r="G499" s="160"/>
      <c r="H499" s="160"/>
      <c r="I499" s="159"/>
      <c r="J499" s="159" t="e">
        <f>[2]!EntCustSalesGL("marl02",A499)</f>
        <v>#NAME?</v>
      </c>
      <c r="K499" s="159"/>
    </row>
    <row r="500" spans="1:11" x14ac:dyDescent="0.2">
      <c r="A500" s="166" t="s">
        <v>1429</v>
      </c>
      <c r="B500" s="159">
        <v>0</v>
      </c>
      <c r="C500" s="159" t="e">
        <f>[2]!EntCustName("marl02",A500)</f>
        <v>#NAME?</v>
      </c>
      <c r="D500" s="159" t="str">
        <f t="shared" si="8"/>
        <v>LOC004</v>
      </c>
      <c r="E500" s="159"/>
      <c r="F500" s="159"/>
      <c r="G500" s="160"/>
      <c r="H500" s="160"/>
      <c r="I500" s="159"/>
      <c r="J500" s="159" t="e">
        <f>[2]!EntCustSalesGL("marl02",A500)</f>
        <v>#NAME?</v>
      </c>
      <c r="K500" s="159"/>
    </row>
    <row r="501" spans="1:11" x14ac:dyDescent="0.2">
      <c r="A501" s="166" t="s">
        <v>1430</v>
      </c>
      <c r="B501" s="159">
        <v>0</v>
      </c>
      <c r="C501" s="159" t="e">
        <f>[2]!EntCustName("marl02",A501)</f>
        <v>#NAME?</v>
      </c>
      <c r="D501" s="159" t="str">
        <f t="shared" si="8"/>
        <v>LON001</v>
      </c>
      <c r="E501" s="159"/>
      <c r="F501" s="159"/>
      <c r="G501" s="160"/>
      <c r="H501" s="160"/>
      <c r="I501" s="159"/>
      <c r="J501" s="159" t="e">
        <f>[2]!EntCustSalesGL("marl02",A501)</f>
        <v>#NAME?</v>
      </c>
      <c r="K501" s="159"/>
    </row>
    <row r="502" spans="1:11" x14ac:dyDescent="0.2">
      <c r="A502" s="166" t="s">
        <v>1431</v>
      </c>
      <c r="B502" s="159">
        <v>0</v>
      </c>
      <c r="C502" s="159" t="e">
        <f>[2]!EntCustName("marl02",A502)</f>
        <v>#NAME?</v>
      </c>
      <c r="D502" s="159" t="str">
        <f t="shared" si="8"/>
        <v>LOO001</v>
      </c>
      <c r="E502" s="159"/>
      <c r="F502" s="159"/>
      <c r="G502" s="160"/>
      <c r="H502" s="160"/>
      <c r="I502" s="159"/>
      <c r="J502" s="159" t="e">
        <f>[2]!EntCustSalesGL("marl02",A502)</f>
        <v>#NAME?</v>
      </c>
      <c r="K502" s="159"/>
    </row>
    <row r="503" spans="1:11" x14ac:dyDescent="0.2">
      <c r="A503" s="166" t="s">
        <v>1432</v>
      </c>
      <c r="B503" s="159">
        <v>0</v>
      </c>
      <c r="C503" s="159" t="e">
        <f>[2]!EntCustName("marl02",A503)</f>
        <v>#NAME?</v>
      </c>
      <c r="D503" s="159" t="str">
        <f t="shared" si="8"/>
        <v>LUC001</v>
      </c>
      <c r="E503" s="159"/>
      <c r="F503" s="159"/>
      <c r="G503" s="160"/>
      <c r="H503" s="160"/>
      <c r="I503" s="159"/>
      <c r="J503" s="159" t="e">
        <f>[2]!EntCustSalesGL("marl02",A503)</f>
        <v>#NAME?</v>
      </c>
      <c r="K503" s="159"/>
    </row>
    <row r="504" spans="1:11" x14ac:dyDescent="0.2">
      <c r="A504" s="166" t="s">
        <v>1433</v>
      </c>
      <c r="B504" s="159">
        <v>0</v>
      </c>
      <c r="C504" s="159" t="e">
        <f>[2]!EntCustName("marl02",A504)</f>
        <v>#NAME?</v>
      </c>
      <c r="D504" s="159" t="str">
        <f t="shared" si="8"/>
        <v>LUD001</v>
      </c>
      <c r="E504" s="159"/>
      <c r="F504" s="159"/>
      <c r="G504" s="160"/>
      <c r="H504" s="160"/>
      <c r="I504" s="159"/>
      <c r="J504" s="159" t="e">
        <f>[2]!EntCustSalesGL("marl02",A504)</f>
        <v>#NAME?</v>
      </c>
      <c r="K504" s="159"/>
    </row>
    <row r="505" spans="1:11" x14ac:dyDescent="0.2">
      <c r="A505" s="166" t="s">
        <v>1434</v>
      </c>
      <c r="B505" s="159">
        <v>0</v>
      </c>
      <c r="C505" s="159" t="e">
        <f>[2]!EntCustName("marl02",A505)</f>
        <v>#NAME?</v>
      </c>
      <c r="D505" s="159" t="str">
        <f t="shared" si="8"/>
        <v>LUD002</v>
      </c>
      <c r="E505" s="159"/>
      <c r="F505" s="159"/>
      <c r="G505" s="160"/>
      <c r="H505" s="160"/>
      <c r="I505" s="159"/>
      <c r="J505" s="159" t="e">
        <f>[2]!EntCustSalesGL("marl02",A505)</f>
        <v>#NAME?</v>
      </c>
      <c r="K505" s="159"/>
    </row>
    <row r="506" spans="1:11" x14ac:dyDescent="0.2">
      <c r="A506" s="166" t="s">
        <v>1435</v>
      </c>
      <c r="B506" s="159">
        <v>0</v>
      </c>
      <c r="C506" s="159" t="e">
        <f>[2]!EntCustName("marl02",A506)</f>
        <v>#NAME?</v>
      </c>
      <c r="D506" s="159" t="str">
        <f t="shared" si="8"/>
        <v>LYN001</v>
      </c>
      <c r="E506" s="159"/>
      <c r="F506" s="159"/>
      <c r="G506" s="160"/>
      <c r="H506" s="160"/>
      <c r="I506" s="159"/>
      <c r="J506" s="159" t="e">
        <f>[2]!EntCustSalesGL("marl02",A506)</f>
        <v>#NAME?</v>
      </c>
      <c r="K506" s="159"/>
    </row>
    <row r="507" spans="1:11" x14ac:dyDescent="0.2">
      <c r="A507" s="166" t="s">
        <v>1436</v>
      </c>
      <c r="B507" s="159">
        <v>0</v>
      </c>
      <c r="C507" s="159" t="e">
        <f>[2]!EntCustName("marl02",A507)</f>
        <v>#NAME?</v>
      </c>
      <c r="D507" s="159" t="str">
        <f t="shared" si="8"/>
        <v>MAC001</v>
      </c>
      <c r="E507" s="159"/>
      <c r="F507" s="159"/>
      <c r="G507" s="160"/>
      <c r="H507" s="160"/>
      <c r="I507" s="159"/>
      <c r="J507" s="159" t="e">
        <f>[2]!EntCustSalesGL("marl02",A507)</f>
        <v>#NAME?</v>
      </c>
      <c r="K507" s="159"/>
    </row>
    <row r="508" spans="1:11" x14ac:dyDescent="0.2">
      <c r="A508" s="166" t="s">
        <v>1437</v>
      </c>
      <c r="B508" s="159">
        <v>0</v>
      </c>
      <c r="C508" s="159" t="e">
        <f>[2]!EntCustName("marl02",A508)</f>
        <v>#NAME?</v>
      </c>
      <c r="D508" s="159" t="str">
        <f t="shared" si="8"/>
        <v>MAD001</v>
      </c>
      <c r="E508" s="159"/>
      <c r="F508" s="159"/>
      <c r="G508" s="160"/>
      <c r="H508" s="160"/>
      <c r="I508" s="159"/>
      <c r="J508" s="159" t="e">
        <f>[2]!EntCustSalesGL("marl02",A508)</f>
        <v>#NAME?</v>
      </c>
      <c r="K508" s="159"/>
    </row>
    <row r="509" spans="1:11" x14ac:dyDescent="0.2">
      <c r="A509" s="166" t="s">
        <v>1438</v>
      </c>
      <c r="B509" s="159">
        <v>0</v>
      </c>
      <c r="C509" s="159" t="e">
        <f>[2]!EntCustName("marl02",A509)</f>
        <v>#NAME?</v>
      </c>
      <c r="D509" s="159" t="str">
        <f t="shared" si="8"/>
        <v>MAG006</v>
      </c>
      <c r="E509" s="159"/>
      <c r="F509" s="159"/>
      <c r="G509" s="160"/>
      <c r="H509" s="160"/>
      <c r="I509" s="159"/>
      <c r="J509" s="159" t="e">
        <f>[2]!EntCustSalesGL("marl02",A509)</f>
        <v>#NAME?</v>
      </c>
      <c r="K509" s="159"/>
    </row>
    <row r="510" spans="1:11" x14ac:dyDescent="0.2">
      <c r="A510" s="166" t="s">
        <v>1439</v>
      </c>
      <c r="B510" s="159">
        <v>0</v>
      </c>
      <c r="C510" s="159" t="e">
        <f>[2]!EntCustName("marl02",A510)</f>
        <v>#NAME?</v>
      </c>
      <c r="D510" s="159" t="str">
        <f t="shared" si="8"/>
        <v>MAG007</v>
      </c>
      <c r="E510" s="159"/>
      <c r="F510" s="159"/>
      <c r="G510" s="160"/>
      <c r="H510" s="160"/>
      <c r="I510" s="159"/>
      <c r="J510" s="159" t="e">
        <f>[2]!EntCustSalesGL("marl02",A510)</f>
        <v>#NAME?</v>
      </c>
      <c r="K510" s="159"/>
    </row>
    <row r="511" spans="1:11" x14ac:dyDescent="0.2">
      <c r="A511" s="166" t="s">
        <v>1440</v>
      </c>
      <c r="B511" s="159">
        <v>0</v>
      </c>
      <c r="C511" s="159" t="e">
        <f>[2]!EntCustName("marl02",A511)</f>
        <v>#NAME?</v>
      </c>
      <c r="D511" s="159" t="str">
        <f t="shared" si="8"/>
        <v>MAI001</v>
      </c>
      <c r="E511" s="159"/>
      <c r="F511" s="159"/>
      <c r="G511" s="160"/>
      <c r="H511" s="160"/>
      <c r="I511" s="159"/>
      <c r="J511" s="159" t="e">
        <f>[2]!EntCustSalesGL("marl02",A511)</f>
        <v>#NAME?</v>
      </c>
      <c r="K511" s="159"/>
    </row>
    <row r="512" spans="1:11" x14ac:dyDescent="0.2">
      <c r="A512" s="166" t="s">
        <v>1441</v>
      </c>
      <c r="B512" s="159">
        <v>0</v>
      </c>
      <c r="C512" s="159" t="e">
        <f>[2]!EntCustName("marl02",A512)</f>
        <v>#NAME?</v>
      </c>
      <c r="D512" s="159" t="str">
        <f t="shared" si="8"/>
        <v>MAI004</v>
      </c>
      <c r="E512" s="159"/>
      <c r="F512" s="159"/>
      <c r="G512" s="160"/>
      <c r="H512" s="160"/>
      <c r="I512" s="159"/>
      <c r="J512" s="159" t="e">
        <f>[2]!EntCustSalesGL("marl02",A512)</f>
        <v>#NAME?</v>
      </c>
      <c r="K512" s="159"/>
    </row>
    <row r="513" spans="1:11" x14ac:dyDescent="0.2">
      <c r="A513" s="166" t="s">
        <v>1442</v>
      </c>
      <c r="B513" s="159">
        <v>0</v>
      </c>
      <c r="C513" s="159" t="e">
        <f>[2]!EntCustName("marl02",A513)</f>
        <v>#NAME?</v>
      </c>
      <c r="D513" s="159" t="str">
        <f t="shared" si="8"/>
        <v>MAI006</v>
      </c>
      <c r="E513" s="159"/>
      <c r="F513" s="159"/>
      <c r="G513" s="160"/>
      <c r="H513" s="160"/>
      <c r="I513" s="159"/>
      <c r="J513" s="159" t="e">
        <f>[2]!EntCustSalesGL("marl02",A513)</f>
        <v>#NAME?</v>
      </c>
      <c r="K513" s="159"/>
    </row>
    <row r="514" spans="1:11" x14ac:dyDescent="0.2">
      <c r="A514" s="166" t="s">
        <v>1443</v>
      </c>
      <c r="B514" s="159">
        <v>0</v>
      </c>
      <c r="C514" s="159" t="e">
        <f>[2]!EntCustName("marl02",A514)</f>
        <v>#NAME?</v>
      </c>
      <c r="D514" s="159" t="str">
        <f t="shared" si="8"/>
        <v>MAI007</v>
      </c>
      <c r="E514" s="159"/>
      <c r="F514" s="159"/>
      <c r="G514" s="160"/>
      <c r="H514" s="160"/>
      <c r="I514" s="159"/>
      <c r="J514" s="159" t="e">
        <f>[2]!EntCustSalesGL("marl02",A514)</f>
        <v>#NAME?</v>
      </c>
      <c r="K514" s="159"/>
    </row>
    <row r="515" spans="1:11" x14ac:dyDescent="0.2">
      <c r="A515" s="166" t="s">
        <v>1444</v>
      </c>
      <c r="B515" s="159">
        <v>0</v>
      </c>
      <c r="C515" s="159" t="e">
        <f>[2]!EntCustName("marl02",A515)</f>
        <v>#NAME?</v>
      </c>
      <c r="D515" s="159" t="str">
        <f t="shared" si="8"/>
        <v>MAL003</v>
      </c>
      <c r="E515" s="159"/>
      <c r="F515" s="159"/>
      <c r="G515" s="160"/>
      <c r="H515" s="160"/>
      <c r="I515" s="159"/>
      <c r="J515" s="159" t="e">
        <f>[2]!EntCustSalesGL("marl02",A515)</f>
        <v>#NAME?</v>
      </c>
      <c r="K515" s="159"/>
    </row>
    <row r="516" spans="1:11" x14ac:dyDescent="0.2">
      <c r="A516" s="166" t="s">
        <v>1445</v>
      </c>
      <c r="B516" s="159">
        <v>0</v>
      </c>
      <c r="C516" s="159" t="e">
        <f>[2]!EntCustName("marl02",A516)</f>
        <v>#NAME?</v>
      </c>
      <c r="D516" s="159" t="str">
        <f t="shared" si="8"/>
        <v>MAL007</v>
      </c>
      <c r="E516" s="159"/>
      <c r="F516" s="159"/>
      <c r="G516" s="160"/>
      <c r="H516" s="160"/>
      <c r="I516" s="159"/>
      <c r="J516" s="159" t="e">
        <f>[2]!EntCustSalesGL("marl02",A516)</f>
        <v>#NAME?</v>
      </c>
      <c r="K516" s="159"/>
    </row>
    <row r="517" spans="1:11" x14ac:dyDescent="0.2">
      <c r="A517" s="166" t="s">
        <v>1446</v>
      </c>
      <c r="B517" s="159">
        <v>0</v>
      </c>
      <c r="C517" s="159" t="e">
        <f>[2]!EntCustName("marl02",A517)</f>
        <v>#NAME?</v>
      </c>
      <c r="D517" s="159" t="str">
        <f t="shared" si="8"/>
        <v>MAN002</v>
      </c>
      <c r="E517" s="159"/>
      <c r="F517" s="159"/>
      <c r="G517" s="160"/>
      <c r="H517" s="160"/>
      <c r="I517" s="159"/>
      <c r="J517" s="159" t="e">
        <f>[2]!EntCustSalesGL("marl02",A517)</f>
        <v>#NAME?</v>
      </c>
      <c r="K517" s="159"/>
    </row>
    <row r="518" spans="1:11" x14ac:dyDescent="0.2">
      <c r="A518" s="166" t="s">
        <v>1447</v>
      </c>
      <c r="B518" s="159">
        <v>0</v>
      </c>
      <c r="C518" s="159" t="e">
        <f>[2]!EntCustName("marl02",A518)</f>
        <v>#NAME?</v>
      </c>
      <c r="D518" s="159" t="str">
        <f t="shared" si="8"/>
        <v>MAN006</v>
      </c>
      <c r="E518" s="159"/>
      <c r="F518" s="159"/>
      <c r="G518" s="160"/>
      <c r="H518" s="160"/>
      <c r="I518" s="159"/>
      <c r="J518" s="159" t="e">
        <f>[2]!EntCustSalesGL("marl02",A518)</f>
        <v>#NAME?</v>
      </c>
      <c r="K518" s="159"/>
    </row>
    <row r="519" spans="1:11" x14ac:dyDescent="0.2">
      <c r="A519" s="166" t="s">
        <v>1448</v>
      </c>
      <c r="B519" s="159">
        <v>0</v>
      </c>
      <c r="C519" s="159" t="e">
        <f>[2]!EntCustName("marl02",A519)</f>
        <v>#NAME?</v>
      </c>
      <c r="D519" s="159" t="str">
        <f t="shared" ref="D519:D582" si="9">A519</f>
        <v>MAN008</v>
      </c>
      <c r="E519" s="159"/>
      <c r="F519" s="159"/>
      <c r="G519" s="160"/>
      <c r="H519" s="160"/>
      <c r="I519" s="159"/>
      <c r="J519" s="159" t="e">
        <f>[2]!EntCustSalesGL("marl02",A519)</f>
        <v>#NAME?</v>
      </c>
      <c r="K519" s="159"/>
    </row>
    <row r="520" spans="1:11" x14ac:dyDescent="0.2">
      <c r="A520" s="166" t="s">
        <v>1449</v>
      </c>
      <c r="B520" s="159">
        <v>0</v>
      </c>
      <c r="C520" s="159" t="e">
        <f>[2]!EntCustName("marl02",A520)</f>
        <v>#NAME?</v>
      </c>
      <c r="D520" s="159" t="str">
        <f t="shared" si="9"/>
        <v>MAR004</v>
      </c>
      <c r="E520" s="159"/>
      <c r="F520" s="159"/>
      <c r="G520" s="160"/>
      <c r="H520" s="160"/>
      <c r="I520" s="159"/>
      <c r="J520" s="159" t="e">
        <f>[2]!EntCustSalesGL("marl02",A520)</f>
        <v>#NAME?</v>
      </c>
      <c r="K520" s="159"/>
    </row>
    <row r="521" spans="1:11" x14ac:dyDescent="0.2">
      <c r="A521" s="166" t="s">
        <v>1450</v>
      </c>
      <c r="B521" s="159">
        <v>0</v>
      </c>
      <c r="C521" s="159" t="e">
        <f>[2]!EntCustName("marl02",A521)</f>
        <v>#NAME?</v>
      </c>
      <c r="D521" s="159" t="str">
        <f t="shared" si="9"/>
        <v>MAR005</v>
      </c>
      <c r="E521" s="159"/>
      <c r="F521" s="159"/>
      <c r="G521" s="160"/>
      <c r="H521" s="160"/>
      <c r="I521" s="159"/>
      <c r="J521" s="159" t="e">
        <f>[2]!EntCustSalesGL("marl02",A521)</f>
        <v>#NAME?</v>
      </c>
      <c r="K521" s="159"/>
    </row>
    <row r="522" spans="1:11" x14ac:dyDescent="0.2">
      <c r="A522" s="166" t="s">
        <v>1451</v>
      </c>
      <c r="B522" s="159">
        <v>0</v>
      </c>
      <c r="C522" s="159" t="e">
        <f>[2]!EntCustName("marl02",A522)</f>
        <v>#NAME?</v>
      </c>
      <c r="D522" s="159" t="str">
        <f t="shared" si="9"/>
        <v>MAR015</v>
      </c>
      <c r="E522" s="159"/>
      <c r="F522" s="159"/>
      <c r="G522" s="160"/>
      <c r="H522" s="160"/>
      <c r="I522" s="159"/>
      <c r="J522" s="159" t="e">
        <f>[2]!EntCustSalesGL("marl02",A522)</f>
        <v>#NAME?</v>
      </c>
      <c r="K522" s="159"/>
    </row>
    <row r="523" spans="1:11" x14ac:dyDescent="0.2">
      <c r="A523" s="166" t="s">
        <v>2079</v>
      </c>
      <c r="B523" s="159">
        <v>0</v>
      </c>
      <c r="C523" s="159" t="e">
        <f>[2]!EntCustName("marl02",A523)</f>
        <v>#NAME?</v>
      </c>
      <c r="D523" s="159" t="str">
        <f t="shared" si="9"/>
        <v>MAR017</v>
      </c>
      <c r="E523" s="159"/>
      <c r="F523" s="159"/>
      <c r="G523" s="160"/>
      <c r="H523" s="160"/>
      <c r="I523" s="159"/>
      <c r="J523" s="159" t="e">
        <f>[2]!EntCustSalesGL("marl02",A523)</f>
        <v>#NAME?</v>
      </c>
      <c r="K523" s="159"/>
    </row>
    <row r="524" spans="1:11" x14ac:dyDescent="0.2">
      <c r="A524" s="166" t="s">
        <v>1452</v>
      </c>
      <c r="B524" s="159">
        <v>0</v>
      </c>
      <c r="C524" s="159" t="e">
        <f>[2]!EntCustName("marl02",A524)</f>
        <v>#NAME?</v>
      </c>
      <c r="D524" s="159" t="str">
        <f t="shared" si="9"/>
        <v>MAR018</v>
      </c>
      <c r="E524" s="159"/>
      <c r="F524" s="159"/>
      <c r="G524" s="160"/>
      <c r="H524" s="160"/>
      <c r="I524" s="159"/>
      <c r="J524" s="159" t="e">
        <f>[2]!EntCustSalesGL("marl02",A524)</f>
        <v>#NAME?</v>
      </c>
      <c r="K524" s="159"/>
    </row>
    <row r="525" spans="1:11" x14ac:dyDescent="0.2">
      <c r="A525" s="166" t="s">
        <v>1453</v>
      </c>
      <c r="B525" s="159">
        <v>0</v>
      </c>
      <c r="C525" s="159" t="e">
        <f>[2]!EntCustName("marl02",A525)</f>
        <v>#NAME?</v>
      </c>
      <c r="D525" s="159" t="str">
        <f t="shared" si="9"/>
        <v>MAR019</v>
      </c>
      <c r="E525" s="159"/>
      <c r="F525" s="159"/>
      <c r="G525" s="160"/>
      <c r="H525" s="160"/>
      <c r="I525" s="159"/>
      <c r="J525" s="159" t="e">
        <f>[2]!EntCustSalesGL("marl02",A525)</f>
        <v>#NAME?</v>
      </c>
      <c r="K525" s="159"/>
    </row>
    <row r="526" spans="1:11" x14ac:dyDescent="0.2">
      <c r="A526" s="166" t="s">
        <v>1454</v>
      </c>
      <c r="B526" s="159">
        <v>0</v>
      </c>
      <c r="C526" s="159" t="e">
        <f>[2]!EntCustName("marl02",A526)</f>
        <v>#NAME?</v>
      </c>
      <c r="D526" s="159" t="str">
        <f t="shared" si="9"/>
        <v>MAR020</v>
      </c>
      <c r="E526" s="159"/>
      <c r="F526" s="159"/>
      <c r="G526" s="160"/>
      <c r="H526" s="160"/>
      <c r="I526" s="159"/>
      <c r="J526" s="159" t="e">
        <f>[2]!EntCustSalesGL("marl02",A526)</f>
        <v>#NAME?</v>
      </c>
      <c r="K526" s="159"/>
    </row>
    <row r="527" spans="1:11" x14ac:dyDescent="0.2">
      <c r="A527" s="166" t="s">
        <v>1455</v>
      </c>
      <c r="B527" s="159">
        <v>0</v>
      </c>
      <c r="C527" s="159" t="e">
        <f>[2]!EntCustName("marl02",A527)</f>
        <v>#NAME?</v>
      </c>
      <c r="D527" s="159" t="str">
        <f t="shared" si="9"/>
        <v>MAR021</v>
      </c>
      <c r="E527" s="159"/>
      <c r="F527" s="159"/>
      <c r="G527" s="160"/>
      <c r="H527" s="160"/>
      <c r="I527" s="159"/>
      <c r="J527" s="159" t="e">
        <f>[2]!EntCustSalesGL("marl02",A527)</f>
        <v>#NAME?</v>
      </c>
      <c r="K527" s="159"/>
    </row>
    <row r="528" spans="1:11" x14ac:dyDescent="0.2">
      <c r="A528" s="166" t="s">
        <v>1456</v>
      </c>
      <c r="B528" s="159">
        <v>0</v>
      </c>
      <c r="C528" s="159" t="e">
        <f>[2]!EntCustName("marl02",A528)</f>
        <v>#NAME?</v>
      </c>
      <c r="D528" s="159" t="str">
        <f t="shared" si="9"/>
        <v>MAR022</v>
      </c>
      <c r="E528" s="159"/>
      <c r="F528" s="159"/>
      <c r="G528" s="160"/>
      <c r="H528" s="160"/>
      <c r="I528" s="159"/>
      <c r="J528" s="159" t="e">
        <f>[2]!EntCustSalesGL("marl02",A528)</f>
        <v>#NAME?</v>
      </c>
      <c r="K528" s="159"/>
    </row>
    <row r="529" spans="1:11" x14ac:dyDescent="0.2">
      <c r="A529" s="166" t="s">
        <v>1457</v>
      </c>
      <c r="B529" s="159">
        <v>0</v>
      </c>
      <c r="C529" s="159" t="e">
        <f>[2]!EntCustName("marl02",A529)</f>
        <v>#NAME?</v>
      </c>
      <c r="D529" s="159" t="str">
        <f t="shared" si="9"/>
        <v>MAR029</v>
      </c>
      <c r="E529" s="159"/>
      <c r="F529" s="159"/>
      <c r="G529" s="160"/>
      <c r="H529" s="160"/>
      <c r="I529" s="159"/>
      <c r="J529" s="159" t="e">
        <f>[2]!EntCustSalesGL("marl02",A529)</f>
        <v>#NAME?</v>
      </c>
      <c r="K529" s="159"/>
    </row>
    <row r="530" spans="1:11" x14ac:dyDescent="0.2">
      <c r="A530" s="166" t="s">
        <v>1458</v>
      </c>
      <c r="B530" s="159">
        <v>0</v>
      </c>
      <c r="C530" s="159" t="e">
        <f>[2]!EntCustName("marl02",A530)</f>
        <v>#NAME?</v>
      </c>
      <c r="D530" s="159" t="str">
        <f t="shared" si="9"/>
        <v>MAR030</v>
      </c>
      <c r="E530" s="159"/>
      <c r="F530" s="159"/>
      <c r="G530" s="160"/>
      <c r="H530" s="160"/>
      <c r="I530" s="159"/>
      <c r="J530" s="159" t="e">
        <f>[2]!EntCustSalesGL("marl02",A530)</f>
        <v>#NAME?</v>
      </c>
      <c r="K530" s="159"/>
    </row>
    <row r="531" spans="1:11" x14ac:dyDescent="0.2">
      <c r="A531" s="166" t="s">
        <v>1459</v>
      </c>
      <c r="B531" s="159">
        <v>0</v>
      </c>
      <c r="C531" s="159" t="e">
        <f>[2]!EntCustName("marl02",A531)</f>
        <v>#NAME?</v>
      </c>
      <c r="D531" s="159" t="str">
        <f t="shared" si="9"/>
        <v>MAR031</v>
      </c>
      <c r="E531" s="159"/>
      <c r="F531" s="159"/>
      <c r="G531" s="160"/>
      <c r="H531" s="160"/>
      <c r="I531" s="159"/>
      <c r="J531" s="159" t="e">
        <f>[2]!EntCustSalesGL("marl02",A531)</f>
        <v>#NAME?</v>
      </c>
      <c r="K531" s="159"/>
    </row>
    <row r="532" spans="1:11" x14ac:dyDescent="0.2">
      <c r="A532" s="166" t="s">
        <v>1460</v>
      </c>
      <c r="B532" s="159">
        <v>0</v>
      </c>
      <c r="C532" s="159" t="e">
        <f>[2]!EntCustName("marl02",A532)</f>
        <v>#NAME?</v>
      </c>
      <c r="D532" s="159" t="str">
        <f t="shared" si="9"/>
        <v>MAR032</v>
      </c>
      <c r="E532" s="159"/>
      <c r="F532" s="159"/>
      <c r="G532" s="160"/>
      <c r="H532" s="160"/>
      <c r="I532" s="159"/>
      <c r="J532" s="159" t="e">
        <f>[2]!EntCustSalesGL("marl02",A532)</f>
        <v>#NAME?</v>
      </c>
      <c r="K532" s="159"/>
    </row>
    <row r="533" spans="1:11" x14ac:dyDescent="0.2">
      <c r="A533" s="166" t="s">
        <v>1461</v>
      </c>
      <c r="B533" s="159">
        <v>0</v>
      </c>
      <c r="C533" s="159" t="e">
        <f>[2]!EntCustName("marl02",A533)</f>
        <v>#NAME?</v>
      </c>
      <c r="D533" s="159" t="str">
        <f t="shared" si="9"/>
        <v>MAR035</v>
      </c>
      <c r="E533" s="159"/>
      <c r="F533" s="159"/>
      <c r="G533" s="160"/>
      <c r="H533" s="160"/>
      <c r="I533" s="159"/>
      <c r="J533" s="159" t="e">
        <f>[2]!EntCustSalesGL("marl02",A533)</f>
        <v>#NAME?</v>
      </c>
      <c r="K533" s="159"/>
    </row>
    <row r="534" spans="1:11" x14ac:dyDescent="0.2">
      <c r="A534" s="166" t="s">
        <v>1462</v>
      </c>
      <c r="B534" s="159">
        <v>0</v>
      </c>
      <c r="C534" s="159" t="e">
        <f>[2]!EntCustName("marl02",A534)</f>
        <v>#NAME?</v>
      </c>
      <c r="D534" s="159" t="str">
        <f t="shared" si="9"/>
        <v>MAR039</v>
      </c>
      <c r="E534" s="159"/>
      <c r="F534" s="159"/>
      <c r="G534" s="160"/>
      <c r="H534" s="160"/>
      <c r="I534" s="159"/>
      <c r="J534" s="159" t="e">
        <f>[2]!EntCustSalesGL("marl02",A534)</f>
        <v>#NAME?</v>
      </c>
      <c r="K534" s="159"/>
    </row>
    <row r="535" spans="1:11" x14ac:dyDescent="0.2">
      <c r="A535" s="166" t="s">
        <v>1463</v>
      </c>
      <c r="B535" s="159">
        <v>0</v>
      </c>
      <c r="C535" s="159" t="e">
        <f>[2]!EntCustName("marl02",A535)</f>
        <v>#NAME?</v>
      </c>
      <c r="D535" s="159" t="str">
        <f t="shared" si="9"/>
        <v>MAR042</v>
      </c>
      <c r="E535" s="159"/>
      <c r="F535" s="159"/>
      <c r="G535" s="160"/>
      <c r="H535" s="160"/>
      <c r="I535" s="159"/>
      <c r="J535" s="159" t="e">
        <f>[2]!EntCustSalesGL("marl02",A535)</f>
        <v>#NAME?</v>
      </c>
      <c r="K535" s="159"/>
    </row>
    <row r="536" spans="1:11" x14ac:dyDescent="0.2">
      <c r="A536" s="166" t="s">
        <v>2412</v>
      </c>
      <c r="B536" s="159">
        <v>0</v>
      </c>
      <c r="C536" s="159" t="e">
        <f>[2]!EntCustName("marl02",A536)</f>
        <v>#NAME?</v>
      </c>
      <c r="D536" s="159" t="str">
        <f t="shared" si="9"/>
        <v>MAR046</v>
      </c>
      <c r="E536" s="159"/>
      <c r="F536" s="159"/>
      <c r="G536" s="160"/>
      <c r="H536" s="160"/>
      <c r="I536" s="159"/>
      <c r="J536" s="159" t="e">
        <f>[2]!EntCustSalesGL("marl02",A536)</f>
        <v>#NAME?</v>
      </c>
      <c r="K536" s="159"/>
    </row>
    <row r="537" spans="1:11" x14ac:dyDescent="0.2">
      <c r="A537" s="166" t="s">
        <v>2413</v>
      </c>
      <c r="B537" s="159">
        <v>0</v>
      </c>
      <c r="C537" s="159" t="e">
        <f>[2]!EntCustName("marl02",A537)</f>
        <v>#NAME?</v>
      </c>
      <c r="D537" s="159" t="str">
        <f t="shared" si="9"/>
        <v>MAR048</v>
      </c>
      <c r="E537" s="159"/>
      <c r="F537" s="159"/>
      <c r="G537" s="160"/>
      <c r="H537" s="160"/>
      <c r="I537" s="159"/>
      <c r="J537" s="159" t="e">
        <f>[2]!EntCustSalesGL("marl02",A537)</f>
        <v>#NAME?</v>
      </c>
      <c r="K537" s="159"/>
    </row>
    <row r="538" spans="1:11" x14ac:dyDescent="0.2">
      <c r="A538" s="166" t="s">
        <v>2526</v>
      </c>
      <c r="B538" s="159">
        <v>0</v>
      </c>
      <c r="C538" s="159" t="e">
        <f>[2]!EntCustName("marl02",A538)</f>
        <v>#NAME?</v>
      </c>
      <c r="D538" s="159" t="str">
        <f t="shared" si="9"/>
        <v>MAR051</v>
      </c>
      <c r="E538" s="159"/>
      <c r="F538" s="159"/>
      <c r="G538" s="160"/>
      <c r="H538" s="160"/>
      <c r="I538" s="159"/>
      <c r="J538" s="159" t="e">
        <f>[2]!EntCustSalesGL("marl02",A538)</f>
        <v>#NAME?</v>
      </c>
      <c r="K538" s="159"/>
    </row>
    <row r="539" spans="1:11" x14ac:dyDescent="0.2">
      <c r="A539" s="166" t="s">
        <v>2081</v>
      </c>
      <c r="B539" s="159">
        <v>0</v>
      </c>
      <c r="C539" s="159" t="e">
        <f>[2]!EntCustName("marl02",A539)</f>
        <v>#NAME?</v>
      </c>
      <c r="D539" s="159" t="str">
        <f t="shared" si="9"/>
        <v>MAS006</v>
      </c>
      <c r="E539" s="159"/>
      <c r="F539" s="159"/>
      <c r="G539" s="160"/>
      <c r="H539" s="160"/>
      <c r="I539" s="159"/>
      <c r="J539" s="159" t="e">
        <f>[2]!EntCustSalesGL("marl02",A539)</f>
        <v>#NAME?</v>
      </c>
      <c r="K539" s="159"/>
    </row>
    <row r="540" spans="1:11" x14ac:dyDescent="0.2">
      <c r="A540" s="166" t="s">
        <v>1464</v>
      </c>
      <c r="B540" s="159">
        <v>0</v>
      </c>
      <c r="C540" s="159" t="e">
        <f>[2]!EntCustName("marl02",A540)</f>
        <v>#NAME?</v>
      </c>
      <c r="D540" s="159" t="str">
        <f t="shared" si="9"/>
        <v>MAS007</v>
      </c>
      <c r="E540" s="159"/>
      <c r="F540" s="159"/>
      <c r="G540" s="160"/>
      <c r="H540" s="160"/>
      <c r="I540" s="159"/>
      <c r="J540" s="159" t="e">
        <f>[2]!EntCustSalesGL("marl02",A540)</f>
        <v>#NAME?</v>
      </c>
      <c r="K540" s="159"/>
    </row>
    <row r="541" spans="1:11" x14ac:dyDescent="0.2">
      <c r="A541" s="166" t="s">
        <v>1465</v>
      </c>
      <c r="B541" s="159">
        <v>0</v>
      </c>
      <c r="C541" s="159" t="e">
        <f>[2]!EntCustName("marl02",A541)</f>
        <v>#NAME?</v>
      </c>
      <c r="D541" s="159" t="str">
        <f t="shared" si="9"/>
        <v>MCC003</v>
      </c>
      <c r="E541" s="159"/>
      <c r="F541" s="159"/>
      <c r="G541" s="160"/>
      <c r="H541" s="160"/>
      <c r="I541" s="159"/>
      <c r="J541" s="159" t="e">
        <f>[2]!EntCustSalesGL("marl02",A541)</f>
        <v>#NAME?</v>
      </c>
      <c r="K541" s="159"/>
    </row>
    <row r="542" spans="1:11" x14ac:dyDescent="0.2">
      <c r="A542" s="166" t="s">
        <v>1466</v>
      </c>
      <c r="B542" s="159">
        <v>0</v>
      </c>
      <c r="C542" s="159" t="e">
        <f>[2]!EntCustName("marl02",A542)</f>
        <v>#NAME?</v>
      </c>
      <c r="D542" s="159" t="str">
        <f t="shared" si="9"/>
        <v>MCM001</v>
      </c>
      <c r="E542" s="159"/>
      <c r="F542" s="159"/>
      <c r="G542" s="160"/>
      <c r="H542" s="160"/>
      <c r="I542" s="159"/>
      <c r="J542" s="159" t="e">
        <f>[2]!EntCustSalesGL("marl02",A542)</f>
        <v>#NAME?</v>
      </c>
      <c r="K542" s="159"/>
    </row>
    <row r="543" spans="1:11" x14ac:dyDescent="0.2">
      <c r="A543" s="166" t="s">
        <v>1467</v>
      </c>
      <c r="B543" s="159">
        <v>0</v>
      </c>
      <c r="C543" s="159" t="e">
        <f>[2]!EntCustName("marl02",A543)</f>
        <v>#NAME?</v>
      </c>
      <c r="D543" s="159" t="str">
        <f t="shared" si="9"/>
        <v>MCS001</v>
      </c>
      <c r="E543" s="159"/>
      <c r="F543" s="159"/>
      <c r="G543" s="160"/>
      <c r="H543" s="160"/>
      <c r="I543" s="159"/>
      <c r="J543" s="159" t="e">
        <f>[2]!EntCustSalesGL("marl02",A543)</f>
        <v>#NAME?</v>
      </c>
      <c r="K543" s="159"/>
    </row>
    <row r="544" spans="1:11" x14ac:dyDescent="0.2">
      <c r="A544" s="166" t="s">
        <v>1468</v>
      </c>
      <c r="B544" s="159">
        <v>0</v>
      </c>
      <c r="C544" s="159" t="e">
        <f>[2]!EntCustName("marl02",A544)</f>
        <v>#NAME?</v>
      </c>
      <c r="D544" s="159" t="str">
        <f t="shared" si="9"/>
        <v>MEC001</v>
      </c>
      <c r="E544" s="159"/>
      <c r="F544" s="159"/>
      <c r="G544" s="160"/>
      <c r="H544" s="160"/>
      <c r="I544" s="159"/>
      <c r="J544" s="159" t="e">
        <f>[2]!EntCustSalesGL("marl02",A544)</f>
        <v>#NAME?</v>
      </c>
      <c r="K544" s="159"/>
    </row>
    <row r="545" spans="1:11" x14ac:dyDescent="0.2">
      <c r="A545" s="166" t="s">
        <v>1469</v>
      </c>
      <c r="B545" s="159">
        <v>0</v>
      </c>
      <c r="C545" s="159" t="e">
        <f>[2]!EntCustName("marl02",A545)</f>
        <v>#NAME?</v>
      </c>
      <c r="D545" s="159" t="str">
        <f t="shared" si="9"/>
        <v>MED005</v>
      </c>
      <c r="E545" s="159"/>
      <c r="F545" s="159"/>
      <c r="G545" s="160"/>
      <c r="H545" s="160"/>
      <c r="I545" s="159"/>
      <c r="J545" s="159" t="e">
        <f>[2]!EntCustSalesGL("marl02",A545)</f>
        <v>#NAME?</v>
      </c>
      <c r="K545" s="159"/>
    </row>
    <row r="546" spans="1:11" x14ac:dyDescent="0.2">
      <c r="A546" s="166" t="s">
        <v>1470</v>
      </c>
      <c r="B546" s="159">
        <v>0</v>
      </c>
      <c r="C546" s="159" t="e">
        <f>[2]!EntCustName("marl02",A546)</f>
        <v>#NAME?</v>
      </c>
      <c r="D546" s="159" t="str">
        <f t="shared" si="9"/>
        <v>MET009</v>
      </c>
      <c r="E546" s="159"/>
      <c r="F546" s="159"/>
      <c r="G546" s="160"/>
      <c r="H546" s="160"/>
      <c r="I546" s="159"/>
      <c r="J546" s="159" t="e">
        <f>[2]!EntCustSalesGL("marl02",A546)</f>
        <v>#NAME?</v>
      </c>
      <c r="K546" s="159"/>
    </row>
    <row r="547" spans="1:11" x14ac:dyDescent="0.2">
      <c r="A547" s="166" t="s">
        <v>1471</v>
      </c>
      <c r="B547" s="159">
        <v>0</v>
      </c>
      <c r="C547" s="159" t="e">
        <f>[2]!EntCustName("marl02",A547)</f>
        <v>#NAME?</v>
      </c>
      <c r="D547" s="159" t="str">
        <f t="shared" si="9"/>
        <v>MET010</v>
      </c>
      <c r="E547" s="159"/>
      <c r="F547" s="159"/>
      <c r="G547" s="160"/>
      <c r="H547" s="160"/>
      <c r="I547" s="159"/>
      <c r="J547" s="159" t="e">
        <f>[2]!EntCustSalesGL("marl02",A547)</f>
        <v>#NAME?</v>
      </c>
      <c r="K547" s="159"/>
    </row>
    <row r="548" spans="1:11" x14ac:dyDescent="0.2">
      <c r="A548" s="166" t="s">
        <v>1472</v>
      </c>
      <c r="B548" s="159">
        <v>0</v>
      </c>
      <c r="C548" s="159" t="e">
        <f>[2]!EntCustName("marl02",A548)</f>
        <v>#NAME?</v>
      </c>
      <c r="D548" s="159" t="str">
        <f t="shared" si="9"/>
        <v>MIC002</v>
      </c>
      <c r="E548" s="159"/>
      <c r="F548" s="159"/>
      <c r="G548" s="160"/>
      <c r="H548" s="160"/>
      <c r="I548" s="159"/>
      <c r="J548" s="159" t="e">
        <f>[2]!EntCustSalesGL("marl02",A548)</f>
        <v>#NAME?</v>
      </c>
      <c r="K548" s="159"/>
    </row>
    <row r="549" spans="1:11" x14ac:dyDescent="0.2">
      <c r="A549" s="166" t="s">
        <v>1473</v>
      </c>
      <c r="B549" s="159">
        <v>0</v>
      </c>
      <c r="C549" s="159" t="e">
        <f>[2]!EntCustName("marl02",A549)</f>
        <v>#NAME?</v>
      </c>
      <c r="D549" s="159" t="str">
        <f t="shared" si="9"/>
        <v>MIC003</v>
      </c>
      <c r="E549" s="159"/>
      <c r="F549" s="159"/>
      <c r="G549" s="160"/>
      <c r="H549" s="160"/>
      <c r="I549" s="159"/>
      <c r="J549" s="159" t="e">
        <f>[2]!EntCustSalesGL("marl02",A549)</f>
        <v>#NAME?</v>
      </c>
      <c r="K549" s="159"/>
    </row>
    <row r="550" spans="1:11" x14ac:dyDescent="0.2">
      <c r="A550" s="166" t="s">
        <v>1474</v>
      </c>
      <c r="B550" s="159">
        <v>0</v>
      </c>
      <c r="C550" s="159" t="e">
        <f>[2]!EntCustName("marl02",A550)</f>
        <v>#NAME?</v>
      </c>
      <c r="D550" s="159" t="str">
        <f t="shared" si="9"/>
        <v>MIC005</v>
      </c>
      <c r="E550" s="159"/>
      <c r="F550" s="159"/>
      <c r="G550" s="160"/>
      <c r="H550" s="160"/>
      <c r="I550" s="159"/>
      <c r="J550" s="159" t="e">
        <f>[2]!EntCustSalesGL("marl02",A550)</f>
        <v>#NAME?</v>
      </c>
      <c r="K550" s="159"/>
    </row>
    <row r="551" spans="1:11" x14ac:dyDescent="0.2">
      <c r="A551" s="166" t="s">
        <v>1475</v>
      </c>
      <c r="B551" s="159">
        <v>0</v>
      </c>
      <c r="C551" s="159" t="e">
        <f>[2]!EntCustName("marl02",A551)</f>
        <v>#NAME?</v>
      </c>
      <c r="D551" s="159" t="str">
        <f t="shared" si="9"/>
        <v>MID004</v>
      </c>
      <c r="E551" s="159"/>
      <c r="F551" s="159"/>
      <c r="G551" s="160"/>
      <c r="H551" s="160"/>
      <c r="I551" s="159"/>
      <c r="J551" s="159" t="e">
        <f>[2]!EntCustSalesGL("marl02",A551)</f>
        <v>#NAME?</v>
      </c>
      <c r="K551" s="159"/>
    </row>
    <row r="552" spans="1:11" x14ac:dyDescent="0.2">
      <c r="A552" s="166" t="s">
        <v>1476</v>
      </c>
      <c r="B552" s="159">
        <v>0</v>
      </c>
      <c r="C552" s="159" t="e">
        <f>[2]!EntCustName("marl02",A552)</f>
        <v>#NAME?</v>
      </c>
      <c r="D552" s="159" t="str">
        <f t="shared" si="9"/>
        <v>MID005</v>
      </c>
      <c r="E552" s="159"/>
      <c r="F552" s="159"/>
      <c r="G552" s="160"/>
      <c r="H552" s="160"/>
      <c r="I552" s="159"/>
      <c r="J552" s="159" t="e">
        <f>[2]!EntCustSalesGL("marl02",A552)</f>
        <v>#NAME?</v>
      </c>
      <c r="K552" s="159"/>
    </row>
    <row r="553" spans="1:11" x14ac:dyDescent="0.2">
      <c r="A553" s="166" t="s">
        <v>1477</v>
      </c>
      <c r="B553" s="159">
        <v>0</v>
      </c>
      <c r="C553" s="159" t="e">
        <f>[2]!EntCustName("marl02",A553)</f>
        <v>#NAME?</v>
      </c>
      <c r="D553" s="159" t="str">
        <f t="shared" si="9"/>
        <v>MIK002</v>
      </c>
      <c r="E553" s="159"/>
      <c r="F553" s="159"/>
      <c r="G553" s="160"/>
      <c r="H553" s="160"/>
      <c r="I553" s="159"/>
      <c r="J553" s="159" t="e">
        <f>[2]!EntCustSalesGL("marl02",A553)</f>
        <v>#NAME?</v>
      </c>
      <c r="K553" s="159"/>
    </row>
    <row r="554" spans="1:11" x14ac:dyDescent="0.2">
      <c r="A554" s="166" t="s">
        <v>1478</v>
      </c>
      <c r="B554" s="159">
        <v>0</v>
      </c>
      <c r="C554" s="159" t="e">
        <f>[2]!EntCustName("marl02",A554)</f>
        <v>#NAME?</v>
      </c>
      <c r="D554" s="159" t="str">
        <f t="shared" si="9"/>
        <v>MIK003</v>
      </c>
      <c r="E554" s="159"/>
      <c r="F554" s="159"/>
      <c r="G554" s="160"/>
      <c r="H554" s="160"/>
      <c r="I554" s="159"/>
      <c r="J554" s="159" t="e">
        <f>[2]!EntCustSalesGL("marl02",A554)</f>
        <v>#NAME?</v>
      </c>
      <c r="K554" s="159"/>
    </row>
    <row r="555" spans="1:11" x14ac:dyDescent="0.2">
      <c r="A555" s="166" t="s">
        <v>1479</v>
      </c>
      <c r="B555" s="159">
        <v>0</v>
      </c>
      <c r="C555" s="159" t="e">
        <f>[2]!EntCustName("marl02",A555)</f>
        <v>#NAME?</v>
      </c>
      <c r="D555" s="159" t="str">
        <f t="shared" si="9"/>
        <v>MIK004</v>
      </c>
      <c r="E555" s="159"/>
      <c r="F555" s="159"/>
      <c r="G555" s="160"/>
      <c r="H555" s="160"/>
      <c r="I555" s="159"/>
      <c r="J555" s="159" t="e">
        <f>[2]!EntCustSalesGL("marl02",A555)</f>
        <v>#NAME?</v>
      </c>
      <c r="K555" s="159"/>
    </row>
    <row r="556" spans="1:11" x14ac:dyDescent="0.2">
      <c r="A556" s="166" t="s">
        <v>1480</v>
      </c>
      <c r="B556" s="159">
        <v>0</v>
      </c>
      <c r="C556" s="159" t="e">
        <f>[2]!EntCustName("marl02",A556)</f>
        <v>#NAME?</v>
      </c>
      <c r="D556" s="159" t="str">
        <f t="shared" si="9"/>
        <v>MIK005</v>
      </c>
      <c r="E556" s="159"/>
      <c r="F556" s="159"/>
      <c r="G556" s="160"/>
      <c r="H556" s="160"/>
      <c r="I556" s="159"/>
      <c r="J556" s="159" t="e">
        <f>[2]!EntCustSalesGL("marl02",A556)</f>
        <v>#NAME?</v>
      </c>
      <c r="K556" s="159"/>
    </row>
    <row r="557" spans="1:11" x14ac:dyDescent="0.2">
      <c r="A557" s="166" t="s">
        <v>1481</v>
      </c>
      <c r="B557" s="159">
        <v>0</v>
      </c>
      <c r="C557" s="159" t="e">
        <f>[2]!EntCustName("marl02",A557)</f>
        <v>#NAME?</v>
      </c>
      <c r="D557" s="159" t="str">
        <f t="shared" si="9"/>
        <v>MIK006</v>
      </c>
      <c r="E557" s="159"/>
      <c r="F557" s="159"/>
      <c r="G557" s="160"/>
      <c r="H557" s="160"/>
      <c r="I557" s="159"/>
      <c r="J557" s="159" t="e">
        <f>[2]!EntCustSalesGL("marl02",A557)</f>
        <v>#NAME?</v>
      </c>
      <c r="K557" s="159"/>
    </row>
    <row r="558" spans="1:11" x14ac:dyDescent="0.2">
      <c r="A558" s="166" t="s">
        <v>1482</v>
      </c>
      <c r="B558" s="159">
        <v>0</v>
      </c>
      <c r="C558" s="159" t="e">
        <f>[2]!EntCustName("marl02",A558)</f>
        <v>#NAME?</v>
      </c>
      <c r="D558" s="159" t="str">
        <f t="shared" si="9"/>
        <v>MIL001</v>
      </c>
      <c r="E558" s="159"/>
      <c r="F558" s="159"/>
      <c r="G558" s="160"/>
      <c r="H558" s="160"/>
      <c r="I558" s="159"/>
      <c r="J558" s="159" t="e">
        <f>[2]!EntCustSalesGL("marl02",A558)</f>
        <v>#NAME?</v>
      </c>
      <c r="K558" s="159"/>
    </row>
    <row r="559" spans="1:11" x14ac:dyDescent="0.2">
      <c r="A559" s="166" t="s">
        <v>1483</v>
      </c>
      <c r="B559" s="159">
        <v>0</v>
      </c>
      <c r="C559" s="159" t="e">
        <f>[2]!EntCustName("marl02",A559)</f>
        <v>#NAME?</v>
      </c>
      <c r="D559" s="159" t="str">
        <f t="shared" si="9"/>
        <v>MIL005</v>
      </c>
      <c r="E559" s="159"/>
      <c r="F559" s="159"/>
      <c r="G559" s="160"/>
      <c r="H559" s="160"/>
      <c r="I559" s="159"/>
      <c r="J559" s="159" t="e">
        <f>[2]!EntCustSalesGL("marl02",A559)</f>
        <v>#NAME?</v>
      </c>
      <c r="K559" s="159"/>
    </row>
    <row r="560" spans="1:11" x14ac:dyDescent="0.2">
      <c r="A560" s="166" t="s">
        <v>1484</v>
      </c>
      <c r="B560" s="159">
        <v>0</v>
      </c>
      <c r="C560" s="159" t="e">
        <f>[2]!EntCustName("marl02",A560)</f>
        <v>#NAME?</v>
      </c>
      <c r="D560" s="159" t="str">
        <f t="shared" si="9"/>
        <v>MIN009</v>
      </c>
      <c r="E560" s="159"/>
      <c r="F560" s="159"/>
      <c r="G560" s="160"/>
      <c r="H560" s="160"/>
      <c r="I560" s="159"/>
      <c r="J560" s="159" t="e">
        <f>[2]!EntCustSalesGL("marl02",A560)</f>
        <v>#NAME?</v>
      </c>
      <c r="K560" s="159"/>
    </row>
    <row r="561" spans="1:11" x14ac:dyDescent="0.2">
      <c r="A561" s="166" t="s">
        <v>1485</v>
      </c>
      <c r="B561" s="159">
        <v>0</v>
      </c>
      <c r="C561" s="159" t="e">
        <f>[2]!EntCustName("marl02",A561)</f>
        <v>#NAME?</v>
      </c>
      <c r="D561" s="159" t="str">
        <f t="shared" si="9"/>
        <v>MIN012</v>
      </c>
      <c r="E561" s="159"/>
      <c r="F561" s="159"/>
      <c r="G561" s="160"/>
      <c r="H561" s="160"/>
      <c r="I561" s="159"/>
      <c r="J561" s="159" t="e">
        <f>[2]!EntCustSalesGL("marl02",A561)</f>
        <v>#NAME?</v>
      </c>
      <c r="K561" s="159"/>
    </row>
    <row r="562" spans="1:11" x14ac:dyDescent="0.2">
      <c r="A562" s="166" t="s">
        <v>1486</v>
      </c>
      <c r="B562" s="159">
        <v>0</v>
      </c>
      <c r="C562" s="159" t="e">
        <f>[2]!EntCustName("marl02",A562)</f>
        <v>#NAME?</v>
      </c>
      <c r="D562" s="159" t="str">
        <f t="shared" si="9"/>
        <v>MIN013</v>
      </c>
      <c r="E562" s="159"/>
      <c r="F562" s="159"/>
      <c r="G562" s="160"/>
      <c r="H562" s="160"/>
      <c r="I562" s="159"/>
      <c r="J562" s="159" t="e">
        <f>[2]!EntCustSalesGL("marl02",A562)</f>
        <v>#NAME?</v>
      </c>
      <c r="K562" s="159"/>
    </row>
    <row r="563" spans="1:11" x14ac:dyDescent="0.2">
      <c r="A563" s="166" t="s">
        <v>2528</v>
      </c>
      <c r="B563" s="159">
        <v>0</v>
      </c>
      <c r="C563" s="159" t="e">
        <f>[2]!EntCustName("marl02",A563)</f>
        <v>#NAME?</v>
      </c>
      <c r="D563" s="159" t="str">
        <f t="shared" si="9"/>
        <v>MOA001</v>
      </c>
      <c r="E563" s="159"/>
      <c r="F563" s="159"/>
      <c r="G563" s="160"/>
      <c r="H563" s="160"/>
      <c r="I563" s="159"/>
      <c r="J563" s="159" t="e">
        <f>[2]!EntCustSalesGL("marl02",A563)</f>
        <v>#NAME?</v>
      </c>
      <c r="K563" s="159"/>
    </row>
    <row r="564" spans="1:11" x14ac:dyDescent="0.2">
      <c r="A564" s="166" t="s">
        <v>1487</v>
      </c>
      <c r="B564" s="159">
        <v>0</v>
      </c>
      <c r="C564" s="159" t="e">
        <f>[2]!EntCustName("marl02",A564)</f>
        <v>#NAME?</v>
      </c>
      <c r="D564" s="159" t="str">
        <f t="shared" si="9"/>
        <v>MON006</v>
      </c>
      <c r="E564" s="159"/>
      <c r="F564" s="159"/>
      <c r="G564" s="160"/>
      <c r="H564" s="160"/>
      <c r="I564" s="159"/>
      <c r="J564" s="159" t="e">
        <f>[2]!EntCustSalesGL("marl02",A564)</f>
        <v>#NAME?</v>
      </c>
      <c r="K564" s="159"/>
    </row>
    <row r="565" spans="1:11" x14ac:dyDescent="0.2">
      <c r="A565" s="166" t="s">
        <v>1488</v>
      </c>
      <c r="B565" s="159">
        <v>0</v>
      </c>
      <c r="C565" s="159" t="e">
        <f>[2]!EntCustName("marl02",A565)</f>
        <v>#NAME?</v>
      </c>
      <c r="D565" s="159" t="str">
        <f t="shared" si="9"/>
        <v>MON010</v>
      </c>
      <c r="E565" s="159"/>
      <c r="F565" s="159"/>
      <c r="G565" s="160"/>
      <c r="H565" s="160"/>
      <c r="I565" s="159"/>
      <c r="J565" s="159" t="e">
        <f>[2]!EntCustSalesGL("marl02",A565)</f>
        <v>#NAME?</v>
      </c>
      <c r="K565" s="159"/>
    </row>
    <row r="566" spans="1:11" x14ac:dyDescent="0.2">
      <c r="A566" s="166" t="s">
        <v>1489</v>
      </c>
      <c r="B566" s="159">
        <v>0</v>
      </c>
      <c r="C566" s="159" t="e">
        <f>[2]!EntCustName("marl02",A566)</f>
        <v>#NAME?</v>
      </c>
      <c r="D566" s="159" t="str">
        <f t="shared" si="9"/>
        <v>MON012</v>
      </c>
      <c r="E566" s="159"/>
      <c r="F566" s="159"/>
      <c r="G566" s="160"/>
      <c r="H566" s="160"/>
      <c r="I566" s="159"/>
      <c r="J566" s="159" t="e">
        <f>[2]!EntCustSalesGL("marl02",A566)</f>
        <v>#NAME?</v>
      </c>
      <c r="K566" s="159"/>
    </row>
    <row r="567" spans="1:11" x14ac:dyDescent="0.2">
      <c r="A567" s="166" t="s">
        <v>1490</v>
      </c>
      <c r="B567" s="159">
        <v>0</v>
      </c>
      <c r="C567" s="159" t="e">
        <f>[2]!EntCustName("marl02",A567)</f>
        <v>#NAME?</v>
      </c>
      <c r="D567" s="159" t="str">
        <f t="shared" si="9"/>
        <v>MOR002</v>
      </c>
      <c r="E567" s="159"/>
      <c r="F567" s="159"/>
      <c r="G567" s="160"/>
      <c r="H567" s="160"/>
      <c r="I567" s="159"/>
      <c r="J567" s="159" t="e">
        <f>[2]!EntCustSalesGL("marl02",A567)</f>
        <v>#NAME?</v>
      </c>
      <c r="K567" s="159"/>
    </row>
    <row r="568" spans="1:11" x14ac:dyDescent="0.2">
      <c r="A568" s="166" t="s">
        <v>1491</v>
      </c>
      <c r="B568" s="159">
        <v>0</v>
      </c>
      <c r="C568" s="159" t="e">
        <f>[2]!EntCustName("marl02",A568)</f>
        <v>#NAME?</v>
      </c>
      <c r="D568" s="159" t="str">
        <f t="shared" si="9"/>
        <v>MOU001</v>
      </c>
      <c r="E568" s="159"/>
      <c r="F568" s="159"/>
      <c r="G568" s="160"/>
      <c r="H568" s="160"/>
      <c r="I568" s="159"/>
      <c r="J568" s="159" t="e">
        <f>[2]!EntCustSalesGL("marl02",A568)</f>
        <v>#NAME?</v>
      </c>
      <c r="K568" s="159"/>
    </row>
    <row r="569" spans="1:11" x14ac:dyDescent="0.2">
      <c r="A569" s="166" t="s">
        <v>1492</v>
      </c>
      <c r="B569" s="159">
        <v>0</v>
      </c>
      <c r="C569" s="159" t="e">
        <f>[2]!EntCustName("marl02",A569)</f>
        <v>#NAME?</v>
      </c>
      <c r="D569" s="159" t="str">
        <f t="shared" si="9"/>
        <v>MOU002</v>
      </c>
      <c r="E569" s="159"/>
      <c r="F569" s="159"/>
      <c r="G569" s="160"/>
      <c r="H569" s="160"/>
      <c r="I569" s="159"/>
      <c r="J569" s="159" t="e">
        <f>[2]!EntCustSalesGL("marl02",A569)</f>
        <v>#NAME?</v>
      </c>
      <c r="K569" s="159"/>
    </row>
    <row r="570" spans="1:11" x14ac:dyDescent="0.2">
      <c r="A570" s="166" t="s">
        <v>1493</v>
      </c>
      <c r="B570" s="159">
        <v>0</v>
      </c>
      <c r="C570" s="159" t="e">
        <f>[2]!EntCustName("marl02",A570)</f>
        <v>#NAME?</v>
      </c>
      <c r="D570" s="159" t="str">
        <f t="shared" si="9"/>
        <v>MOU005</v>
      </c>
      <c r="E570" s="159"/>
      <c r="F570" s="159"/>
      <c r="G570" s="160"/>
      <c r="H570" s="160"/>
      <c r="I570" s="159"/>
      <c r="J570" s="159" t="e">
        <f>[2]!EntCustSalesGL("marl02",A570)</f>
        <v>#NAME?</v>
      </c>
      <c r="K570" s="159"/>
    </row>
    <row r="571" spans="1:11" x14ac:dyDescent="0.2">
      <c r="A571" s="166" t="s">
        <v>1494</v>
      </c>
      <c r="B571" s="159">
        <v>0</v>
      </c>
      <c r="C571" s="159" t="e">
        <f>[2]!EntCustName("marl02",A571)</f>
        <v>#NAME?</v>
      </c>
      <c r="D571" s="159" t="str">
        <f t="shared" si="9"/>
        <v>MOU006</v>
      </c>
      <c r="E571" s="159"/>
      <c r="F571" s="159"/>
      <c r="G571" s="160"/>
      <c r="H571" s="160"/>
      <c r="I571" s="159"/>
      <c r="J571" s="159" t="e">
        <f>[2]!EntCustSalesGL("marl02",A571)</f>
        <v>#NAME?</v>
      </c>
      <c r="K571" s="159"/>
    </row>
    <row r="572" spans="1:11" x14ac:dyDescent="0.2">
      <c r="A572" s="166" t="s">
        <v>1495</v>
      </c>
      <c r="B572" s="159">
        <v>0</v>
      </c>
      <c r="C572" s="159" t="e">
        <f>[2]!EntCustName("marl02",A572)</f>
        <v>#NAME?</v>
      </c>
      <c r="D572" s="159" t="str">
        <f t="shared" si="9"/>
        <v>MPU001</v>
      </c>
      <c r="E572" s="159"/>
      <c r="F572" s="159"/>
      <c r="G572" s="160"/>
      <c r="H572" s="160"/>
      <c r="I572" s="159"/>
      <c r="J572" s="159" t="e">
        <f>[2]!EntCustSalesGL("marl02",A572)</f>
        <v>#NAME?</v>
      </c>
      <c r="K572" s="159"/>
    </row>
    <row r="573" spans="1:11" x14ac:dyDescent="0.2">
      <c r="A573" s="166" t="s">
        <v>1496</v>
      </c>
      <c r="B573" s="159">
        <v>0</v>
      </c>
      <c r="C573" s="159" t="e">
        <f>[2]!EntCustName("marl02",A573)</f>
        <v>#NAME?</v>
      </c>
      <c r="D573" s="159" t="str">
        <f t="shared" si="9"/>
        <v>MRL001</v>
      </c>
      <c r="E573" s="159"/>
      <c r="F573" s="159"/>
      <c r="G573" s="160"/>
      <c r="H573" s="160"/>
      <c r="I573" s="159"/>
      <c r="J573" s="159" t="e">
        <f>[2]!EntCustSalesGL("marl02",A573)</f>
        <v>#NAME?</v>
      </c>
      <c r="K573" s="159"/>
    </row>
    <row r="574" spans="1:11" x14ac:dyDescent="0.2">
      <c r="A574" s="166" t="s">
        <v>1497</v>
      </c>
      <c r="B574" s="159">
        <v>0</v>
      </c>
      <c r="C574" s="159" t="e">
        <f>[2]!EntCustName("marl02",A574)</f>
        <v>#NAME?</v>
      </c>
      <c r="D574" s="159" t="str">
        <f t="shared" si="9"/>
        <v>MYA001</v>
      </c>
      <c r="E574" s="159"/>
      <c r="F574" s="159"/>
      <c r="G574" s="160"/>
      <c r="H574" s="160"/>
      <c r="I574" s="159"/>
      <c r="J574" s="159" t="e">
        <f>[2]!EntCustSalesGL("marl02",A574)</f>
        <v>#NAME?</v>
      </c>
      <c r="K574" s="159"/>
    </row>
    <row r="575" spans="1:11" x14ac:dyDescent="0.2">
      <c r="A575" s="166" t="s">
        <v>1498</v>
      </c>
      <c r="B575" s="159">
        <v>0</v>
      </c>
      <c r="C575" s="159" t="e">
        <f>[2]!EntCustName("marl02",A575)</f>
        <v>#NAME?</v>
      </c>
      <c r="D575" s="159" t="str">
        <f t="shared" si="9"/>
        <v>MYA002</v>
      </c>
      <c r="E575" s="159"/>
      <c r="F575" s="159"/>
      <c r="G575" s="160"/>
      <c r="H575" s="160"/>
      <c r="I575" s="159"/>
      <c r="J575" s="159" t="e">
        <f>[2]!EntCustSalesGL("marl02",A575)</f>
        <v>#NAME?</v>
      </c>
      <c r="K575" s="159"/>
    </row>
    <row r="576" spans="1:11" x14ac:dyDescent="0.2">
      <c r="A576" s="166" t="s">
        <v>1499</v>
      </c>
      <c r="B576" s="159">
        <v>0</v>
      </c>
      <c r="C576" s="159" t="e">
        <f>[2]!EntCustName("marl02",A576)</f>
        <v>#NAME?</v>
      </c>
      <c r="D576" s="159" t="str">
        <f t="shared" si="9"/>
        <v>MYL001</v>
      </c>
      <c r="E576" s="159"/>
      <c r="F576" s="159"/>
      <c r="G576" s="160"/>
      <c r="H576" s="160"/>
      <c r="I576" s="159"/>
      <c r="J576" s="159" t="e">
        <f>[2]!EntCustSalesGL("marl02",A576)</f>
        <v>#NAME?</v>
      </c>
      <c r="K576" s="159"/>
    </row>
    <row r="577" spans="1:11" x14ac:dyDescent="0.2">
      <c r="A577" s="166" t="s">
        <v>1500</v>
      </c>
      <c r="B577" s="159">
        <v>0</v>
      </c>
      <c r="C577" s="159" t="e">
        <f>[2]!EntCustName("marl02",A577)</f>
        <v>#NAME?</v>
      </c>
      <c r="D577" s="159" t="str">
        <f t="shared" si="9"/>
        <v>NAN001</v>
      </c>
      <c r="E577" s="159"/>
      <c r="F577" s="159"/>
      <c r="G577" s="160"/>
      <c r="H577" s="160"/>
      <c r="I577" s="159"/>
      <c r="J577" s="159" t="e">
        <f>[2]!EntCustSalesGL("marl02",A577)</f>
        <v>#NAME?</v>
      </c>
      <c r="K577" s="159"/>
    </row>
    <row r="578" spans="1:11" x14ac:dyDescent="0.2">
      <c r="A578" s="166" t="s">
        <v>1501</v>
      </c>
      <c r="B578" s="159">
        <v>0</v>
      </c>
      <c r="C578" s="159" t="e">
        <f>[2]!EntCustName("marl02",A578)</f>
        <v>#NAME?</v>
      </c>
      <c r="D578" s="159" t="str">
        <f t="shared" si="9"/>
        <v>NAR001</v>
      </c>
      <c r="E578" s="159"/>
      <c r="F578" s="159"/>
      <c r="G578" s="160"/>
      <c r="H578" s="160"/>
      <c r="I578" s="159"/>
      <c r="J578" s="159" t="e">
        <f>[2]!EntCustSalesGL("marl02",A578)</f>
        <v>#NAME?</v>
      </c>
      <c r="K578" s="159"/>
    </row>
    <row r="579" spans="1:11" x14ac:dyDescent="0.2">
      <c r="A579" s="166" t="s">
        <v>1502</v>
      </c>
      <c r="B579" s="159">
        <v>0</v>
      </c>
      <c r="C579" s="159" t="e">
        <f>[2]!EntCustName("marl02",A579)</f>
        <v>#NAME?</v>
      </c>
      <c r="D579" s="159" t="str">
        <f t="shared" si="9"/>
        <v>NAU003</v>
      </c>
      <c r="E579" s="159"/>
      <c r="F579" s="159"/>
      <c r="G579" s="160"/>
      <c r="H579" s="160"/>
      <c r="I579" s="159"/>
      <c r="J579" s="159" t="e">
        <f>[2]!EntCustSalesGL("marl02",A579)</f>
        <v>#NAME?</v>
      </c>
      <c r="K579" s="159"/>
    </row>
    <row r="580" spans="1:11" x14ac:dyDescent="0.2">
      <c r="A580" s="166" t="s">
        <v>1503</v>
      </c>
      <c r="B580" s="159">
        <v>0</v>
      </c>
      <c r="C580" s="159" t="e">
        <f>[2]!EntCustName("marl02",A580)</f>
        <v>#NAME?</v>
      </c>
      <c r="D580" s="159" t="str">
        <f t="shared" si="9"/>
        <v>NAU005</v>
      </c>
      <c r="E580" s="159"/>
      <c r="F580" s="159"/>
      <c r="G580" s="160"/>
      <c r="H580" s="160"/>
      <c r="I580" s="159"/>
      <c r="J580" s="159" t="e">
        <f>[2]!EntCustSalesGL("marl02",A580)</f>
        <v>#NAME?</v>
      </c>
      <c r="K580" s="159"/>
    </row>
    <row r="581" spans="1:11" x14ac:dyDescent="0.2">
      <c r="A581" s="166" t="s">
        <v>2531</v>
      </c>
      <c r="B581" s="159">
        <v>0</v>
      </c>
      <c r="C581" s="159" t="e">
        <f>[2]!EntCustName("marl02",A581)</f>
        <v>#NAME?</v>
      </c>
      <c r="D581" s="159" t="str">
        <f t="shared" si="9"/>
        <v>NAU007</v>
      </c>
      <c r="E581" s="159"/>
      <c r="F581" s="159"/>
      <c r="G581" s="160"/>
      <c r="H581" s="160"/>
      <c r="I581" s="159"/>
      <c r="J581" s="159" t="e">
        <f>[2]!EntCustSalesGL("marl02",A581)</f>
        <v>#NAME?</v>
      </c>
      <c r="K581" s="159"/>
    </row>
    <row r="582" spans="1:11" x14ac:dyDescent="0.2">
      <c r="A582" s="166" t="s">
        <v>1504</v>
      </c>
      <c r="B582" s="159">
        <v>0</v>
      </c>
      <c r="C582" s="159" t="e">
        <f>[2]!EntCustName("marl02",A582)</f>
        <v>#NAME?</v>
      </c>
      <c r="D582" s="159" t="str">
        <f t="shared" si="9"/>
        <v>NEI005</v>
      </c>
      <c r="E582" s="159"/>
      <c r="F582" s="159"/>
      <c r="G582" s="160"/>
      <c r="H582" s="160"/>
      <c r="I582" s="159"/>
      <c r="J582" s="159" t="e">
        <f>[2]!EntCustSalesGL("marl02",A582)</f>
        <v>#NAME?</v>
      </c>
      <c r="K582" s="159"/>
    </row>
    <row r="583" spans="1:11" x14ac:dyDescent="0.2">
      <c r="A583" s="166" t="s">
        <v>1505</v>
      </c>
      <c r="B583" s="159">
        <v>0</v>
      </c>
      <c r="C583" s="159" t="e">
        <f>[2]!EntCustName("marl02",A583)</f>
        <v>#NAME?</v>
      </c>
      <c r="D583" s="159" t="str">
        <f t="shared" ref="D583:D646" si="10">A583</f>
        <v>NEW006</v>
      </c>
      <c r="E583" s="159"/>
      <c r="F583" s="159"/>
      <c r="G583" s="160"/>
      <c r="H583" s="160"/>
      <c r="I583" s="159"/>
      <c r="J583" s="159" t="e">
        <f>[2]!EntCustSalesGL("marl02",A583)</f>
        <v>#NAME?</v>
      </c>
      <c r="K583" s="159"/>
    </row>
    <row r="584" spans="1:11" x14ac:dyDescent="0.2">
      <c r="A584" s="166" t="s">
        <v>1506</v>
      </c>
      <c r="B584" s="159">
        <v>0</v>
      </c>
      <c r="C584" s="159" t="e">
        <f>[2]!EntCustName("marl02",A584)</f>
        <v>#NAME?</v>
      </c>
      <c r="D584" s="159" t="str">
        <f t="shared" si="10"/>
        <v>NEW007</v>
      </c>
      <c r="E584" s="159"/>
      <c r="F584" s="159"/>
      <c r="G584" s="160"/>
      <c r="H584" s="160"/>
      <c r="I584" s="159"/>
      <c r="J584" s="159" t="e">
        <f>[2]!EntCustSalesGL("marl02",A584)</f>
        <v>#NAME?</v>
      </c>
      <c r="K584" s="159"/>
    </row>
    <row r="585" spans="1:11" x14ac:dyDescent="0.2">
      <c r="A585" s="166" t="s">
        <v>1507</v>
      </c>
      <c r="B585" s="159">
        <v>0</v>
      </c>
      <c r="C585" s="159" t="e">
        <f>[2]!EntCustName("marl02",A585)</f>
        <v>#NAME?</v>
      </c>
      <c r="D585" s="159" t="str">
        <f t="shared" si="10"/>
        <v>NIC005</v>
      </c>
      <c r="E585" s="159"/>
      <c r="F585" s="159"/>
      <c r="G585" s="160"/>
      <c r="H585" s="160"/>
      <c r="I585" s="159"/>
      <c r="J585" s="159" t="e">
        <f>[2]!EntCustSalesGL("marl02",A585)</f>
        <v>#NAME?</v>
      </c>
      <c r="K585" s="159"/>
    </row>
    <row r="586" spans="1:11" x14ac:dyDescent="0.2">
      <c r="A586" s="166" t="s">
        <v>2414</v>
      </c>
      <c r="B586" s="159">
        <v>0</v>
      </c>
      <c r="C586" s="159" t="e">
        <f>[2]!EntCustName("marl02",A586)</f>
        <v>#NAME?</v>
      </c>
      <c r="D586" s="159" t="str">
        <f t="shared" si="10"/>
        <v>NIC009</v>
      </c>
      <c r="E586" s="159"/>
      <c r="F586" s="159"/>
      <c r="G586" s="160"/>
      <c r="H586" s="160"/>
      <c r="I586" s="159"/>
      <c r="J586" s="159" t="e">
        <f>[2]!EntCustSalesGL("marl02",A586)</f>
        <v>#NAME?</v>
      </c>
      <c r="K586" s="159"/>
    </row>
    <row r="587" spans="1:11" x14ac:dyDescent="0.2">
      <c r="A587" s="166" t="s">
        <v>1508</v>
      </c>
      <c r="B587" s="159">
        <v>0</v>
      </c>
      <c r="C587" s="159" t="e">
        <f>[2]!EntCustName("marl02",A587)</f>
        <v>#NAME?</v>
      </c>
      <c r="D587" s="159" t="str">
        <f t="shared" si="10"/>
        <v>NJM001</v>
      </c>
      <c r="E587" s="159"/>
      <c r="F587" s="159"/>
      <c r="G587" s="160"/>
      <c r="H587" s="160"/>
      <c r="I587" s="159"/>
      <c r="J587" s="159" t="e">
        <f>[2]!EntCustSalesGL("marl02",A587)</f>
        <v>#NAME?</v>
      </c>
      <c r="K587" s="159"/>
    </row>
    <row r="588" spans="1:11" x14ac:dyDescent="0.2">
      <c r="A588" s="166" t="s">
        <v>2534</v>
      </c>
      <c r="B588" s="159">
        <v>0</v>
      </c>
      <c r="C588" s="159" t="e">
        <f>[2]!EntCustName("marl02",A588)</f>
        <v>#NAME?</v>
      </c>
      <c r="D588" s="159" t="str">
        <f t="shared" si="10"/>
        <v>NMS001</v>
      </c>
      <c r="E588" s="159"/>
      <c r="F588" s="159"/>
      <c r="G588" s="160"/>
      <c r="H588" s="160"/>
      <c r="I588" s="159"/>
      <c r="J588" s="159" t="e">
        <f>[2]!EntCustSalesGL("marl02",A588)</f>
        <v>#NAME?</v>
      </c>
      <c r="K588" s="159"/>
    </row>
    <row r="589" spans="1:11" x14ac:dyDescent="0.2">
      <c r="A589" s="166" t="s">
        <v>1509</v>
      </c>
      <c r="B589" s="159">
        <v>0</v>
      </c>
      <c r="C589" s="159" t="e">
        <f>[2]!EntCustName("marl02",A589)</f>
        <v>#NAME?</v>
      </c>
      <c r="D589" s="159" t="str">
        <f t="shared" si="10"/>
        <v>NOR003</v>
      </c>
      <c r="E589" s="159"/>
      <c r="F589" s="159"/>
      <c r="G589" s="160"/>
      <c r="H589" s="160"/>
      <c r="I589" s="159"/>
      <c r="J589" s="159" t="e">
        <f>[2]!EntCustSalesGL("marl02",A589)</f>
        <v>#NAME?</v>
      </c>
      <c r="K589" s="159"/>
    </row>
    <row r="590" spans="1:11" x14ac:dyDescent="0.2">
      <c r="A590" s="166" t="s">
        <v>1510</v>
      </c>
      <c r="B590" s="159">
        <v>0</v>
      </c>
      <c r="C590" s="159" t="e">
        <f>[2]!EntCustName("marl02",A590)</f>
        <v>#NAME?</v>
      </c>
      <c r="D590" s="159" t="str">
        <f t="shared" si="10"/>
        <v>NOR010</v>
      </c>
      <c r="E590" s="159"/>
      <c r="F590" s="159"/>
      <c r="G590" s="160"/>
      <c r="H590" s="160"/>
      <c r="I590" s="159"/>
      <c r="J590" s="159" t="e">
        <f>[2]!EntCustSalesGL("marl02",A590)</f>
        <v>#NAME?</v>
      </c>
      <c r="K590" s="159"/>
    </row>
    <row r="591" spans="1:11" x14ac:dyDescent="0.2">
      <c r="A591" s="166" t="s">
        <v>1511</v>
      </c>
      <c r="B591" s="159">
        <v>0</v>
      </c>
      <c r="C591" s="159" t="e">
        <f>[2]!EntCustName("marl02",A591)</f>
        <v>#NAME?</v>
      </c>
      <c r="D591" s="159" t="str">
        <f t="shared" si="10"/>
        <v>NOR011</v>
      </c>
      <c r="E591" s="159"/>
      <c r="F591" s="159"/>
      <c r="G591" s="160"/>
      <c r="H591" s="160"/>
      <c r="I591" s="159"/>
      <c r="J591" s="159" t="e">
        <f>[2]!EntCustSalesGL("marl02",A591)</f>
        <v>#NAME?</v>
      </c>
      <c r="K591" s="159"/>
    </row>
    <row r="592" spans="1:11" x14ac:dyDescent="0.2">
      <c r="A592" s="166" t="s">
        <v>1512</v>
      </c>
      <c r="B592" s="159">
        <v>0</v>
      </c>
      <c r="C592" s="159" t="e">
        <f>[2]!EntCustName("marl02",A592)</f>
        <v>#NAME?</v>
      </c>
      <c r="D592" s="159" t="str">
        <f t="shared" si="10"/>
        <v>NOR014</v>
      </c>
      <c r="E592" s="159"/>
      <c r="F592" s="159"/>
      <c r="G592" s="160"/>
      <c r="H592" s="160"/>
      <c r="I592" s="159"/>
      <c r="J592" s="159" t="e">
        <f>[2]!EntCustSalesGL("marl02",A592)</f>
        <v>#NAME?</v>
      </c>
      <c r="K592" s="159"/>
    </row>
    <row r="593" spans="1:11" x14ac:dyDescent="0.2">
      <c r="A593" s="166" t="s">
        <v>1513</v>
      </c>
      <c r="B593" s="159">
        <v>0</v>
      </c>
      <c r="C593" s="159" t="e">
        <f>[2]!EntCustName("marl02",A593)</f>
        <v>#NAME?</v>
      </c>
      <c r="D593" s="159" t="str">
        <f t="shared" si="10"/>
        <v>NOR019</v>
      </c>
      <c r="E593" s="159"/>
      <c r="F593" s="159"/>
      <c r="G593" s="160"/>
      <c r="H593" s="160"/>
      <c r="I593" s="159"/>
      <c r="J593" s="159" t="e">
        <f>[2]!EntCustSalesGL("marl02",A593)</f>
        <v>#NAME?</v>
      </c>
      <c r="K593" s="159"/>
    </row>
    <row r="594" spans="1:11" x14ac:dyDescent="0.2">
      <c r="A594" s="166" t="s">
        <v>1514</v>
      </c>
      <c r="B594" s="159">
        <v>0</v>
      </c>
      <c r="C594" s="159" t="e">
        <f>[2]!EntCustName("marl02",A594)</f>
        <v>#NAME?</v>
      </c>
      <c r="D594" s="159" t="str">
        <f t="shared" si="10"/>
        <v>NOR026</v>
      </c>
      <c r="E594" s="159"/>
      <c r="F594" s="159"/>
      <c r="G594" s="160"/>
      <c r="H594" s="160"/>
      <c r="I594" s="159"/>
      <c r="J594" s="159" t="e">
        <f>[2]!EntCustSalesGL("marl02",A594)</f>
        <v>#NAME?</v>
      </c>
      <c r="K594" s="159"/>
    </row>
    <row r="595" spans="1:11" x14ac:dyDescent="0.2">
      <c r="A595" s="166" t="s">
        <v>1515</v>
      </c>
      <c r="B595" s="159">
        <v>0</v>
      </c>
      <c r="C595" s="159" t="e">
        <f>[2]!EntCustName("marl02",A595)</f>
        <v>#NAME?</v>
      </c>
      <c r="D595" s="159" t="str">
        <f t="shared" si="10"/>
        <v>NOR030</v>
      </c>
      <c r="E595" s="159"/>
      <c r="F595" s="159"/>
      <c r="G595" s="160"/>
      <c r="H595" s="160"/>
      <c r="I595" s="159"/>
      <c r="J595" s="159" t="e">
        <f>[2]!EntCustSalesGL("marl02",A595)</f>
        <v>#NAME?</v>
      </c>
      <c r="K595" s="159"/>
    </row>
    <row r="596" spans="1:11" x14ac:dyDescent="0.2">
      <c r="A596" s="166" t="s">
        <v>1516</v>
      </c>
      <c r="B596" s="159">
        <v>0</v>
      </c>
      <c r="C596" s="159" t="e">
        <f>[2]!EntCustName("marl02",A596)</f>
        <v>#NAME?</v>
      </c>
      <c r="D596" s="159" t="str">
        <f t="shared" si="10"/>
        <v>NOR031</v>
      </c>
      <c r="E596" s="159"/>
      <c r="F596" s="159"/>
      <c r="G596" s="160"/>
      <c r="H596" s="160"/>
      <c r="I596" s="159"/>
      <c r="J596" s="159" t="e">
        <f>[2]!EntCustSalesGL("marl02",A596)</f>
        <v>#NAME?</v>
      </c>
      <c r="K596" s="159"/>
    </row>
    <row r="597" spans="1:11" x14ac:dyDescent="0.2">
      <c r="A597" s="166" t="s">
        <v>1517</v>
      </c>
      <c r="B597" s="159">
        <v>0</v>
      </c>
      <c r="C597" s="159" t="e">
        <f>[2]!EntCustName("marl02",A597)</f>
        <v>#NAME?</v>
      </c>
      <c r="D597" s="159" t="str">
        <f t="shared" si="10"/>
        <v>NOT001</v>
      </c>
      <c r="E597" s="159"/>
      <c r="F597" s="159"/>
      <c r="G597" s="160"/>
      <c r="H597" s="160"/>
      <c r="I597" s="159"/>
      <c r="J597" s="159" t="e">
        <f>[2]!EntCustSalesGL("marl02",A597)</f>
        <v>#NAME?</v>
      </c>
      <c r="K597" s="159"/>
    </row>
    <row r="598" spans="1:11" x14ac:dyDescent="0.2">
      <c r="A598" s="166" t="s">
        <v>1518</v>
      </c>
      <c r="B598" s="159">
        <v>0</v>
      </c>
      <c r="C598" s="159" t="e">
        <f>[2]!EntCustName("marl02",A598)</f>
        <v>#NAME?</v>
      </c>
      <c r="D598" s="159" t="str">
        <f t="shared" si="10"/>
        <v>NOT003</v>
      </c>
      <c r="E598" s="159"/>
      <c r="F598" s="159"/>
      <c r="G598" s="160"/>
      <c r="H598" s="160"/>
      <c r="I598" s="159"/>
      <c r="J598" s="159" t="e">
        <f>[2]!EntCustSalesGL("marl02",A598)</f>
        <v>#NAME?</v>
      </c>
      <c r="K598" s="159"/>
    </row>
    <row r="599" spans="1:11" x14ac:dyDescent="0.2">
      <c r="A599" s="166" t="s">
        <v>1519</v>
      </c>
      <c r="B599" s="159">
        <v>0</v>
      </c>
      <c r="C599" s="159" t="e">
        <f>[2]!EntCustName("marl02",A599)</f>
        <v>#NAME?</v>
      </c>
      <c r="D599" s="159" t="str">
        <f t="shared" si="10"/>
        <v>NOT004</v>
      </c>
      <c r="E599" s="159"/>
      <c r="F599" s="159"/>
      <c r="G599" s="160"/>
      <c r="H599" s="160"/>
      <c r="I599" s="159"/>
      <c r="J599" s="159" t="e">
        <f>[2]!EntCustSalesGL("marl02",A599)</f>
        <v>#NAME?</v>
      </c>
      <c r="K599" s="159"/>
    </row>
    <row r="600" spans="1:11" x14ac:dyDescent="0.2">
      <c r="A600" s="166" t="s">
        <v>1520</v>
      </c>
      <c r="B600" s="159">
        <v>0</v>
      </c>
      <c r="C600" s="159" t="e">
        <f>[2]!EntCustName("marl02",A600)</f>
        <v>#NAME?</v>
      </c>
      <c r="D600" s="159" t="str">
        <f t="shared" si="10"/>
        <v>NUC001</v>
      </c>
      <c r="E600" s="159"/>
      <c r="F600" s="159"/>
      <c r="G600" s="160"/>
      <c r="H600" s="160"/>
      <c r="I600" s="159"/>
      <c r="J600" s="159" t="e">
        <f>[2]!EntCustSalesGL("marl02",A600)</f>
        <v>#NAME?</v>
      </c>
      <c r="K600" s="159"/>
    </row>
    <row r="601" spans="1:11" x14ac:dyDescent="0.2">
      <c r="A601" s="166" t="s">
        <v>1521</v>
      </c>
      <c r="B601" s="159">
        <v>0</v>
      </c>
      <c r="C601" s="159" t="e">
        <f>[2]!EntCustName("marl02",A601)</f>
        <v>#NAME?</v>
      </c>
      <c r="D601" s="159" t="str">
        <f t="shared" si="10"/>
        <v>NWS001</v>
      </c>
      <c r="E601" s="159"/>
      <c r="F601" s="159"/>
      <c r="G601" s="160"/>
      <c r="H601" s="160"/>
      <c r="I601" s="159"/>
      <c r="J601" s="159" t="e">
        <f>[2]!EntCustSalesGL("marl02",A601)</f>
        <v>#NAME?</v>
      </c>
      <c r="K601" s="159"/>
    </row>
    <row r="602" spans="1:11" x14ac:dyDescent="0.2">
      <c r="A602" s="166" t="s">
        <v>1522</v>
      </c>
      <c r="B602" s="159">
        <v>0</v>
      </c>
      <c r="C602" s="159" t="e">
        <f>[2]!EntCustName("marl02",A602)</f>
        <v>#NAME?</v>
      </c>
      <c r="D602" s="159" t="str">
        <f t="shared" si="10"/>
        <v>O'T001</v>
      </c>
      <c r="E602" s="159"/>
      <c r="F602" s="159"/>
      <c r="G602" s="160"/>
      <c r="H602" s="160"/>
      <c r="I602" s="159"/>
      <c r="J602" s="159" t="e">
        <f>[2]!EntCustSalesGL("marl02",A602)</f>
        <v>#NAME?</v>
      </c>
      <c r="K602" s="159"/>
    </row>
    <row r="603" spans="1:11" x14ac:dyDescent="0.2">
      <c r="A603" s="166" t="s">
        <v>1523</v>
      </c>
      <c r="B603" s="159">
        <v>0</v>
      </c>
      <c r="C603" s="159" t="e">
        <f>[2]!EntCustName("marl02",A603)</f>
        <v>#NAME?</v>
      </c>
      <c r="D603" s="159" t="str">
        <f t="shared" si="10"/>
        <v>OAK001</v>
      </c>
      <c r="E603" s="159"/>
      <c r="F603" s="159"/>
      <c r="G603" s="160"/>
      <c r="H603" s="160"/>
      <c r="I603" s="159"/>
      <c r="J603" s="159" t="e">
        <f>[2]!EntCustSalesGL("marl02",A603)</f>
        <v>#NAME?</v>
      </c>
      <c r="K603" s="159"/>
    </row>
    <row r="604" spans="1:11" x14ac:dyDescent="0.2">
      <c r="A604" s="166" t="s">
        <v>1524</v>
      </c>
      <c r="B604" s="159">
        <v>0</v>
      </c>
      <c r="C604" s="159" t="e">
        <f>[2]!EntCustName("marl02",A604)</f>
        <v>#NAME?</v>
      </c>
      <c r="D604" s="159" t="str">
        <f t="shared" si="10"/>
        <v>OAK003</v>
      </c>
      <c r="E604" s="159"/>
      <c r="F604" s="159"/>
      <c r="G604" s="160"/>
      <c r="H604" s="160"/>
      <c r="I604" s="159"/>
      <c r="J604" s="159" t="e">
        <f>[2]!EntCustSalesGL("marl02",A604)</f>
        <v>#NAME?</v>
      </c>
      <c r="K604" s="159"/>
    </row>
    <row r="605" spans="1:11" x14ac:dyDescent="0.2">
      <c r="A605" s="166" t="s">
        <v>1525</v>
      </c>
      <c r="B605" s="159">
        <v>0</v>
      </c>
      <c r="C605" s="159" t="e">
        <f>[2]!EntCustName("marl02",A605)</f>
        <v>#NAME?</v>
      </c>
      <c r="D605" s="159" t="str">
        <f t="shared" si="10"/>
        <v>OCE004</v>
      </c>
      <c r="E605" s="159"/>
      <c r="F605" s="159"/>
      <c r="G605" s="160"/>
      <c r="H605" s="160"/>
      <c r="I605" s="159"/>
      <c r="J605" s="159" t="e">
        <f>[2]!EntCustSalesGL("marl02",A605)</f>
        <v>#NAME?</v>
      </c>
      <c r="K605" s="159"/>
    </row>
    <row r="606" spans="1:11" x14ac:dyDescent="0.2">
      <c r="A606" s="166" t="s">
        <v>1526</v>
      </c>
      <c r="B606" s="159">
        <v>0</v>
      </c>
      <c r="C606" s="159" t="e">
        <f>[2]!EntCustName("marl02",A606)</f>
        <v>#NAME?</v>
      </c>
      <c r="D606" s="159" t="str">
        <f t="shared" si="10"/>
        <v>OCE006</v>
      </c>
      <c r="E606" s="159"/>
      <c r="F606" s="159"/>
      <c r="G606" s="160"/>
      <c r="H606" s="160"/>
      <c r="I606" s="159"/>
      <c r="J606" s="159" t="e">
        <f>[2]!EntCustSalesGL("marl02",A606)</f>
        <v>#NAME?</v>
      </c>
      <c r="K606" s="159"/>
    </row>
    <row r="607" spans="1:11" x14ac:dyDescent="0.2">
      <c r="A607" s="166" t="s">
        <v>1527</v>
      </c>
      <c r="B607" s="159">
        <v>0</v>
      </c>
      <c r="C607" s="159" t="e">
        <f>[2]!EntCustName("marl02",A607)</f>
        <v>#NAME?</v>
      </c>
      <c r="D607" s="159" t="str">
        <f t="shared" si="10"/>
        <v>OCE008</v>
      </c>
      <c r="E607" s="159"/>
      <c r="F607" s="159"/>
      <c r="G607" s="160"/>
      <c r="H607" s="160"/>
      <c r="I607" s="159"/>
      <c r="J607" s="159" t="e">
        <f>[2]!EntCustSalesGL("marl02",A607)</f>
        <v>#NAME?</v>
      </c>
      <c r="K607" s="159"/>
    </row>
    <row r="608" spans="1:11" x14ac:dyDescent="0.2">
      <c r="A608" s="166" t="s">
        <v>1528</v>
      </c>
      <c r="B608" s="159">
        <v>0</v>
      </c>
      <c r="C608" s="159" t="e">
        <f>[2]!EntCustName("marl02",A608)</f>
        <v>#NAME?</v>
      </c>
      <c r="D608" s="159" t="str">
        <f t="shared" si="10"/>
        <v>OCE009</v>
      </c>
      <c r="E608" s="159"/>
      <c r="F608" s="159"/>
      <c r="G608" s="160"/>
      <c r="H608" s="160"/>
      <c r="I608" s="159"/>
      <c r="J608" s="159" t="e">
        <f>[2]!EntCustSalesGL("marl02",A608)</f>
        <v>#NAME?</v>
      </c>
      <c r="K608" s="159"/>
    </row>
    <row r="609" spans="1:11" x14ac:dyDescent="0.2">
      <c r="A609" s="166" t="s">
        <v>1529</v>
      </c>
      <c r="B609" s="159">
        <v>0</v>
      </c>
      <c r="C609" s="159" t="e">
        <f>[2]!EntCustName("marl02",A609)</f>
        <v>#NAME?</v>
      </c>
      <c r="D609" s="159" t="str">
        <f t="shared" si="10"/>
        <v>OCE012</v>
      </c>
      <c r="E609" s="159"/>
      <c r="F609" s="159"/>
      <c r="G609" s="160"/>
      <c r="H609" s="160"/>
      <c r="I609" s="159"/>
      <c r="J609" s="159" t="e">
        <f>[2]!EntCustSalesGL("marl02",A609)</f>
        <v>#NAME?</v>
      </c>
      <c r="K609" s="159"/>
    </row>
    <row r="610" spans="1:11" x14ac:dyDescent="0.2">
      <c r="A610" s="166" t="s">
        <v>1530</v>
      </c>
      <c r="B610" s="159">
        <v>0</v>
      </c>
      <c r="C610" s="159" t="e">
        <f>[2]!EntCustName("marl02",A610)</f>
        <v>#NAME?</v>
      </c>
      <c r="D610" s="159" t="str">
        <f t="shared" si="10"/>
        <v>OCE013</v>
      </c>
      <c r="E610" s="159"/>
      <c r="F610" s="159"/>
      <c r="G610" s="160"/>
      <c r="H610" s="160"/>
      <c r="I610" s="159"/>
      <c r="J610" s="159" t="e">
        <f>[2]!EntCustSalesGL("marl02",A610)</f>
        <v>#NAME?</v>
      </c>
      <c r="K610" s="159"/>
    </row>
    <row r="611" spans="1:11" x14ac:dyDescent="0.2">
      <c r="A611" s="166" t="s">
        <v>1531</v>
      </c>
      <c r="B611" s="159">
        <v>0</v>
      </c>
      <c r="C611" s="159" t="e">
        <f>[2]!EntCustName("marl02",A611)</f>
        <v>#NAME?</v>
      </c>
      <c r="D611" s="159" t="str">
        <f t="shared" si="10"/>
        <v>OCE017</v>
      </c>
      <c r="E611" s="159"/>
      <c r="F611" s="159"/>
      <c r="G611" s="160"/>
      <c r="H611" s="160"/>
      <c r="I611" s="159"/>
      <c r="J611" s="159" t="e">
        <f>[2]!EntCustSalesGL("marl02",A611)</f>
        <v>#NAME?</v>
      </c>
      <c r="K611" s="159"/>
    </row>
    <row r="612" spans="1:11" x14ac:dyDescent="0.2">
      <c r="A612" s="166" t="s">
        <v>1532</v>
      </c>
      <c r="B612" s="159">
        <v>0</v>
      </c>
      <c r="C612" s="159" t="e">
        <f>[2]!EntCustName("marl02",A612)</f>
        <v>#NAME?</v>
      </c>
      <c r="D612" s="159" t="str">
        <f t="shared" si="10"/>
        <v>OCE020</v>
      </c>
      <c r="E612" s="159"/>
      <c r="F612" s="159"/>
      <c r="G612" s="160"/>
      <c r="H612" s="160"/>
      <c r="I612" s="159"/>
      <c r="J612" s="159" t="e">
        <f>[2]!EntCustSalesGL("marl02",A612)</f>
        <v>#NAME?</v>
      </c>
      <c r="K612" s="159"/>
    </row>
    <row r="613" spans="1:11" x14ac:dyDescent="0.2">
      <c r="A613" s="166" t="s">
        <v>1533</v>
      </c>
      <c r="B613" s="159">
        <v>0</v>
      </c>
      <c r="C613" s="159" t="e">
        <f>[2]!EntCustName("marl02",A613)</f>
        <v>#NAME?</v>
      </c>
      <c r="D613" s="159" t="str">
        <f t="shared" si="10"/>
        <v>OCE021</v>
      </c>
      <c r="E613" s="159"/>
      <c r="F613" s="159"/>
      <c r="G613" s="160"/>
      <c r="H613" s="160"/>
      <c r="I613" s="159"/>
      <c r="J613" s="159" t="e">
        <f>[2]!EntCustSalesGL("marl02",A613)</f>
        <v>#NAME?</v>
      </c>
      <c r="K613" s="159"/>
    </row>
    <row r="614" spans="1:11" x14ac:dyDescent="0.2">
      <c r="A614" s="166" t="s">
        <v>1534</v>
      </c>
      <c r="B614" s="159">
        <v>0</v>
      </c>
      <c r="C614" s="159" t="e">
        <f>[2]!EntCustName("marl02",A614)</f>
        <v>#NAME?</v>
      </c>
      <c r="D614" s="159" t="str">
        <f t="shared" si="10"/>
        <v>OCE022</v>
      </c>
      <c r="E614" s="159"/>
      <c r="F614" s="159"/>
      <c r="G614" s="160"/>
      <c r="H614" s="160"/>
      <c r="I614" s="159"/>
      <c r="J614" s="159" t="e">
        <f>[2]!EntCustSalesGL("marl02",A614)</f>
        <v>#NAME?</v>
      </c>
      <c r="K614" s="159"/>
    </row>
    <row r="615" spans="1:11" x14ac:dyDescent="0.2">
      <c r="A615" s="166" t="s">
        <v>1535</v>
      </c>
      <c r="B615" s="159">
        <v>0</v>
      </c>
      <c r="C615" s="159" t="e">
        <f>[2]!EntCustName("marl02",A615)</f>
        <v>#NAME?</v>
      </c>
      <c r="D615" s="159" t="str">
        <f t="shared" si="10"/>
        <v>OCE025</v>
      </c>
      <c r="E615" s="159"/>
      <c r="F615" s="159"/>
      <c r="G615" s="160"/>
      <c r="H615" s="160"/>
      <c r="I615" s="159"/>
      <c r="J615" s="159" t="e">
        <f>[2]!EntCustSalesGL("marl02",A615)</f>
        <v>#NAME?</v>
      </c>
      <c r="K615" s="159"/>
    </row>
    <row r="616" spans="1:11" x14ac:dyDescent="0.2">
      <c r="A616" s="166" t="s">
        <v>2415</v>
      </c>
      <c r="B616" s="159">
        <v>0</v>
      </c>
      <c r="C616" s="159" t="e">
        <f>[2]!EntCustName("marl02",A616)</f>
        <v>#NAME?</v>
      </c>
      <c r="D616" s="159" t="str">
        <f t="shared" si="10"/>
        <v>OCE027</v>
      </c>
      <c r="E616" s="159"/>
      <c r="F616" s="159"/>
      <c r="G616" s="160"/>
      <c r="H616" s="160"/>
      <c r="I616" s="159"/>
      <c r="J616" s="159" t="e">
        <f>[2]!EntCustSalesGL("marl02",A616)</f>
        <v>#NAME?</v>
      </c>
      <c r="K616" s="159"/>
    </row>
    <row r="617" spans="1:11" x14ac:dyDescent="0.2">
      <c r="A617" s="166" t="s">
        <v>1536</v>
      </c>
      <c r="B617" s="159">
        <v>0</v>
      </c>
      <c r="C617" s="159" t="e">
        <f>[2]!EntCustName("marl02",A617)</f>
        <v>#NAME?</v>
      </c>
      <c r="D617" s="159" t="str">
        <f t="shared" si="10"/>
        <v>OFF002</v>
      </c>
      <c r="E617" s="159"/>
      <c r="F617" s="159"/>
      <c r="G617" s="160"/>
      <c r="H617" s="160"/>
      <c r="I617" s="159"/>
      <c r="J617" s="159" t="e">
        <f>[2]!EntCustSalesGL("marl02",A617)</f>
        <v>#NAME?</v>
      </c>
      <c r="K617" s="159"/>
    </row>
    <row r="618" spans="1:11" x14ac:dyDescent="0.2">
      <c r="A618" s="166" t="s">
        <v>1537</v>
      </c>
      <c r="B618" s="159">
        <v>0</v>
      </c>
      <c r="C618" s="159" t="e">
        <f>[2]!EntCustName("marl02",A618)</f>
        <v>#NAME?</v>
      </c>
      <c r="D618" s="159" t="str">
        <f t="shared" si="10"/>
        <v>OFF003</v>
      </c>
      <c r="E618" s="159"/>
      <c r="F618" s="159"/>
      <c r="G618" s="160"/>
      <c r="H618" s="160"/>
      <c r="I618" s="159"/>
      <c r="J618" s="159" t="e">
        <f>[2]!EntCustSalesGL("marl02",A618)</f>
        <v>#NAME?</v>
      </c>
      <c r="K618" s="159"/>
    </row>
    <row r="619" spans="1:11" x14ac:dyDescent="0.2">
      <c r="A619" s="166" t="s">
        <v>1538</v>
      </c>
      <c r="B619" s="159"/>
      <c r="C619" s="159" t="e">
        <f>[2]!EntCustName("marl02",A619)</f>
        <v>#NAME?</v>
      </c>
      <c r="D619" s="159" t="str">
        <f t="shared" si="10"/>
        <v>OFF005</v>
      </c>
      <c r="E619" s="159"/>
      <c r="F619" s="159"/>
      <c r="G619" s="160"/>
      <c r="H619" s="160"/>
      <c r="I619" s="159"/>
      <c r="J619" s="159" t="e">
        <f>[2]!EntCustSalesGL("marl02",A619)</f>
        <v>#NAME?</v>
      </c>
      <c r="K619" s="159"/>
    </row>
    <row r="620" spans="1:11" x14ac:dyDescent="0.2">
      <c r="A620" s="166" t="s">
        <v>1539</v>
      </c>
      <c r="B620" s="159">
        <v>0</v>
      </c>
      <c r="C620" s="159" t="e">
        <f>[2]!EntCustName("marl02",A620)</f>
        <v>#NAME?</v>
      </c>
      <c r="D620" s="159" t="str">
        <f t="shared" si="10"/>
        <v>OFF011</v>
      </c>
      <c r="E620" s="159"/>
      <c r="F620" s="159"/>
      <c r="G620" s="160"/>
      <c r="H620" s="160"/>
      <c r="I620" s="159"/>
      <c r="J620" s="159" t="e">
        <f>[2]!EntCustSalesGL("marl02",A620)</f>
        <v>#NAME?</v>
      </c>
      <c r="K620" s="159"/>
    </row>
    <row r="621" spans="1:11" x14ac:dyDescent="0.2">
      <c r="A621" s="166" t="s">
        <v>1540</v>
      </c>
      <c r="B621" s="159">
        <v>0</v>
      </c>
      <c r="C621" s="159" t="e">
        <f>[2]!EntCustName("marl02",A621)</f>
        <v>#NAME?</v>
      </c>
      <c r="D621" s="159" t="str">
        <f t="shared" si="10"/>
        <v>OHM002</v>
      </c>
      <c r="E621" s="159"/>
      <c r="F621" s="159"/>
      <c r="G621" s="160"/>
      <c r="H621" s="160"/>
      <c r="I621" s="159"/>
      <c r="J621" s="159" t="e">
        <f>[2]!EntCustSalesGL("marl02",A621)</f>
        <v>#NAME?</v>
      </c>
      <c r="K621" s="159"/>
    </row>
    <row r="622" spans="1:11" x14ac:dyDescent="0.2">
      <c r="A622" s="166" t="s">
        <v>1541</v>
      </c>
      <c r="B622" s="159">
        <v>0</v>
      </c>
      <c r="C622" s="159" t="e">
        <f>[2]!EntCustName("marl02",A622)</f>
        <v>#NAME?</v>
      </c>
      <c r="D622" s="159" t="str">
        <f t="shared" si="10"/>
        <v>ONB001</v>
      </c>
      <c r="E622" s="159"/>
      <c r="F622" s="159"/>
      <c r="G622" s="160"/>
      <c r="H622" s="160"/>
      <c r="I622" s="159"/>
      <c r="J622" s="159" t="e">
        <f>[2]!EntCustSalesGL("marl02",A622)</f>
        <v>#NAME?</v>
      </c>
      <c r="K622" s="159"/>
    </row>
    <row r="623" spans="1:11" x14ac:dyDescent="0.2">
      <c r="A623" s="166" t="s">
        <v>1542</v>
      </c>
      <c r="B623" s="159">
        <v>0</v>
      </c>
      <c r="C623" s="159" t="e">
        <f>[2]!EntCustName("marl02",A623)</f>
        <v>#NAME?</v>
      </c>
      <c r="D623" s="159" t="str">
        <f t="shared" si="10"/>
        <v>ONE001</v>
      </c>
      <c r="E623" s="159"/>
      <c r="F623" s="159"/>
      <c r="G623" s="160"/>
      <c r="H623" s="160"/>
      <c r="I623" s="159"/>
      <c r="J623" s="159" t="e">
        <f>[2]!EntCustSalesGL("marl02",A623)</f>
        <v>#NAME?</v>
      </c>
      <c r="K623" s="159"/>
    </row>
    <row r="624" spans="1:11" x14ac:dyDescent="0.2">
      <c r="A624" s="166" t="s">
        <v>2535</v>
      </c>
      <c r="B624" s="159">
        <v>0</v>
      </c>
      <c r="C624" s="159" t="e">
        <f>[2]!EntCustName("marl02",A624)</f>
        <v>#NAME?</v>
      </c>
      <c r="D624" s="159" t="str">
        <f t="shared" si="10"/>
        <v>ONE002</v>
      </c>
      <c r="E624" s="159"/>
      <c r="F624" s="159"/>
      <c r="G624" s="160"/>
      <c r="H624" s="160"/>
      <c r="I624" s="159"/>
      <c r="J624" s="159" t="e">
        <f>[2]!EntCustSalesGL("marl02",A624)</f>
        <v>#NAME?</v>
      </c>
      <c r="K624" s="159"/>
    </row>
    <row r="625" spans="1:11" x14ac:dyDescent="0.2">
      <c r="A625" s="166" t="s">
        <v>1543</v>
      </c>
      <c r="B625" s="159">
        <v>0</v>
      </c>
      <c r="C625" s="159" t="e">
        <f>[2]!EntCustName("marl02",A625)</f>
        <v>#NAME?</v>
      </c>
      <c r="D625" s="159" t="str">
        <f t="shared" si="10"/>
        <v>OPP001</v>
      </c>
      <c r="E625" s="159"/>
      <c r="F625" s="159"/>
      <c r="G625" s="160"/>
      <c r="H625" s="160"/>
      <c r="I625" s="159"/>
      <c r="J625" s="159" t="e">
        <f>[2]!EntCustSalesGL("marl02",A625)</f>
        <v>#NAME?</v>
      </c>
      <c r="K625" s="159"/>
    </row>
    <row r="626" spans="1:11" x14ac:dyDescent="0.2">
      <c r="A626" s="166" t="s">
        <v>1544</v>
      </c>
      <c r="B626" s="159">
        <v>0</v>
      </c>
      <c r="C626" s="159" t="e">
        <f>[2]!EntCustName("marl02",A626)</f>
        <v>#NAME?</v>
      </c>
      <c r="D626" s="159" t="str">
        <f t="shared" si="10"/>
        <v>OPT002</v>
      </c>
      <c r="E626" s="159"/>
      <c r="F626" s="159"/>
      <c r="G626" s="160"/>
      <c r="H626" s="160"/>
      <c r="I626" s="159"/>
      <c r="J626" s="159" t="e">
        <f>[2]!EntCustSalesGL("marl02",A626)</f>
        <v>#NAME?</v>
      </c>
      <c r="K626" s="159"/>
    </row>
    <row r="627" spans="1:11" x14ac:dyDescent="0.2">
      <c r="A627" s="166" t="s">
        <v>1545</v>
      </c>
      <c r="B627" s="159">
        <v>0</v>
      </c>
      <c r="C627" s="159" t="e">
        <f>[2]!EntCustName("marl02",A627)</f>
        <v>#NAME?</v>
      </c>
      <c r="D627" s="159" t="str">
        <f t="shared" si="10"/>
        <v>ORA002</v>
      </c>
      <c r="E627" s="159"/>
      <c r="F627" s="159"/>
      <c r="G627" s="160"/>
      <c r="H627" s="160"/>
      <c r="I627" s="159"/>
      <c r="J627" s="159" t="e">
        <f>[2]!EntCustSalesGL("marl02",A627)</f>
        <v>#NAME?</v>
      </c>
      <c r="K627" s="159"/>
    </row>
    <row r="628" spans="1:11" x14ac:dyDescent="0.2">
      <c r="A628" s="166" t="s">
        <v>1546</v>
      </c>
      <c r="B628" s="159">
        <v>0</v>
      </c>
      <c r="C628" s="159" t="e">
        <f>[2]!EntCustName("marl02",A628)</f>
        <v>#NAME?</v>
      </c>
      <c r="D628" s="159" t="str">
        <f t="shared" si="10"/>
        <v>OTC001</v>
      </c>
      <c r="E628" s="159"/>
      <c r="F628" s="159"/>
      <c r="G628" s="160"/>
      <c r="H628" s="160"/>
      <c r="I628" s="159"/>
      <c r="J628" s="159" t="e">
        <f>[2]!EntCustSalesGL("marl02",A628)</f>
        <v>#NAME?</v>
      </c>
      <c r="K628" s="159"/>
    </row>
    <row r="629" spans="1:11" x14ac:dyDescent="0.2">
      <c r="A629" s="166" t="s">
        <v>1547</v>
      </c>
      <c r="B629" s="159">
        <v>0</v>
      </c>
      <c r="C629" s="159" t="e">
        <f>[2]!EntCustName("marl02",A629)</f>
        <v>#NAME?</v>
      </c>
      <c r="D629" s="159" t="str">
        <f t="shared" si="10"/>
        <v>OTT002</v>
      </c>
      <c r="E629" s="159"/>
      <c r="F629" s="159"/>
      <c r="G629" s="160"/>
      <c r="H629" s="160"/>
      <c r="I629" s="159"/>
      <c r="J629" s="159" t="e">
        <f>[2]!EntCustSalesGL("marl02",A629)</f>
        <v>#NAME?</v>
      </c>
      <c r="K629" s="159"/>
    </row>
    <row r="630" spans="1:11" x14ac:dyDescent="0.2">
      <c r="A630" s="166" t="s">
        <v>1548</v>
      </c>
      <c r="B630" s="159">
        <v>0</v>
      </c>
      <c r="C630" s="159" t="e">
        <f>[2]!EntCustName("marl02",A630)</f>
        <v>#NAME?</v>
      </c>
      <c r="D630" s="159" t="str">
        <f t="shared" si="10"/>
        <v>OUT003</v>
      </c>
      <c r="E630" s="159"/>
      <c r="F630" s="159"/>
      <c r="G630" s="160"/>
      <c r="H630" s="160"/>
      <c r="I630" s="159"/>
      <c r="J630" s="159" t="e">
        <f>[2]!EntCustSalesGL("marl02",A630)</f>
        <v>#NAME?</v>
      </c>
      <c r="K630" s="159"/>
    </row>
    <row r="631" spans="1:11" x14ac:dyDescent="0.2">
      <c r="A631" s="166" t="s">
        <v>1549</v>
      </c>
      <c r="B631" s="159">
        <v>0</v>
      </c>
      <c r="C631" s="159" t="e">
        <f>[2]!EntCustName("marl02",A631)</f>
        <v>#NAME?</v>
      </c>
      <c r="D631" s="159" t="str">
        <f t="shared" si="10"/>
        <v>OUT005</v>
      </c>
      <c r="E631" s="159"/>
      <c r="F631" s="159"/>
      <c r="G631" s="160"/>
      <c r="H631" s="160"/>
      <c r="I631" s="159"/>
      <c r="J631" s="159" t="e">
        <f>[2]!EntCustSalesGL("marl02",A631)</f>
        <v>#NAME?</v>
      </c>
      <c r="K631" s="159"/>
    </row>
    <row r="632" spans="1:11" x14ac:dyDescent="0.2">
      <c r="A632" s="166" t="s">
        <v>1550</v>
      </c>
      <c r="B632" s="159">
        <v>0</v>
      </c>
      <c r="C632" s="159" t="e">
        <f>[2]!EntCustName("marl02",A632)</f>
        <v>#NAME?</v>
      </c>
      <c r="D632" s="159" t="str">
        <f t="shared" si="10"/>
        <v>OUT010</v>
      </c>
      <c r="E632" s="159"/>
      <c r="F632" s="159"/>
      <c r="G632" s="160"/>
      <c r="H632" s="160"/>
      <c r="I632" s="159"/>
      <c r="J632" s="159" t="e">
        <f>[2]!EntCustSalesGL("marl02",A632)</f>
        <v>#NAME?</v>
      </c>
      <c r="K632" s="159"/>
    </row>
    <row r="633" spans="1:11" x14ac:dyDescent="0.2">
      <c r="A633" s="166" t="s">
        <v>1551</v>
      </c>
      <c r="B633" s="159">
        <v>0</v>
      </c>
      <c r="C633" s="159" t="e">
        <f>[2]!EntCustName("marl02",A633)</f>
        <v>#NAME?</v>
      </c>
      <c r="D633" s="159" t="str">
        <f t="shared" si="10"/>
        <v>OUT011</v>
      </c>
      <c r="E633" s="159"/>
      <c r="F633" s="159"/>
      <c r="G633" s="160"/>
      <c r="H633" s="160"/>
      <c r="I633" s="159"/>
      <c r="J633" s="159" t="e">
        <f>[2]!EntCustSalesGL("marl02",A633)</f>
        <v>#NAME?</v>
      </c>
      <c r="K633" s="159"/>
    </row>
    <row r="634" spans="1:11" x14ac:dyDescent="0.2">
      <c r="A634" s="166" t="s">
        <v>2536</v>
      </c>
      <c r="B634" s="159">
        <v>0</v>
      </c>
      <c r="C634" s="159" t="e">
        <f>[2]!EntCustName("marl02",A634)</f>
        <v>#NAME?</v>
      </c>
      <c r="D634" s="159" t="str">
        <f t="shared" si="10"/>
        <v>OUT012</v>
      </c>
      <c r="E634" s="159"/>
      <c r="F634" s="159"/>
      <c r="G634" s="160"/>
      <c r="H634" s="160"/>
      <c r="I634" s="159"/>
      <c r="J634" s="159" t="e">
        <f>[2]!EntCustSalesGL("marl02",A634)</f>
        <v>#NAME?</v>
      </c>
      <c r="K634" s="159"/>
    </row>
    <row r="635" spans="1:11" x14ac:dyDescent="0.2">
      <c r="A635" s="166" t="s">
        <v>1552</v>
      </c>
      <c r="B635" s="159">
        <v>0</v>
      </c>
      <c r="C635" s="159" t="e">
        <f>[2]!EntCustName("marl02",A635)</f>
        <v>#NAME?</v>
      </c>
      <c r="D635" s="159" t="str">
        <f t="shared" si="10"/>
        <v>OVI001</v>
      </c>
      <c r="E635" s="159"/>
      <c r="F635" s="159"/>
      <c r="G635" s="160"/>
      <c r="H635" s="160"/>
      <c r="I635" s="159"/>
      <c r="J635" s="159" t="e">
        <f>[2]!EntCustSalesGL("marl02",A635)</f>
        <v>#NAME?</v>
      </c>
      <c r="K635" s="159"/>
    </row>
    <row r="636" spans="1:11" x14ac:dyDescent="0.2">
      <c r="A636" s="166" t="s">
        <v>2537</v>
      </c>
      <c r="B636" s="159">
        <v>0</v>
      </c>
      <c r="C636" s="159" t="e">
        <f>[2]!EntCustName("marl02",A636)</f>
        <v>#NAME?</v>
      </c>
      <c r="D636" s="159" t="str">
        <f t="shared" si="10"/>
        <v>OWS001</v>
      </c>
      <c r="E636" s="159"/>
      <c r="F636" s="159"/>
      <c r="G636" s="160"/>
      <c r="H636" s="160"/>
      <c r="I636" s="159"/>
      <c r="J636" s="159" t="e">
        <f>[2]!EntCustSalesGL("marl02",A636)</f>
        <v>#NAME?</v>
      </c>
      <c r="K636" s="159"/>
    </row>
    <row r="637" spans="1:11" x14ac:dyDescent="0.2">
      <c r="A637" s="166" t="s">
        <v>1553</v>
      </c>
      <c r="B637" s="159">
        <v>0</v>
      </c>
      <c r="C637" s="159" t="e">
        <f>[2]!EntCustName("marl02",A637)</f>
        <v>#NAME?</v>
      </c>
      <c r="D637" s="159" t="str">
        <f t="shared" si="10"/>
        <v>OXF003</v>
      </c>
      <c r="E637" s="159"/>
      <c r="F637" s="159"/>
      <c r="G637" s="160"/>
      <c r="H637" s="160"/>
      <c r="I637" s="159"/>
      <c r="J637" s="159" t="e">
        <f>[2]!EntCustSalesGL("marl02",A637)</f>
        <v>#NAME?</v>
      </c>
      <c r="K637" s="159"/>
    </row>
    <row r="638" spans="1:11" x14ac:dyDescent="0.2">
      <c r="A638" s="166" t="s">
        <v>1554</v>
      </c>
      <c r="B638" s="159">
        <v>0</v>
      </c>
      <c r="C638" s="159" t="e">
        <f>[2]!EntCustName("marl02",A638)</f>
        <v>#NAME?</v>
      </c>
      <c r="D638" s="159" t="str">
        <f t="shared" si="10"/>
        <v>OXF004</v>
      </c>
      <c r="E638" s="159"/>
      <c r="F638" s="159"/>
      <c r="G638" s="160"/>
      <c r="H638" s="160"/>
      <c r="I638" s="159"/>
      <c r="J638" s="159" t="e">
        <f>[2]!EntCustSalesGL("marl02",A638)</f>
        <v>#NAME?</v>
      </c>
      <c r="K638" s="159"/>
    </row>
    <row r="639" spans="1:11" x14ac:dyDescent="0.2">
      <c r="A639" s="166" t="s">
        <v>1555</v>
      </c>
      <c r="B639" s="159">
        <v>0</v>
      </c>
      <c r="C639" s="159" t="e">
        <f>[2]!EntCustName("marl02",A639)</f>
        <v>#NAME?</v>
      </c>
      <c r="D639" s="159" t="str">
        <f t="shared" si="10"/>
        <v>OXF005</v>
      </c>
      <c r="E639" s="159"/>
      <c r="F639" s="159"/>
      <c r="G639" s="160"/>
      <c r="H639" s="160"/>
      <c r="I639" s="159"/>
      <c r="J639" s="159" t="e">
        <f>[2]!EntCustSalesGL("marl02",A639)</f>
        <v>#NAME?</v>
      </c>
      <c r="K639" s="159"/>
    </row>
    <row r="640" spans="1:11" x14ac:dyDescent="0.2">
      <c r="A640" s="166" t="s">
        <v>1556</v>
      </c>
      <c r="B640" s="159">
        <v>0</v>
      </c>
      <c r="C640" s="159" t="e">
        <f>[2]!EntCustName("marl02",A640)</f>
        <v>#NAME?</v>
      </c>
      <c r="D640" s="159" t="str">
        <f t="shared" si="10"/>
        <v>OXF006</v>
      </c>
      <c r="E640" s="159"/>
      <c r="F640" s="159"/>
      <c r="G640" s="160"/>
      <c r="H640" s="160"/>
      <c r="I640" s="159"/>
      <c r="J640" s="159" t="e">
        <f>[2]!EntCustSalesGL("marl02",A640)</f>
        <v>#NAME?</v>
      </c>
      <c r="K640" s="159"/>
    </row>
    <row r="641" spans="1:11" x14ac:dyDescent="0.2">
      <c r="A641" s="166" t="s">
        <v>1557</v>
      </c>
      <c r="B641" s="159">
        <v>0</v>
      </c>
      <c r="C641" s="159" t="e">
        <f>[2]!EntCustName("marl02",A641)</f>
        <v>#NAME?</v>
      </c>
      <c r="D641" s="159" t="str">
        <f t="shared" si="10"/>
        <v>OXF007</v>
      </c>
      <c r="E641" s="159"/>
      <c r="F641" s="159"/>
      <c r="G641" s="160"/>
      <c r="H641" s="160"/>
      <c r="I641" s="159"/>
      <c r="J641" s="159" t="e">
        <f>[2]!EntCustSalesGL("marl02",A641)</f>
        <v>#NAME?</v>
      </c>
      <c r="K641" s="159"/>
    </row>
    <row r="642" spans="1:11" x14ac:dyDescent="0.2">
      <c r="A642" s="166" t="s">
        <v>1558</v>
      </c>
      <c r="B642" s="159">
        <v>0</v>
      </c>
      <c r="C642" s="159" t="e">
        <f>[2]!EntCustName("marl02",A642)</f>
        <v>#NAME?</v>
      </c>
      <c r="D642" s="159" t="str">
        <f t="shared" si="10"/>
        <v>PAC002</v>
      </c>
      <c r="E642" s="159"/>
      <c r="F642" s="159"/>
      <c r="G642" s="160"/>
      <c r="H642" s="160"/>
      <c r="I642" s="159"/>
      <c r="J642" s="159" t="e">
        <f>[2]!EntCustSalesGL("marl02",A642)</f>
        <v>#NAME?</v>
      </c>
      <c r="K642" s="159"/>
    </row>
    <row r="643" spans="1:11" x14ac:dyDescent="0.2">
      <c r="A643" s="166" t="s">
        <v>1559</v>
      </c>
      <c r="B643" s="159">
        <v>0</v>
      </c>
      <c r="C643" s="159" t="e">
        <f>[2]!EntCustName("marl02",A643)</f>
        <v>#NAME?</v>
      </c>
      <c r="D643" s="159" t="str">
        <f t="shared" si="10"/>
        <v>PAD001</v>
      </c>
      <c r="E643" s="159"/>
      <c r="F643" s="159"/>
      <c r="G643" s="160"/>
      <c r="H643" s="160"/>
      <c r="I643" s="159"/>
      <c r="J643" s="159" t="e">
        <f>[2]!EntCustSalesGL("marl02",A643)</f>
        <v>#NAME?</v>
      </c>
      <c r="K643" s="159"/>
    </row>
    <row r="644" spans="1:11" x14ac:dyDescent="0.2">
      <c r="A644" s="166" t="s">
        <v>1560</v>
      </c>
      <c r="B644" s="159">
        <v>0</v>
      </c>
      <c r="C644" s="159" t="e">
        <f>[2]!EntCustName("marl02",A644)</f>
        <v>#NAME?</v>
      </c>
      <c r="D644" s="159" t="str">
        <f t="shared" si="10"/>
        <v>PAD002</v>
      </c>
      <c r="E644" s="159"/>
      <c r="F644" s="159"/>
      <c r="G644" s="160"/>
      <c r="H644" s="160"/>
      <c r="I644" s="159"/>
      <c r="J644" s="159" t="e">
        <f>[2]!EntCustSalesGL("marl02",A644)</f>
        <v>#NAME?</v>
      </c>
      <c r="K644" s="159"/>
    </row>
    <row r="645" spans="1:11" x14ac:dyDescent="0.2">
      <c r="A645" s="166" t="s">
        <v>1561</v>
      </c>
      <c r="B645" s="159">
        <v>0</v>
      </c>
      <c r="C645" s="159" t="e">
        <f>[2]!EntCustName("marl02",A645)</f>
        <v>#NAME?</v>
      </c>
      <c r="D645" s="159" t="str">
        <f t="shared" si="10"/>
        <v>PAI002</v>
      </c>
      <c r="E645" s="159"/>
      <c r="F645" s="159"/>
      <c r="G645" s="160"/>
      <c r="H645" s="160"/>
      <c r="I645" s="159"/>
      <c r="J645" s="159" t="e">
        <f>[2]!EntCustSalesGL("marl02",A645)</f>
        <v>#NAME?</v>
      </c>
      <c r="K645" s="159"/>
    </row>
    <row r="646" spans="1:11" x14ac:dyDescent="0.2">
      <c r="A646" s="166" t="s">
        <v>1562</v>
      </c>
      <c r="B646" s="159">
        <v>0</v>
      </c>
      <c r="C646" s="159" t="e">
        <f>[2]!EntCustName("marl02",A646)</f>
        <v>#NAME?</v>
      </c>
      <c r="D646" s="159" t="str">
        <f t="shared" si="10"/>
        <v>PAR001</v>
      </c>
      <c r="E646" s="159"/>
      <c r="F646" s="159"/>
      <c r="G646" s="160"/>
      <c r="H646" s="160"/>
      <c r="I646" s="159"/>
      <c r="J646" s="159" t="e">
        <f>[2]!EntCustSalesGL("marl02",A646)</f>
        <v>#NAME?</v>
      </c>
      <c r="K646" s="159"/>
    </row>
    <row r="647" spans="1:11" x14ac:dyDescent="0.2">
      <c r="A647" s="166" t="s">
        <v>1563</v>
      </c>
      <c r="B647" s="159">
        <v>0</v>
      </c>
      <c r="C647" s="159" t="e">
        <f>[2]!EntCustName("marl02",A647)</f>
        <v>#NAME?</v>
      </c>
      <c r="D647" s="159" t="str">
        <f t="shared" ref="D647:D710" si="11">A647</f>
        <v>PAR003</v>
      </c>
      <c r="E647" s="159"/>
      <c r="F647" s="159"/>
      <c r="G647" s="160"/>
      <c r="H647" s="160"/>
      <c r="I647" s="159"/>
      <c r="J647" s="159" t="e">
        <f>[2]!EntCustSalesGL("marl02",A647)</f>
        <v>#NAME?</v>
      </c>
      <c r="K647" s="159"/>
    </row>
    <row r="648" spans="1:11" x14ac:dyDescent="0.2">
      <c r="A648" s="166" t="s">
        <v>1564</v>
      </c>
      <c r="B648" s="159">
        <v>0</v>
      </c>
      <c r="C648" s="159" t="e">
        <f>[2]!EntCustName("marl02",A648)</f>
        <v>#NAME?</v>
      </c>
      <c r="D648" s="159" t="str">
        <f t="shared" si="11"/>
        <v>PAR008</v>
      </c>
      <c r="E648" s="159"/>
      <c r="F648" s="159"/>
      <c r="G648" s="160"/>
      <c r="H648" s="160"/>
      <c r="I648" s="159"/>
      <c r="J648" s="159" t="e">
        <f>[2]!EntCustSalesGL("marl02",A648)</f>
        <v>#NAME?</v>
      </c>
      <c r="K648" s="159"/>
    </row>
    <row r="649" spans="1:11" x14ac:dyDescent="0.2">
      <c r="A649" s="166" t="s">
        <v>1565</v>
      </c>
      <c r="B649" s="159">
        <v>0</v>
      </c>
      <c r="C649" s="159" t="e">
        <f>[2]!EntCustName("marl02",A649)</f>
        <v>#NAME?</v>
      </c>
      <c r="D649" s="159" t="str">
        <f t="shared" si="11"/>
        <v>PAS003</v>
      </c>
      <c r="E649" s="159"/>
      <c r="F649" s="159"/>
      <c r="G649" s="160"/>
      <c r="H649" s="160"/>
      <c r="I649" s="159"/>
      <c r="J649" s="159" t="e">
        <f>[2]!EntCustSalesGL("marl02",A649)</f>
        <v>#NAME?</v>
      </c>
      <c r="K649" s="159"/>
    </row>
    <row r="650" spans="1:11" x14ac:dyDescent="0.2">
      <c r="A650" s="166" t="s">
        <v>1566</v>
      </c>
      <c r="B650" s="159">
        <v>0</v>
      </c>
      <c r="C650" s="159" t="e">
        <f>[2]!EntCustName("marl02",A650)</f>
        <v>#NAME?</v>
      </c>
      <c r="D650" s="159" t="str">
        <f t="shared" si="11"/>
        <v>PAS004</v>
      </c>
      <c r="E650" s="159"/>
      <c r="F650" s="159"/>
      <c r="G650" s="160"/>
      <c r="H650" s="160"/>
      <c r="I650" s="159"/>
      <c r="J650" s="159" t="e">
        <f>[2]!EntCustSalesGL("marl02",A650)</f>
        <v>#NAME?</v>
      </c>
      <c r="K650" s="159"/>
    </row>
    <row r="651" spans="1:11" x14ac:dyDescent="0.2">
      <c r="A651" s="166" t="s">
        <v>1567</v>
      </c>
      <c r="B651" s="159">
        <v>0</v>
      </c>
      <c r="C651" s="159" t="e">
        <f>[2]!EntCustName("marl02",A651)</f>
        <v>#NAME?</v>
      </c>
      <c r="D651" s="159" t="str">
        <f t="shared" si="11"/>
        <v>PAT002</v>
      </c>
      <c r="E651" s="159"/>
      <c r="F651" s="159"/>
      <c r="G651" s="160"/>
      <c r="H651" s="160"/>
      <c r="I651" s="159"/>
      <c r="J651" s="159" t="e">
        <f>[2]!EntCustSalesGL("marl02",A651)</f>
        <v>#NAME?</v>
      </c>
      <c r="K651" s="159"/>
    </row>
    <row r="652" spans="1:11" x14ac:dyDescent="0.2">
      <c r="A652" s="166" t="s">
        <v>2538</v>
      </c>
      <c r="B652" s="159">
        <v>0</v>
      </c>
      <c r="C652" s="159" t="e">
        <f>[2]!EntCustName("marl02",A652)</f>
        <v>#NAME?</v>
      </c>
      <c r="D652" s="159" t="str">
        <f t="shared" si="11"/>
        <v>PAT004</v>
      </c>
      <c r="E652" s="159"/>
      <c r="F652" s="159"/>
      <c r="G652" s="160"/>
      <c r="H652" s="160"/>
      <c r="I652" s="159"/>
      <c r="J652" s="159" t="e">
        <f>[2]!EntCustSalesGL("marl02",A652)</f>
        <v>#NAME?</v>
      </c>
      <c r="K652" s="159"/>
    </row>
    <row r="653" spans="1:11" x14ac:dyDescent="0.2">
      <c r="A653" s="166" t="s">
        <v>2539</v>
      </c>
      <c r="B653" s="159">
        <v>0</v>
      </c>
      <c r="C653" s="159" t="e">
        <f>[2]!EntCustName("marl02",A653)</f>
        <v>#NAME?</v>
      </c>
      <c r="D653" s="159" t="str">
        <f t="shared" si="11"/>
        <v>PAT005</v>
      </c>
      <c r="E653" s="159"/>
      <c r="F653" s="159"/>
      <c r="G653" s="160"/>
      <c r="H653" s="160"/>
      <c r="I653" s="159"/>
      <c r="J653" s="159" t="e">
        <f>[2]!EntCustSalesGL("marl02",A653)</f>
        <v>#NAME?</v>
      </c>
      <c r="K653" s="159"/>
    </row>
    <row r="654" spans="1:11" x14ac:dyDescent="0.2">
      <c r="A654" s="166" t="s">
        <v>1568</v>
      </c>
      <c r="B654" s="159">
        <v>0</v>
      </c>
      <c r="C654" s="159" t="e">
        <f>[2]!EntCustName("marl02",A654)</f>
        <v>#NAME?</v>
      </c>
      <c r="D654" s="159" t="str">
        <f t="shared" si="11"/>
        <v>PAU003</v>
      </c>
      <c r="E654" s="159"/>
      <c r="F654" s="159"/>
      <c r="G654" s="160"/>
      <c r="H654" s="160"/>
      <c r="I654" s="159"/>
      <c r="J654" s="159" t="e">
        <f>[2]!EntCustSalesGL("marl02",A654)</f>
        <v>#NAME?</v>
      </c>
      <c r="K654" s="159"/>
    </row>
    <row r="655" spans="1:11" x14ac:dyDescent="0.2">
      <c r="A655" s="166" t="s">
        <v>2123</v>
      </c>
      <c r="B655" s="159">
        <v>0</v>
      </c>
      <c r="C655" s="159" t="e">
        <f>[2]!EntCustName("marl02",A655)</f>
        <v>#NAME?</v>
      </c>
      <c r="D655" s="159" t="str">
        <f t="shared" si="11"/>
        <v>PEA002</v>
      </c>
      <c r="E655" s="159"/>
      <c r="F655" s="159"/>
      <c r="G655" s="160"/>
      <c r="H655" s="160"/>
      <c r="I655" s="159"/>
      <c r="J655" s="159" t="e">
        <f>[2]!EntCustSalesGL("marl02",A655)</f>
        <v>#NAME?</v>
      </c>
      <c r="K655" s="159"/>
    </row>
    <row r="656" spans="1:11" x14ac:dyDescent="0.2">
      <c r="A656" s="166" t="s">
        <v>1569</v>
      </c>
      <c r="B656" s="159">
        <v>0</v>
      </c>
      <c r="C656" s="159" t="e">
        <f>[2]!EntCustName("marl02",A656)</f>
        <v>#NAME?</v>
      </c>
      <c r="D656" s="159" t="str">
        <f t="shared" si="11"/>
        <v>PEA003</v>
      </c>
      <c r="E656" s="159"/>
      <c r="F656" s="159"/>
      <c r="G656" s="160"/>
      <c r="H656" s="160"/>
      <c r="I656" s="159"/>
      <c r="J656" s="159" t="e">
        <f>[2]!EntCustSalesGL("marl02",A656)</f>
        <v>#NAME?</v>
      </c>
      <c r="K656" s="159"/>
    </row>
    <row r="657" spans="1:11" x14ac:dyDescent="0.2">
      <c r="A657" s="166" t="s">
        <v>1570</v>
      </c>
      <c r="B657" s="159">
        <v>0</v>
      </c>
      <c r="C657" s="159" t="e">
        <f>[2]!EntCustName("marl02",A657)</f>
        <v>#NAME?</v>
      </c>
      <c r="D657" s="159" t="str">
        <f t="shared" si="11"/>
        <v>PEL001</v>
      </c>
      <c r="E657" s="159"/>
      <c r="F657" s="159"/>
      <c r="G657" s="160"/>
      <c r="H657" s="160"/>
      <c r="I657" s="159"/>
      <c r="J657" s="159" t="e">
        <f>[2]!EntCustSalesGL("marl02",A657)</f>
        <v>#NAME?</v>
      </c>
      <c r="K657" s="159"/>
    </row>
    <row r="658" spans="1:11" x14ac:dyDescent="0.2">
      <c r="A658" s="166" t="s">
        <v>1571</v>
      </c>
      <c r="B658" s="159">
        <v>0</v>
      </c>
      <c r="C658" s="159" t="e">
        <f>[2]!EntCustName("marl02",A658)</f>
        <v>#NAME?</v>
      </c>
      <c r="D658" s="159" t="str">
        <f t="shared" si="11"/>
        <v>PEL002</v>
      </c>
      <c r="E658" s="159"/>
      <c r="F658" s="159"/>
      <c r="G658" s="160"/>
      <c r="H658" s="160"/>
      <c r="I658" s="159"/>
      <c r="J658" s="159" t="e">
        <f>[2]!EntCustSalesGL("marl02",A658)</f>
        <v>#NAME?</v>
      </c>
      <c r="K658" s="159"/>
    </row>
    <row r="659" spans="1:11" x14ac:dyDescent="0.2">
      <c r="A659" s="166" t="s">
        <v>1572</v>
      </c>
      <c r="B659" s="159">
        <v>0</v>
      </c>
      <c r="C659" s="159" t="e">
        <f>[2]!EntCustName("marl02",A659)</f>
        <v>#NAME?</v>
      </c>
      <c r="D659" s="159" t="str">
        <f t="shared" si="11"/>
        <v>PEN003</v>
      </c>
      <c r="E659" s="159"/>
      <c r="F659" s="159"/>
      <c r="G659" s="160"/>
      <c r="H659" s="160"/>
      <c r="I659" s="159"/>
      <c r="J659" s="159" t="e">
        <f>[2]!EntCustSalesGL("marl02",A659)</f>
        <v>#NAME?</v>
      </c>
      <c r="K659" s="159"/>
    </row>
    <row r="660" spans="1:11" x14ac:dyDescent="0.2">
      <c r="A660" s="166" t="s">
        <v>1573</v>
      </c>
      <c r="B660" s="159">
        <v>0</v>
      </c>
      <c r="C660" s="159" t="e">
        <f>[2]!EntCustName("marl02",A660)</f>
        <v>#NAME?</v>
      </c>
      <c r="D660" s="159" t="str">
        <f t="shared" si="11"/>
        <v>PER003</v>
      </c>
      <c r="E660" s="159"/>
      <c r="F660" s="159"/>
      <c r="G660" s="160"/>
      <c r="H660" s="160"/>
      <c r="I660" s="159"/>
      <c r="J660" s="159" t="e">
        <f>[2]!EntCustSalesGL("marl02",A660)</f>
        <v>#NAME?</v>
      </c>
      <c r="K660" s="159"/>
    </row>
    <row r="661" spans="1:11" x14ac:dyDescent="0.2">
      <c r="A661" s="166" t="s">
        <v>1574</v>
      </c>
      <c r="B661" s="159">
        <v>0</v>
      </c>
      <c r="C661" s="159" t="e">
        <f>[2]!EntCustName("marl02",A661)</f>
        <v>#NAME?</v>
      </c>
      <c r="D661" s="159" t="str">
        <f t="shared" si="11"/>
        <v>PER005</v>
      </c>
      <c r="E661" s="159"/>
      <c r="F661" s="159"/>
      <c r="G661" s="160"/>
      <c r="H661" s="160"/>
      <c r="I661" s="159"/>
      <c r="J661" s="159" t="e">
        <f>[2]!EntCustSalesGL("marl02",A661)</f>
        <v>#NAME?</v>
      </c>
      <c r="K661" s="159"/>
    </row>
    <row r="662" spans="1:11" x14ac:dyDescent="0.2">
      <c r="A662" s="166" t="s">
        <v>2416</v>
      </c>
      <c r="B662" s="159">
        <v>0</v>
      </c>
      <c r="C662" s="159" t="e">
        <f>[2]!EntCustName("marl02",A662)</f>
        <v>#NAME?</v>
      </c>
      <c r="D662" s="159" t="str">
        <f t="shared" si="11"/>
        <v>PER012</v>
      </c>
      <c r="E662" s="159"/>
      <c r="F662" s="159"/>
      <c r="G662" s="160"/>
      <c r="H662" s="160"/>
      <c r="I662" s="159"/>
      <c r="J662" s="159" t="e">
        <f>[2]!EntCustSalesGL("marl02",A662)</f>
        <v>#NAME?</v>
      </c>
      <c r="K662" s="159"/>
    </row>
    <row r="663" spans="1:11" x14ac:dyDescent="0.2">
      <c r="A663" s="166" t="s">
        <v>1575</v>
      </c>
      <c r="B663" s="159">
        <v>0</v>
      </c>
      <c r="C663" s="159" t="e">
        <f>[2]!EntCustName("marl02",A663)</f>
        <v>#NAME?</v>
      </c>
      <c r="D663" s="159" t="str">
        <f t="shared" si="11"/>
        <v>PET002</v>
      </c>
      <c r="E663" s="159"/>
      <c r="F663" s="159"/>
      <c r="G663" s="160"/>
      <c r="H663" s="160"/>
      <c r="I663" s="159"/>
      <c r="J663" s="159" t="e">
        <f>[2]!EntCustSalesGL("marl02",A663)</f>
        <v>#NAME?</v>
      </c>
      <c r="K663" s="159"/>
    </row>
    <row r="664" spans="1:11" x14ac:dyDescent="0.2">
      <c r="A664" s="166" t="s">
        <v>1576</v>
      </c>
      <c r="B664" s="159">
        <v>0</v>
      </c>
      <c r="C664" s="159" t="e">
        <f>[2]!EntCustName("marl02",A664)</f>
        <v>#NAME?</v>
      </c>
      <c r="D664" s="159" t="str">
        <f t="shared" si="11"/>
        <v>PET010</v>
      </c>
      <c r="E664" s="159"/>
      <c r="F664" s="159"/>
      <c r="G664" s="160"/>
      <c r="H664" s="160"/>
      <c r="I664" s="159"/>
      <c r="J664" s="159" t="e">
        <f>[2]!EntCustSalesGL("marl02",A664)</f>
        <v>#NAME?</v>
      </c>
      <c r="K664" s="159"/>
    </row>
    <row r="665" spans="1:11" x14ac:dyDescent="0.2">
      <c r="A665" s="166" t="s">
        <v>1577</v>
      </c>
      <c r="B665" s="159">
        <v>0</v>
      </c>
      <c r="C665" s="159" t="e">
        <f>[2]!EntCustName("marl02",A665)</f>
        <v>#NAME?</v>
      </c>
      <c r="D665" s="159" t="str">
        <f t="shared" si="11"/>
        <v>PET011</v>
      </c>
      <c r="E665" s="159"/>
      <c r="F665" s="159"/>
      <c r="G665" s="160"/>
      <c r="H665" s="160"/>
      <c r="I665" s="159"/>
      <c r="J665" s="159" t="e">
        <f>[2]!EntCustSalesGL("marl02",A665)</f>
        <v>#NAME?</v>
      </c>
      <c r="K665" s="159"/>
    </row>
    <row r="666" spans="1:11" x14ac:dyDescent="0.2">
      <c r="A666" s="166" t="s">
        <v>1578</v>
      </c>
      <c r="B666" s="159">
        <v>0</v>
      </c>
      <c r="C666" s="159" t="e">
        <f>[2]!EntCustName("marl02",A666)</f>
        <v>#NAME?</v>
      </c>
      <c r="D666" s="159" t="str">
        <f t="shared" si="11"/>
        <v>PEV001</v>
      </c>
      <c r="E666" s="159"/>
      <c r="F666" s="159"/>
      <c r="G666" s="160"/>
      <c r="H666" s="160"/>
      <c r="I666" s="159"/>
      <c r="J666" s="159" t="e">
        <f>[2]!EntCustSalesGL("marl02",A666)</f>
        <v>#NAME?</v>
      </c>
      <c r="K666" s="159"/>
    </row>
    <row r="667" spans="1:11" x14ac:dyDescent="0.2">
      <c r="A667" s="166" t="s">
        <v>1579</v>
      </c>
      <c r="B667" s="159">
        <v>0</v>
      </c>
      <c r="C667" s="159" t="e">
        <f>[2]!EntCustName("marl02",A667)</f>
        <v>#NAME?</v>
      </c>
      <c r="D667" s="159" t="str">
        <f t="shared" si="11"/>
        <v>PFR001</v>
      </c>
      <c r="E667" s="159"/>
      <c r="F667" s="159"/>
      <c r="G667" s="160"/>
      <c r="H667" s="160"/>
      <c r="I667" s="159"/>
      <c r="J667" s="159" t="e">
        <f>[2]!EntCustSalesGL("marl02",A667)</f>
        <v>#NAME?</v>
      </c>
      <c r="K667" s="159"/>
    </row>
    <row r="668" spans="1:11" x14ac:dyDescent="0.2">
      <c r="A668" s="166" t="s">
        <v>1580</v>
      </c>
      <c r="B668" s="159">
        <v>0</v>
      </c>
      <c r="C668" s="159" t="e">
        <f>[2]!EntCustName("marl02",A668)</f>
        <v>#NAME?</v>
      </c>
      <c r="D668" s="159" t="str">
        <f t="shared" si="11"/>
        <v>PGL001</v>
      </c>
      <c r="E668" s="159"/>
      <c r="F668" s="159"/>
      <c r="G668" s="160"/>
      <c r="H668" s="160"/>
      <c r="I668" s="159"/>
      <c r="J668" s="159" t="e">
        <f>[2]!EntCustSalesGL("marl02",A668)</f>
        <v>#NAME?</v>
      </c>
      <c r="K668" s="159"/>
    </row>
    <row r="669" spans="1:11" x14ac:dyDescent="0.2">
      <c r="A669" s="166" t="s">
        <v>1581</v>
      </c>
      <c r="B669" s="159">
        <v>0</v>
      </c>
      <c r="C669" s="159" t="e">
        <f>[2]!EntCustName("marl02",A669)</f>
        <v>#NAME?</v>
      </c>
      <c r="D669" s="159" t="str">
        <f t="shared" si="11"/>
        <v>PHI001</v>
      </c>
      <c r="E669" s="159"/>
      <c r="F669" s="159"/>
      <c r="G669" s="160"/>
      <c r="H669" s="160"/>
      <c r="I669" s="159"/>
      <c r="J669" s="159" t="e">
        <f>[2]!EntCustSalesGL("marl02",A669)</f>
        <v>#NAME?</v>
      </c>
      <c r="K669" s="159"/>
    </row>
    <row r="670" spans="1:11" x14ac:dyDescent="0.2">
      <c r="A670" s="166" t="s">
        <v>1582</v>
      </c>
      <c r="B670" s="159">
        <v>0</v>
      </c>
      <c r="C670" s="159" t="e">
        <f>[2]!EntCustName("marl02",A670)</f>
        <v>#NAME?</v>
      </c>
      <c r="D670" s="159" t="str">
        <f t="shared" si="11"/>
        <v>PHI002</v>
      </c>
      <c r="E670" s="159"/>
      <c r="F670" s="159"/>
      <c r="G670" s="160"/>
      <c r="H670" s="160"/>
      <c r="I670" s="159"/>
      <c r="J670" s="159" t="e">
        <f>[2]!EntCustSalesGL("marl02",A670)</f>
        <v>#NAME?</v>
      </c>
      <c r="K670" s="159"/>
    </row>
    <row r="671" spans="1:11" x14ac:dyDescent="0.2">
      <c r="A671" s="166" t="s">
        <v>1583</v>
      </c>
      <c r="B671" s="159">
        <v>0</v>
      </c>
      <c r="C671" s="159" t="e">
        <f>[2]!EntCustName("marl02",A671)</f>
        <v>#NAME?</v>
      </c>
      <c r="D671" s="159" t="str">
        <f t="shared" si="11"/>
        <v>PHI003</v>
      </c>
      <c r="E671" s="159"/>
      <c r="F671" s="159"/>
      <c r="G671" s="160"/>
      <c r="H671" s="160"/>
      <c r="I671" s="159"/>
      <c r="J671" s="159" t="e">
        <f>[2]!EntCustSalesGL("marl02",A671)</f>
        <v>#NAME?</v>
      </c>
      <c r="K671" s="159"/>
    </row>
    <row r="672" spans="1:11" x14ac:dyDescent="0.2">
      <c r="A672" s="166" t="s">
        <v>1584</v>
      </c>
      <c r="B672" s="159">
        <v>0</v>
      </c>
      <c r="C672" s="159" t="e">
        <f>[2]!EntCustName("marl02",A672)</f>
        <v>#NAME?</v>
      </c>
      <c r="D672" s="159" t="str">
        <f t="shared" si="11"/>
        <v>PHO001</v>
      </c>
      <c r="E672" s="159"/>
      <c r="F672" s="159"/>
      <c r="G672" s="160"/>
      <c r="H672" s="160"/>
      <c r="I672" s="159"/>
      <c r="J672" s="159" t="e">
        <f>[2]!EntCustSalesGL("marl02",A672)</f>
        <v>#NAME?</v>
      </c>
      <c r="K672" s="159"/>
    </row>
    <row r="673" spans="1:11" x14ac:dyDescent="0.2">
      <c r="A673" s="166" t="s">
        <v>2540</v>
      </c>
      <c r="B673" s="159">
        <v>0</v>
      </c>
      <c r="C673" s="159" t="e">
        <f>[2]!EntCustName("marl02",A673)</f>
        <v>#NAME?</v>
      </c>
      <c r="D673" s="159" t="str">
        <f t="shared" si="11"/>
        <v>PHO002</v>
      </c>
      <c r="E673" s="159"/>
      <c r="F673" s="159"/>
      <c r="G673" s="160"/>
      <c r="H673" s="160"/>
      <c r="I673" s="159"/>
      <c r="J673" s="159" t="e">
        <f>[2]!EntCustSalesGL("marl02",A673)</f>
        <v>#NAME?</v>
      </c>
      <c r="K673" s="159"/>
    </row>
    <row r="674" spans="1:11" x14ac:dyDescent="0.2">
      <c r="A674" s="166" t="s">
        <v>1585</v>
      </c>
      <c r="B674" s="159">
        <v>0</v>
      </c>
      <c r="C674" s="159" t="e">
        <f>[2]!EntCustName("marl02",A674)</f>
        <v>#NAME?</v>
      </c>
      <c r="D674" s="159" t="str">
        <f t="shared" si="11"/>
        <v>PIN003</v>
      </c>
      <c r="E674" s="159"/>
      <c r="F674" s="159"/>
      <c r="G674" s="160"/>
      <c r="H674" s="160"/>
      <c r="I674" s="159"/>
      <c r="J674" s="159" t="e">
        <f>[2]!EntCustSalesGL("marl02",A674)</f>
        <v>#NAME?</v>
      </c>
      <c r="K674" s="159"/>
    </row>
    <row r="675" spans="1:11" x14ac:dyDescent="0.2">
      <c r="A675" s="166" t="s">
        <v>1586</v>
      </c>
      <c r="B675" s="159">
        <v>0</v>
      </c>
      <c r="C675" s="159" t="e">
        <f>[2]!EntCustName("marl02",A675)</f>
        <v>#NAME?</v>
      </c>
      <c r="D675" s="159" t="str">
        <f t="shared" si="11"/>
        <v>PIN005</v>
      </c>
      <c r="E675" s="159"/>
      <c r="F675" s="159"/>
      <c r="G675" s="160"/>
      <c r="H675" s="160"/>
      <c r="I675" s="159"/>
      <c r="J675" s="159" t="e">
        <f>[2]!EntCustSalesGL("marl02",A675)</f>
        <v>#NAME?</v>
      </c>
      <c r="K675" s="159"/>
    </row>
    <row r="676" spans="1:11" x14ac:dyDescent="0.2">
      <c r="A676" s="166" t="s">
        <v>1587</v>
      </c>
      <c r="B676" s="159">
        <v>0</v>
      </c>
      <c r="C676" s="159" t="e">
        <f>[2]!EntCustName("marl02",A676)</f>
        <v>#NAME?</v>
      </c>
      <c r="D676" s="159" t="str">
        <f t="shared" si="11"/>
        <v>PIP001</v>
      </c>
      <c r="E676" s="159"/>
      <c r="F676" s="159"/>
      <c r="G676" s="160"/>
      <c r="H676" s="160"/>
      <c r="I676" s="159"/>
      <c r="J676" s="159" t="e">
        <f>[2]!EntCustSalesGL("marl02",A676)</f>
        <v>#NAME?</v>
      </c>
      <c r="K676" s="159"/>
    </row>
    <row r="677" spans="1:11" x14ac:dyDescent="0.2">
      <c r="A677" s="166" t="s">
        <v>1588</v>
      </c>
      <c r="B677" s="159">
        <v>0</v>
      </c>
      <c r="C677" s="159" t="e">
        <f>[2]!EntCustName("marl02",A677)</f>
        <v>#NAME?</v>
      </c>
      <c r="D677" s="159" t="str">
        <f t="shared" si="11"/>
        <v>PIR001</v>
      </c>
      <c r="E677" s="159"/>
      <c r="F677" s="159"/>
      <c r="G677" s="160"/>
      <c r="H677" s="160"/>
      <c r="I677" s="159"/>
      <c r="J677" s="159" t="e">
        <f>[2]!EntCustSalesGL("marl02",A677)</f>
        <v>#NAME?</v>
      </c>
      <c r="K677" s="159"/>
    </row>
    <row r="678" spans="1:11" x14ac:dyDescent="0.2">
      <c r="A678" s="166" t="s">
        <v>1589</v>
      </c>
      <c r="B678" s="159">
        <v>0</v>
      </c>
      <c r="C678" s="159" t="e">
        <f>[2]!EntCustName("marl02",A678)</f>
        <v>#NAME?</v>
      </c>
      <c r="D678" s="159" t="str">
        <f t="shared" si="11"/>
        <v>PLA001</v>
      </c>
      <c r="E678" s="159"/>
      <c r="F678" s="159"/>
      <c r="G678" s="160"/>
      <c r="H678" s="160"/>
      <c r="I678" s="159"/>
      <c r="J678" s="159" t="e">
        <f>[2]!EntCustSalesGL("marl02",A678)</f>
        <v>#NAME?</v>
      </c>
      <c r="K678" s="159"/>
    </row>
    <row r="679" spans="1:11" x14ac:dyDescent="0.2">
      <c r="A679" s="166" t="s">
        <v>1590</v>
      </c>
      <c r="B679" s="159">
        <v>0</v>
      </c>
      <c r="C679" s="159" t="e">
        <f>[2]!EntCustName("marl02",A679)</f>
        <v>#NAME?</v>
      </c>
      <c r="D679" s="159" t="str">
        <f t="shared" si="11"/>
        <v>PLA007</v>
      </c>
      <c r="E679" s="159"/>
      <c r="F679" s="159"/>
      <c r="G679" s="160"/>
      <c r="H679" s="160"/>
      <c r="I679" s="159"/>
      <c r="J679" s="159" t="e">
        <f>[2]!EntCustSalesGL("marl02",A679)</f>
        <v>#NAME?</v>
      </c>
      <c r="K679" s="159"/>
    </row>
    <row r="680" spans="1:11" x14ac:dyDescent="0.2">
      <c r="A680" s="166" t="s">
        <v>1591</v>
      </c>
      <c r="B680" s="159">
        <v>0</v>
      </c>
      <c r="C680" s="159" t="e">
        <f>[2]!EntCustName("marl02",A680)</f>
        <v>#NAME?</v>
      </c>
      <c r="D680" s="159" t="str">
        <f t="shared" si="11"/>
        <v>PMB001</v>
      </c>
      <c r="E680" s="159"/>
      <c r="F680" s="159"/>
      <c r="G680" s="160"/>
      <c r="H680" s="160"/>
      <c r="I680" s="159"/>
      <c r="J680" s="159" t="e">
        <f>[2]!EntCustSalesGL("marl02",A680)</f>
        <v>#NAME?</v>
      </c>
      <c r="K680" s="159"/>
    </row>
    <row r="681" spans="1:11" x14ac:dyDescent="0.2">
      <c r="A681" s="166" t="s">
        <v>1592</v>
      </c>
      <c r="B681" s="159">
        <v>0</v>
      </c>
      <c r="C681" s="159" t="e">
        <f>[2]!EntCustName("marl02",A681)</f>
        <v>#NAME?</v>
      </c>
      <c r="D681" s="159" t="str">
        <f t="shared" si="11"/>
        <v>POO001</v>
      </c>
      <c r="E681" s="159"/>
      <c r="F681" s="159"/>
      <c r="G681" s="160"/>
      <c r="H681" s="160"/>
      <c r="I681" s="159"/>
      <c r="J681" s="159" t="e">
        <f>[2]!EntCustSalesGL("marl02",A681)</f>
        <v>#NAME?</v>
      </c>
      <c r="K681" s="159"/>
    </row>
    <row r="682" spans="1:11" x14ac:dyDescent="0.2">
      <c r="A682" s="166" t="s">
        <v>1593</v>
      </c>
      <c r="B682" s="159">
        <v>0</v>
      </c>
      <c r="C682" s="159" t="e">
        <f>[2]!EntCustName("marl02",A682)</f>
        <v>#NAME?</v>
      </c>
      <c r="D682" s="159" t="str">
        <f t="shared" si="11"/>
        <v>POO002</v>
      </c>
      <c r="E682" s="159"/>
      <c r="F682" s="159"/>
      <c r="G682" s="160"/>
      <c r="H682" s="160"/>
      <c r="I682" s="159"/>
      <c r="J682" s="159" t="e">
        <f>[2]!EntCustSalesGL("marl02",A682)</f>
        <v>#NAME?</v>
      </c>
      <c r="K682" s="159"/>
    </row>
    <row r="683" spans="1:11" x14ac:dyDescent="0.2">
      <c r="A683" s="166" t="s">
        <v>1594</v>
      </c>
      <c r="B683" s="159">
        <v>0</v>
      </c>
      <c r="C683" s="159" t="e">
        <f>[2]!EntCustName("marl02",A683)</f>
        <v>#NAME?</v>
      </c>
      <c r="D683" s="159" t="str">
        <f t="shared" si="11"/>
        <v>POO003</v>
      </c>
      <c r="E683" s="159"/>
      <c r="F683" s="159"/>
      <c r="G683" s="160"/>
      <c r="H683" s="160"/>
      <c r="I683" s="159"/>
      <c r="J683" s="159" t="e">
        <f>[2]!EntCustSalesGL("marl02",A683)</f>
        <v>#NAME?</v>
      </c>
      <c r="K683" s="159"/>
    </row>
    <row r="684" spans="1:11" x14ac:dyDescent="0.2">
      <c r="A684" s="166" t="s">
        <v>1595</v>
      </c>
      <c r="B684" s="159">
        <v>0</v>
      </c>
      <c r="C684" s="159" t="e">
        <f>[2]!EntCustName("marl02",A684)</f>
        <v>#NAME?</v>
      </c>
      <c r="D684" s="159" t="str">
        <f t="shared" si="11"/>
        <v>POR007</v>
      </c>
      <c r="E684" s="159"/>
      <c r="F684" s="159"/>
      <c r="G684" s="160"/>
      <c r="H684" s="160"/>
      <c r="I684" s="159"/>
      <c r="J684" s="159" t="e">
        <f>[2]!EntCustSalesGL("marl02",A684)</f>
        <v>#NAME?</v>
      </c>
      <c r="K684" s="159"/>
    </row>
    <row r="685" spans="1:11" x14ac:dyDescent="0.2">
      <c r="A685" s="166" t="s">
        <v>1596</v>
      </c>
      <c r="B685" s="159">
        <v>0</v>
      </c>
      <c r="C685" s="159" t="e">
        <f>[2]!EntCustName("marl02",A685)</f>
        <v>#NAME?</v>
      </c>
      <c r="D685" s="159" t="str">
        <f t="shared" si="11"/>
        <v>POR008</v>
      </c>
      <c r="E685" s="159"/>
      <c r="F685" s="159"/>
      <c r="G685" s="160"/>
      <c r="H685" s="160"/>
      <c r="I685" s="159"/>
      <c r="J685" s="159" t="e">
        <f>[2]!EntCustSalesGL("marl02",A685)</f>
        <v>#NAME?</v>
      </c>
      <c r="K685" s="159"/>
    </row>
    <row r="686" spans="1:11" x14ac:dyDescent="0.2">
      <c r="A686" s="166" t="s">
        <v>1597</v>
      </c>
      <c r="B686" s="159">
        <v>0</v>
      </c>
      <c r="C686" s="159" t="e">
        <f>[2]!EntCustName("marl02",A686)</f>
        <v>#NAME?</v>
      </c>
      <c r="D686" s="159" t="str">
        <f t="shared" si="11"/>
        <v>POR010</v>
      </c>
      <c r="E686" s="159"/>
      <c r="F686" s="159"/>
      <c r="G686" s="160"/>
      <c r="H686" s="160"/>
      <c r="I686" s="159"/>
      <c r="J686" s="159" t="e">
        <f>[2]!EntCustSalesGL("marl02",A686)</f>
        <v>#NAME?</v>
      </c>
      <c r="K686" s="159"/>
    </row>
    <row r="687" spans="1:11" x14ac:dyDescent="0.2">
      <c r="A687" s="166" t="s">
        <v>1598</v>
      </c>
      <c r="B687" s="159">
        <v>0</v>
      </c>
      <c r="C687" s="159" t="e">
        <f>[2]!EntCustName("marl02",A687)</f>
        <v>#NAME?</v>
      </c>
      <c r="D687" s="159" t="str">
        <f t="shared" si="11"/>
        <v>POR012</v>
      </c>
      <c r="E687" s="159"/>
      <c r="F687" s="159"/>
      <c r="G687" s="160"/>
      <c r="H687" s="160"/>
      <c r="I687" s="159"/>
      <c r="J687" s="159" t="e">
        <f>[2]!EntCustSalesGL("marl02",A687)</f>
        <v>#NAME?</v>
      </c>
      <c r="K687" s="159"/>
    </row>
    <row r="688" spans="1:11" x14ac:dyDescent="0.2">
      <c r="A688" s="166" t="s">
        <v>1599</v>
      </c>
      <c r="B688" s="159">
        <v>0</v>
      </c>
      <c r="C688" s="159" t="e">
        <f>[2]!EntCustName("marl02",A688)</f>
        <v>#NAME?</v>
      </c>
      <c r="D688" s="159" t="str">
        <f t="shared" si="11"/>
        <v>PRE002</v>
      </c>
      <c r="E688" s="159"/>
      <c r="F688" s="159"/>
      <c r="G688" s="160"/>
      <c r="H688" s="160"/>
      <c r="I688" s="159"/>
      <c r="J688" s="159" t="e">
        <f>[2]!EntCustSalesGL("marl02",A688)</f>
        <v>#NAME?</v>
      </c>
      <c r="K688" s="159"/>
    </row>
    <row r="689" spans="1:11" x14ac:dyDescent="0.2">
      <c r="A689" s="166" t="s">
        <v>1600</v>
      </c>
      <c r="B689" s="159">
        <v>0</v>
      </c>
      <c r="C689" s="159" t="e">
        <f>[2]!EntCustName("marl02",A689)</f>
        <v>#NAME?</v>
      </c>
      <c r="D689" s="159" t="str">
        <f t="shared" si="11"/>
        <v>PRI001</v>
      </c>
      <c r="E689" s="159"/>
      <c r="F689" s="159"/>
      <c r="G689" s="160"/>
      <c r="H689" s="160"/>
      <c r="I689" s="159"/>
      <c r="J689" s="159" t="e">
        <f>[2]!EntCustSalesGL("marl02",A689)</f>
        <v>#NAME?</v>
      </c>
      <c r="K689" s="159"/>
    </row>
    <row r="690" spans="1:11" x14ac:dyDescent="0.2">
      <c r="A690" s="166" t="s">
        <v>1601</v>
      </c>
      <c r="B690" s="159">
        <v>0</v>
      </c>
      <c r="C690" s="159" t="e">
        <f>[2]!EntCustName("marl02",A690)</f>
        <v>#NAME?</v>
      </c>
      <c r="D690" s="159" t="str">
        <f t="shared" si="11"/>
        <v>PRI003</v>
      </c>
      <c r="E690" s="159"/>
      <c r="F690" s="159"/>
      <c r="G690" s="160"/>
      <c r="H690" s="160"/>
      <c r="I690" s="159"/>
      <c r="J690" s="159" t="e">
        <f>[2]!EntCustSalesGL("marl02",A690)</f>
        <v>#NAME?</v>
      </c>
      <c r="K690" s="159"/>
    </row>
    <row r="691" spans="1:11" x14ac:dyDescent="0.2">
      <c r="A691" s="166" t="s">
        <v>1602</v>
      </c>
      <c r="B691" s="159">
        <v>0</v>
      </c>
      <c r="C691" s="159" t="e">
        <f>[2]!EntCustName("marl02",A691)</f>
        <v>#NAME?</v>
      </c>
      <c r="D691" s="159" t="str">
        <f t="shared" si="11"/>
        <v>PRI005</v>
      </c>
      <c r="E691" s="159"/>
      <c r="F691" s="159"/>
      <c r="G691" s="160"/>
      <c r="H691" s="160"/>
      <c r="I691" s="159"/>
      <c r="J691" s="159" t="e">
        <f>[2]!EntCustSalesGL("marl02",A691)</f>
        <v>#NAME?</v>
      </c>
      <c r="K691" s="159"/>
    </row>
    <row r="692" spans="1:11" x14ac:dyDescent="0.2">
      <c r="A692" s="166" t="s">
        <v>1603</v>
      </c>
      <c r="B692" s="159">
        <v>0</v>
      </c>
      <c r="C692" s="159" t="e">
        <f>[2]!EntCustName("marl02",A692)</f>
        <v>#NAME?</v>
      </c>
      <c r="D692" s="159" t="str">
        <f t="shared" si="11"/>
        <v>PRI007</v>
      </c>
      <c r="E692" s="159"/>
      <c r="F692" s="159"/>
      <c r="G692" s="160"/>
      <c r="H692" s="160"/>
      <c r="I692" s="159"/>
      <c r="J692" s="159" t="e">
        <f>[2]!EntCustSalesGL("marl02",A692)</f>
        <v>#NAME?</v>
      </c>
      <c r="K692" s="159"/>
    </row>
    <row r="693" spans="1:11" x14ac:dyDescent="0.2">
      <c r="A693" s="166" t="s">
        <v>2542</v>
      </c>
      <c r="B693" s="159">
        <v>0</v>
      </c>
      <c r="C693" s="159" t="e">
        <f>[2]!EntCustName("marl02",A693)</f>
        <v>#NAME?</v>
      </c>
      <c r="D693" s="159" t="str">
        <f t="shared" si="11"/>
        <v>PRI008</v>
      </c>
      <c r="E693" s="159"/>
      <c r="F693" s="159"/>
      <c r="G693" s="160"/>
      <c r="H693" s="160"/>
      <c r="I693" s="159"/>
      <c r="J693" s="159" t="e">
        <f>[2]!EntCustSalesGL("marl02",A693)</f>
        <v>#NAME?</v>
      </c>
      <c r="K693" s="159"/>
    </row>
    <row r="694" spans="1:11" x14ac:dyDescent="0.2">
      <c r="A694" s="166" t="s">
        <v>1604</v>
      </c>
      <c r="B694" s="159">
        <v>0</v>
      </c>
      <c r="C694" s="159" t="e">
        <f>[2]!EntCustName("marl02",A694)</f>
        <v>#NAME?</v>
      </c>
      <c r="D694" s="159" t="str">
        <f t="shared" si="11"/>
        <v>PRN001</v>
      </c>
      <c r="E694" s="159"/>
      <c r="F694" s="159"/>
      <c r="G694" s="160"/>
      <c r="H694" s="160"/>
      <c r="I694" s="159"/>
      <c r="J694" s="159" t="e">
        <f>[2]!EntCustSalesGL("marl02",A694)</f>
        <v>#NAME?</v>
      </c>
      <c r="K694" s="159"/>
    </row>
    <row r="695" spans="1:11" x14ac:dyDescent="0.2">
      <c r="A695" s="166" t="s">
        <v>1605</v>
      </c>
      <c r="B695" s="159">
        <v>0</v>
      </c>
      <c r="C695" s="159" t="e">
        <f>[2]!EntCustName("marl02",A695)</f>
        <v>#NAME?</v>
      </c>
      <c r="D695" s="159" t="str">
        <f t="shared" si="11"/>
        <v>PRO019</v>
      </c>
      <c r="E695" s="159"/>
      <c r="F695" s="159"/>
      <c r="G695" s="160"/>
      <c r="H695" s="160"/>
      <c r="I695" s="159"/>
      <c r="J695" s="159" t="e">
        <f>[2]!EntCustSalesGL("marl02",A695)</f>
        <v>#NAME?</v>
      </c>
      <c r="K695" s="159"/>
    </row>
    <row r="696" spans="1:11" x14ac:dyDescent="0.2">
      <c r="A696" s="166" t="s">
        <v>1606</v>
      </c>
      <c r="B696" s="159">
        <v>0</v>
      </c>
      <c r="C696" s="159" t="e">
        <f>[2]!EntCustName("marl02",A696)</f>
        <v>#NAME?</v>
      </c>
      <c r="D696" s="159" t="str">
        <f t="shared" si="11"/>
        <v>PSM001</v>
      </c>
      <c r="E696" s="159"/>
      <c r="F696" s="159"/>
      <c r="G696" s="160"/>
      <c r="H696" s="160"/>
      <c r="I696" s="159"/>
      <c r="J696" s="159" t="e">
        <f>[2]!EntCustSalesGL("marl02",A696)</f>
        <v>#NAME?</v>
      </c>
      <c r="K696" s="159"/>
    </row>
    <row r="697" spans="1:11" x14ac:dyDescent="0.2">
      <c r="A697" s="166" t="s">
        <v>1607</v>
      </c>
      <c r="B697" s="159">
        <v>0</v>
      </c>
      <c r="C697" s="159" t="e">
        <f>[2]!EntCustName("marl02",A697)</f>
        <v>#NAME?</v>
      </c>
      <c r="D697" s="159" t="str">
        <f t="shared" si="11"/>
        <v>PUR002</v>
      </c>
      <c r="E697" s="159"/>
      <c r="F697" s="159"/>
      <c r="G697" s="160"/>
      <c r="H697" s="160"/>
      <c r="I697" s="159"/>
      <c r="J697" s="159" t="e">
        <f>[2]!EntCustSalesGL("marl02",A697)</f>
        <v>#NAME?</v>
      </c>
      <c r="K697" s="159"/>
    </row>
    <row r="698" spans="1:11" x14ac:dyDescent="0.2">
      <c r="A698" s="166" t="s">
        <v>1608</v>
      </c>
      <c r="B698" s="159">
        <v>0</v>
      </c>
      <c r="C698" s="159" t="e">
        <f>[2]!EntCustName("marl02",A698)</f>
        <v>#NAME?</v>
      </c>
      <c r="D698" s="159" t="str">
        <f t="shared" si="11"/>
        <v>PUR003</v>
      </c>
      <c r="E698" s="159"/>
      <c r="F698" s="159"/>
      <c r="G698" s="160"/>
      <c r="H698" s="160"/>
      <c r="I698" s="159"/>
      <c r="J698" s="159" t="e">
        <f>[2]!EntCustSalesGL("marl02",A698)</f>
        <v>#NAME?</v>
      </c>
      <c r="K698" s="159"/>
    </row>
    <row r="699" spans="1:11" x14ac:dyDescent="0.2">
      <c r="A699" s="166" t="s">
        <v>2137</v>
      </c>
      <c r="B699" s="159">
        <v>0</v>
      </c>
      <c r="C699" s="159" t="e">
        <f>[2]!EntCustName("marl02",A699)</f>
        <v>#NAME?</v>
      </c>
      <c r="D699" s="159" t="str">
        <f t="shared" si="11"/>
        <v>PUR004</v>
      </c>
      <c r="E699" s="159"/>
      <c r="F699" s="159"/>
      <c r="G699" s="160"/>
      <c r="H699" s="160"/>
      <c r="I699" s="159"/>
      <c r="J699" s="159" t="e">
        <f>[2]!EntCustSalesGL("marl02",A699)</f>
        <v>#NAME?</v>
      </c>
      <c r="K699" s="159"/>
    </row>
    <row r="700" spans="1:11" x14ac:dyDescent="0.2">
      <c r="A700" s="166" t="s">
        <v>1609</v>
      </c>
      <c r="B700" s="159">
        <v>0</v>
      </c>
      <c r="C700" s="159" t="e">
        <f>[2]!EntCustName("marl02",A700)</f>
        <v>#NAME?</v>
      </c>
      <c r="D700" s="159" t="str">
        <f t="shared" si="11"/>
        <v>PUR005</v>
      </c>
      <c r="E700" s="159"/>
      <c r="F700" s="159"/>
      <c r="G700" s="160"/>
      <c r="H700" s="160"/>
      <c r="I700" s="159"/>
      <c r="J700" s="159" t="e">
        <f>[2]!EntCustSalesGL("marl02",A700)</f>
        <v>#NAME?</v>
      </c>
      <c r="K700" s="159"/>
    </row>
    <row r="701" spans="1:11" x14ac:dyDescent="0.2">
      <c r="A701" s="166" t="s">
        <v>1610</v>
      </c>
      <c r="B701" s="159">
        <v>0</v>
      </c>
      <c r="C701" s="159" t="e">
        <f>[2]!EntCustName("marl02",A701)</f>
        <v>#NAME?</v>
      </c>
      <c r="D701" s="159" t="str">
        <f t="shared" si="11"/>
        <v>PWL001</v>
      </c>
      <c r="E701" s="159"/>
      <c r="F701" s="159"/>
      <c r="G701" s="160"/>
      <c r="H701" s="160"/>
      <c r="I701" s="159"/>
      <c r="J701" s="159" t="e">
        <f>[2]!EntCustSalesGL("marl02",A701)</f>
        <v>#NAME?</v>
      </c>
      <c r="K701" s="159"/>
    </row>
    <row r="702" spans="1:11" x14ac:dyDescent="0.2">
      <c r="A702" s="166" t="s">
        <v>1611</v>
      </c>
      <c r="B702" s="159">
        <v>0</v>
      </c>
      <c r="C702" s="159" t="e">
        <f>[2]!EntCustName("marl02",A702)</f>
        <v>#NAME?</v>
      </c>
      <c r="D702" s="159" t="str">
        <f t="shared" si="11"/>
        <v>PWW001</v>
      </c>
      <c r="E702" s="159"/>
      <c r="F702" s="159"/>
      <c r="G702" s="160"/>
      <c r="H702" s="160"/>
      <c r="I702" s="159"/>
      <c r="J702" s="159" t="e">
        <f>[2]!EntCustSalesGL("marl02",A702)</f>
        <v>#NAME?</v>
      </c>
      <c r="K702" s="159"/>
    </row>
    <row r="703" spans="1:11" x14ac:dyDescent="0.2">
      <c r="A703" s="166" t="s">
        <v>1612</v>
      </c>
      <c r="B703" s="159">
        <v>0</v>
      </c>
      <c r="C703" s="159" t="e">
        <f>[2]!EntCustName("marl02",A703)</f>
        <v>#NAME?</v>
      </c>
      <c r="D703" s="159" t="str">
        <f t="shared" si="11"/>
        <v>QEI001</v>
      </c>
      <c r="E703" s="159"/>
      <c r="F703" s="159"/>
      <c r="G703" s="160"/>
      <c r="H703" s="160"/>
      <c r="I703" s="159"/>
      <c r="J703" s="159" t="e">
        <f>[2]!EntCustSalesGL("marl02",A703)</f>
        <v>#NAME?</v>
      </c>
      <c r="K703" s="159"/>
    </row>
    <row r="704" spans="1:11" x14ac:dyDescent="0.2">
      <c r="A704" s="166" t="s">
        <v>1613</v>
      </c>
      <c r="B704" s="159">
        <v>0</v>
      </c>
      <c r="C704" s="159" t="e">
        <f>[2]!EntCustName("marl02",A704)</f>
        <v>#NAME?</v>
      </c>
      <c r="D704" s="159" t="str">
        <f t="shared" si="11"/>
        <v>QUA002</v>
      </c>
      <c r="E704" s="159"/>
      <c r="F704" s="159"/>
      <c r="G704" s="160"/>
      <c r="H704" s="160"/>
      <c r="I704" s="159"/>
      <c r="J704" s="159" t="e">
        <f>[2]!EntCustSalesGL("marl02",A704)</f>
        <v>#NAME?</v>
      </c>
      <c r="K704" s="159"/>
    </row>
    <row r="705" spans="1:11" x14ac:dyDescent="0.2">
      <c r="A705" s="166" t="s">
        <v>1614</v>
      </c>
      <c r="B705" s="159">
        <v>0</v>
      </c>
      <c r="C705" s="159" t="e">
        <f>[2]!EntCustName("marl02",A705)</f>
        <v>#NAME?</v>
      </c>
      <c r="D705" s="159" t="str">
        <f t="shared" si="11"/>
        <v>QUA003</v>
      </c>
      <c r="E705" s="159"/>
      <c r="F705" s="159"/>
      <c r="G705" s="160"/>
      <c r="H705" s="160"/>
      <c r="I705" s="159"/>
      <c r="J705" s="159" t="e">
        <f>[2]!EntCustSalesGL("marl02",A705)</f>
        <v>#NAME?</v>
      </c>
      <c r="K705" s="159"/>
    </row>
    <row r="706" spans="1:11" x14ac:dyDescent="0.2">
      <c r="A706" s="166" t="s">
        <v>1615</v>
      </c>
      <c r="B706" s="159">
        <v>0</v>
      </c>
      <c r="C706" s="159" t="e">
        <f>[2]!EntCustName("marl02",A706)</f>
        <v>#NAME?</v>
      </c>
      <c r="D706" s="159" t="str">
        <f t="shared" si="11"/>
        <v>QUA004</v>
      </c>
      <c r="E706" s="159"/>
      <c r="F706" s="159"/>
      <c r="G706" s="160"/>
      <c r="H706" s="160"/>
      <c r="I706" s="159"/>
      <c r="J706" s="159" t="e">
        <f>[2]!EntCustSalesGL("marl02",A706)</f>
        <v>#NAME?</v>
      </c>
      <c r="K706" s="159"/>
    </row>
    <row r="707" spans="1:11" x14ac:dyDescent="0.2">
      <c r="A707" s="166" t="s">
        <v>1616</v>
      </c>
      <c r="B707" s="159">
        <v>0</v>
      </c>
      <c r="C707" s="159" t="e">
        <f>[2]!EntCustName("marl02",A707)</f>
        <v>#NAME?</v>
      </c>
      <c r="D707" s="159" t="str">
        <f t="shared" si="11"/>
        <v>QUE001</v>
      </c>
      <c r="E707" s="159"/>
      <c r="F707" s="159"/>
      <c r="G707" s="160"/>
      <c r="H707" s="160"/>
      <c r="I707" s="159"/>
      <c r="J707" s="159" t="e">
        <f>[2]!EntCustSalesGL("marl02",A707)</f>
        <v>#NAME?</v>
      </c>
      <c r="K707" s="159"/>
    </row>
    <row r="708" spans="1:11" x14ac:dyDescent="0.2">
      <c r="A708" s="166" t="s">
        <v>1617</v>
      </c>
      <c r="B708" s="159">
        <v>0</v>
      </c>
      <c r="C708" s="159" t="e">
        <f>[2]!EntCustName("marl02",A708)</f>
        <v>#NAME?</v>
      </c>
      <c r="D708" s="159" t="str">
        <f t="shared" si="11"/>
        <v>QUE002</v>
      </c>
      <c r="E708" s="159"/>
      <c r="F708" s="159"/>
      <c r="G708" s="160"/>
      <c r="H708" s="160"/>
      <c r="I708" s="159"/>
      <c r="J708" s="159" t="e">
        <f>[2]!EntCustSalesGL("marl02",A708)</f>
        <v>#NAME?</v>
      </c>
      <c r="K708" s="159"/>
    </row>
    <row r="709" spans="1:11" x14ac:dyDescent="0.2">
      <c r="A709" s="166" t="s">
        <v>1618</v>
      </c>
      <c r="B709" s="159">
        <v>0</v>
      </c>
      <c r="C709" s="159" t="e">
        <f>[2]!EntCustName("marl02",A709)</f>
        <v>#NAME?</v>
      </c>
      <c r="D709" s="159" t="str">
        <f t="shared" si="11"/>
        <v>RAB001</v>
      </c>
      <c r="E709" s="159"/>
      <c r="F709" s="159"/>
      <c r="G709" s="160"/>
      <c r="H709" s="160"/>
      <c r="I709" s="159"/>
      <c r="J709" s="159" t="e">
        <f>[2]!EntCustSalesGL("marl02",A709)</f>
        <v>#NAME?</v>
      </c>
      <c r="K709" s="159"/>
    </row>
    <row r="710" spans="1:11" x14ac:dyDescent="0.2">
      <c r="A710" s="166" t="s">
        <v>1619</v>
      </c>
      <c r="B710" s="159">
        <v>0</v>
      </c>
      <c r="C710" s="159" t="e">
        <f>[2]!EntCustName("marl02",A710)</f>
        <v>#NAME?</v>
      </c>
      <c r="D710" s="159" t="str">
        <f t="shared" si="11"/>
        <v>RAC003</v>
      </c>
      <c r="E710" s="159"/>
      <c r="F710" s="159"/>
      <c r="G710" s="160"/>
      <c r="H710" s="160"/>
      <c r="I710" s="159"/>
      <c r="J710" s="159" t="e">
        <f>[2]!EntCustSalesGL("marl02",A710)</f>
        <v>#NAME?</v>
      </c>
      <c r="K710" s="159"/>
    </row>
    <row r="711" spans="1:11" x14ac:dyDescent="0.2">
      <c r="A711" s="166" t="s">
        <v>1620</v>
      </c>
      <c r="B711" s="159">
        <v>0</v>
      </c>
      <c r="C711" s="159" t="e">
        <f>[2]!EntCustName("marl02",A711)</f>
        <v>#NAME?</v>
      </c>
      <c r="D711" s="159" t="str">
        <f t="shared" ref="D711:D774" si="12">A711</f>
        <v>RAI001</v>
      </c>
      <c r="E711" s="159"/>
      <c r="F711" s="159"/>
      <c r="G711" s="160"/>
      <c r="H711" s="160"/>
      <c r="I711" s="159"/>
      <c r="J711" s="159" t="e">
        <f>[2]!EntCustSalesGL("marl02",A711)</f>
        <v>#NAME?</v>
      </c>
      <c r="K711" s="159"/>
    </row>
    <row r="712" spans="1:11" x14ac:dyDescent="0.2">
      <c r="A712" s="166" t="s">
        <v>1621</v>
      </c>
      <c r="B712" s="159">
        <v>0</v>
      </c>
      <c r="C712" s="159" t="e">
        <f>[2]!EntCustName("marl02",A712)</f>
        <v>#NAME?</v>
      </c>
      <c r="D712" s="159" t="str">
        <f t="shared" si="12"/>
        <v>RAI002</v>
      </c>
      <c r="E712" s="159"/>
      <c r="F712" s="159"/>
      <c r="G712" s="160"/>
      <c r="H712" s="160"/>
      <c r="I712" s="159"/>
      <c r="J712" s="159" t="e">
        <f>[2]!EntCustSalesGL("marl02",A712)</f>
        <v>#NAME?</v>
      </c>
      <c r="K712" s="159"/>
    </row>
    <row r="713" spans="1:11" x14ac:dyDescent="0.2">
      <c r="A713" s="166" t="s">
        <v>1622</v>
      </c>
      <c r="B713" s="159">
        <v>0</v>
      </c>
      <c r="C713" s="159" t="e">
        <f>[2]!EntCustName("marl02",A713)</f>
        <v>#NAME?</v>
      </c>
      <c r="D713" s="159" t="str">
        <f t="shared" si="12"/>
        <v>RAM001</v>
      </c>
      <c r="E713" s="159"/>
      <c r="F713" s="159"/>
      <c r="G713" s="160"/>
      <c r="H713" s="160"/>
      <c r="I713" s="159"/>
      <c r="J713" s="159" t="e">
        <f>[2]!EntCustSalesGL("marl02",A713)</f>
        <v>#NAME?</v>
      </c>
      <c r="K713" s="159"/>
    </row>
    <row r="714" spans="1:11" x14ac:dyDescent="0.2">
      <c r="A714" s="166" t="s">
        <v>1623</v>
      </c>
      <c r="B714" s="159">
        <v>0</v>
      </c>
      <c r="C714" s="159" t="e">
        <f>[2]!EntCustName("marl02",A714)</f>
        <v>#NAME?</v>
      </c>
      <c r="D714" s="159" t="str">
        <f t="shared" si="12"/>
        <v>RAN003</v>
      </c>
      <c r="E714" s="159"/>
      <c r="F714" s="159"/>
      <c r="G714" s="160"/>
      <c r="H714" s="160"/>
      <c r="I714" s="159"/>
      <c r="J714" s="159" t="e">
        <f>[2]!EntCustSalesGL("marl02",A714)</f>
        <v>#NAME?</v>
      </c>
      <c r="K714" s="159"/>
    </row>
    <row r="715" spans="1:11" x14ac:dyDescent="0.2">
      <c r="A715" s="166" t="s">
        <v>1624</v>
      </c>
      <c r="B715" s="159">
        <v>0</v>
      </c>
      <c r="C715" s="159" t="e">
        <f>[2]!EntCustName("marl02",A715)</f>
        <v>#NAME?</v>
      </c>
      <c r="D715" s="159" t="str">
        <f t="shared" si="12"/>
        <v>RAY001</v>
      </c>
      <c r="E715" s="159"/>
      <c r="F715" s="159"/>
      <c r="G715" s="160"/>
      <c r="H715" s="160"/>
      <c r="I715" s="159"/>
      <c r="J715" s="159" t="e">
        <f>[2]!EntCustSalesGL("marl02",A715)</f>
        <v>#NAME?</v>
      </c>
      <c r="K715" s="159"/>
    </row>
    <row r="716" spans="1:11" x14ac:dyDescent="0.2">
      <c r="A716" s="166" t="s">
        <v>1625</v>
      </c>
      <c r="B716" s="159">
        <v>0</v>
      </c>
      <c r="C716" s="159" t="e">
        <f>[2]!EntCustName("marl02",A716)</f>
        <v>#NAME?</v>
      </c>
      <c r="D716" s="159" t="str">
        <f t="shared" si="12"/>
        <v>RBS002</v>
      </c>
      <c r="E716" s="159"/>
      <c r="F716" s="159"/>
      <c r="G716" s="160"/>
      <c r="H716" s="160"/>
      <c r="I716" s="159"/>
      <c r="J716" s="159" t="e">
        <f>[2]!EntCustSalesGL("marl02",A716)</f>
        <v>#NAME?</v>
      </c>
      <c r="K716" s="159"/>
    </row>
    <row r="717" spans="1:11" x14ac:dyDescent="0.2">
      <c r="A717" s="166" t="s">
        <v>1626</v>
      </c>
      <c r="B717" s="159">
        <v>0</v>
      </c>
      <c r="C717" s="159" t="e">
        <f>[2]!EntCustName("marl02",A717)</f>
        <v>#NAME?</v>
      </c>
      <c r="D717" s="159" t="str">
        <f t="shared" si="12"/>
        <v>RCY001</v>
      </c>
      <c r="E717" s="159"/>
      <c r="F717" s="159"/>
      <c r="G717" s="160"/>
      <c r="H717" s="160"/>
      <c r="I717" s="159"/>
      <c r="J717" s="159" t="e">
        <f>[2]!EntCustSalesGL("marl02",A717)</f>
        <v>#NAME?</v>
      </c>
      <c r="K717" s="159"/>
    </row>
    <row r="718" spans="1:11" x14ac:dyDescent="0.2">
      <c r="A718" s="166" t="s">
        <v>1627</v>
      </c>
      <c r="B718" s="159">
        <v>0</v>
      </c>
      <c r="C718" s="159" t="e">
        <f>[2]!EntCustName("marl02",A718)</f>
        <v>#NAME?</v>
      </c>
      <c r="D718" s="159" t="str">
        <f t="shared" si="12"/>
        <v>RDE001</v>
      </c>
      <c r="E718" s="159"/>
      <c r="F718" s="159"/>
      <c r="G718" s="160"/>
      <c r="H718" s="160"/>
      <c r="I718" s="159"/>
      <c r="J718" s="159" t="e">
        <f>[2]!EntCustSalesGL("marl02",A718)</f>
        <v>#NAME?</v>
      </c>
      <c r="K718" s="159"/>
    </row>
    <row r="719" spans="1:11" x14ac:dyDescent="0.2">
      <c r="A719" s="166" t="s">
        <v>1628</v>
      </c>
      <c r="B719" s="159">
        <v>0</v>
      </c>
      <c r="C719" s="159" t="e">
        <f>[2]!EntCustName("marl02",A719)</f>
        <v>#NAME?</v>
      </c>
      <c r="D719" s="159" t="str">
        <f t="shared" si="12"/>
        <v>REA001</v>
      </c>
      <c r="E719" s="159"/>
      <c r="F719" s="159"/>
      <c r="G719" s="160"/>
      <c r="H719" s="160"/>
      <c r="I719" s="159"/>
      <c r="J719" s="159" t="e">
        <f>[2]!EntCustSalesGL("marl02",A719)</f>
        <v>#NAME?</v>
      </c>
      <c r="K719" s="159"/>
    </row>
    <row r="720" spans="1:11" x14ac:dyDescent="0.2">
      <c r="A720" s="166" t="s">
        <v>1629</v>
      </c>
      <c r="B720" s="159">
        <v>0</v>
      </c>
      <c r="C720" s="159" t="e">
        <f>[2]!EntCustName("marl02",A720)</f>
        <v>#NAME?</v>
      </c>
      <c r="D720" s="159" t="str">
        <f t="shared" si="12"/>
        <v>REG002</v>
      </c>
      <c r="E720" s="159"/>
      <c r="F720" s="159"/>
      <c r="G720" s="160"/>
      <c r="H720" s="160"/>
      <c r="I720" s="159"/>
      <c r="J720" s="159" t="e">
        <f>[2]!EntCustSalesGL("marl02",A720)</f>
        <v>#NAME?</v>
      </c>
      <c r="K720" s="159"/>
    </row>
    <row r="721" spans="1:11" x14ac:dyDescent="0.2">
      <c r="A721" s="166" t="s">
        <v>1630</v>
      </c>
      <c r="B721" s="159">
        <v>0</v>
      </c>
      <c r="C721" s="159" t="e">
        <f>[2]!EntCustName("marl02",A721)</f>
        <v>#NAME?</v>
      </c>
      <c r="D721" s="159" t="str">
        <f t="shared" si="12"/>
        <v>REL001</v>
      </c>
      <c r="E721" s="159"/>
      <c r="F721" s="159"/>
      <c r="G721" s="160"/>
      <c r="H721" s="160"/>
      <c r="I721" s="159"/>
      <c r="J721" s="159" t="e">
        <f>[2]!EntCustSalesGL("marl02",A721)</f>
        <v>#NAME?</v>
      </c>
      <c r="K721" s="159"/>
    </row>
    <row r="722" spans="1:11" x14ac:dyDescent="0.2">
      <c r="A722" s="166" t="s">
        <v>1631</v>
      </c>
      <c r="B722" s="159">
        <v>0</v>
      </c>
      <c r="C722" s="159" t="e">
        <f>[2]!EntCustName("marl02",A722)</f>
        <v>#NAME?</v>
      </c>
      <c r="D722" s="159" t="str">
        <f t="shared" si="12"/>
        <v>RET001</v>
      </c>
      <c r="E722" s="159"/>
      <c r="F722" s="159"/>
      <c r="G722" s="160"/>
      <c r="H722" s="160"/>
      <c r="I722" s="159"/>
      <c r="J722" s="159" t="e">
        <f>[2]!EntCustSalesGL("marl02",A722)</f>
        <v>#NAME?</v>
      </c>
      <c r="K722" s="159"/>
    </row>
    <row r="723" spans="1:11" x14ac:dyDescent="0.2">
      <c r="A723" s="166" t="s">
        <v>1632</v>
      </c>
      <c r="B723" s="159">
        <v>0</v>
      </c>
      <c r="C723" s="159" t="e">
        <f>[2]!EntCustName("marl02",A723)</f>
        <v>#NAME?</v>
      </c>
      <c r="D723" s="159" t="str">
        <f t="shared" si="12"/>
        <v>REV001</v>
      </c>
      <c r="E723" s="159"/>
      <c r="F723" s="159"/>
      <c r="G723" s="160"/>
      <c r="H723" s="160"/>
      <c r="I723" s="159"/>
      <c r="J723" s="159" t="e">
        <f>[2]!EntCustSalesGL("marl02",A723)</f>
        <v>#NAME?</v>
      </c>
      <c r="K723" s="159"/>
    </row>
    <row r="724" spans="1:11" x14ac:dyDescent="0.2">
      <c r="A724" s="166" t="s">
        <v>1633</v>
      </c>
      <c r="B724" s="159">
        <v>0</v>
      </c>
      <c r="C724" s="159" t="e">
        <f>[2]!EntCustName("marl02",A724)</f>
        <v>#NAME?</v>
      </c>
      <c r="D724" s="159" t="str">
        <f t="shared" si="12"/>
        <v>RIB001</v>
      </c>
      <c r="E724" s="159"/>
      <c r="F724" s="159"/>
      <c r="G724" s="160"/>
      <c r="H724" s="160"/>
      <c r="I724" s="159"/>
      <c r="J724" s="159" t="e">
        <f>[2]!EntCustSalesGL("marl02",A724)</f>
        <v>#NAME?</v>
      </c>
      <c r="K724" s="159"/>
    </row>
    <row r="725" spans="1:11" x14ac:dyDescent="0.2">
      <c r="A725" s="166" t="s">
        <v>1634</v>
      </c>
      <c r="B725" s="159">
        <v>0</v>
      </c>
      <c r="C725" s="159" t="e">
        <f>[2]!EntCustName("marl02",A725)</f>
        <v>#NAME?</v>
      </c>
      <c r="D725" s="159" t="str">
        <f t="shared" si="12"/>
        <v>RIC003</v>
      </c>
      <c r="E725" s="159"/>
      <c r="F725" s="159"/>
      <c r="G725" s="160"/>
      <c r="H725" s="160"/>
      <c r="I725" s="159"/>
      <c r="J725" s="159" t="e">
        <f>[2]!EntCustSalesGL("marl02",A725)</f>
        <v>#NAME?</v>
      </c>
      <c r="K725" s="159"/>
    </row>
    <row r="726" spans="1:11" x14ac:dyDescent="0.2">
      <c r="A726" s="166" t="s">
        <v>1635</v>
      </c>
      <c r="B726" s="159">
        <v>0</v>
      </c>
      <c r="C726" s="159" t="e">
        <f>[2]!EntCustName("marl02",A726)</f>
        <v>#NAME?</v>
      </c>
      <c r="D726" s="159" t="str">
        <f t="shared" si="12"/>
        <v>RIC008</v>
      </c>
      <c r="E726" s="159"/>
      <c r="F726" s="159"/>
      <c r="G726" s="160"/>
      <c r="H726" s="160"/>
      <c r="I726" s="159"/>
      <c r="J726" s="159" t="e">
        <f>[2]!EntCustSalesGL("marl02",A726)</f>
        <v>#NAME?</v>
      </c>
      <c r="K726" s="159"/>
    </row>
    <row r="727" spans="1:11" x14ac:dyDescent="0.2">
      <c r="A727" s="166" t="s">
        <v>1636</v>
      </c>
      <c r="B727" s="159">
        <v>0</v>
      </c>
      <c r="C727" s="159" t="e">
        <f>[2]!EntCustName("marl02",A727)</f>
        <v>#NAME?</v>
      </c>
      <c r="D727" s="159" t="str">
        <f t="shared" si="12"/>
        <v>RIC009</v>
      </c>
      <c r="E727" s="159"/>
      <c r="F727" s="159"/>
      <c r="G727" s="160"/>
      <c r="H727" s="160"/>
      <c r="I727" s="159"/>
      <c r="J727" s="159" t="e">
        <f>[2]!EntCustSalesGL("marl02",A727)</f>
        <v>#NAME?</v>
      </c>
      <c r="K727" s="159"/>
    </row>
    <row r="728" spans="1:11" x14ac:dyDescent="0.2">
      <c r="A728" s="166" t="s">
        <v>1637</v>
      </c>
      <c r="B728" s="159">
        <v>0</v>
      </c>
      <c r="C728" s="159" t="e">
        <f>[2]!EntCustName("marl02",A728)</f>
        <v>#NAME?</v>
      </c>
      <c r="D728" s="159" t="str">
        <f t="shared" si="12"/>
        <v>RID002</v>
      </c>
      <c r="E728" s="159"/>
      <c r="F728" s="159"/>
      <c r="G728" s="160"/>
      <c r="H728" s="160"/>
      <c r="I728" s="159"/>
      <c r="J728" s="159" t="e">
        <f>[2]!EntCustSalesGL("marl02",A728)</f>
        <v>#NAME?</v>
      </c>
      <c r="K728" s="159"/>
    </row>
    <row r="729" spans="1:11" x14ac:dyDescent="0.2">
      <c r="A729" s="166" t="s">
        <v>1638</v>
      </c>
      <c r="B729" s="159">
        <v>0</v>
      </c>
      <c r="C729" s="159" t="e">
        <f>[2]!EntCustName("marl02",A729)</f>
        <v>#NAME?</v>
      </c>
      <c r="D729" s="159" t="str">
        <f t="shared" si="12"/>
        <v>RIG001</v>
      </c>
      <c r="E729" s="159"/>
      <c r="F729" s="159"/>
      <c r="G729" s="160"/>
      <c r="H729" s="160"/>
      <c r="I729" s="159"/>
      <c r="J729" s="159" t="e">
        <f>[2]!EntCustSalesGL("marl02",A729)</f>
        <v>#NAME?</v>
      </c>
      <c r="K729" s="159"/>
    </row>
    <row r="730" spans="1:11" x14ac:dyDescent="0.2">
      <c r="A730" s="166" t="s">
        <v>1639</v>
      </c>
      <c r="B730" s="159">
        <v>0</v>
      </c>
      <c r="C730" s="159" t="e">
        <f>[2]!EntCustName("marl02",A730)</f>
        <v>#NAME?</v>
      </c>
      <c r="D730" s="159" t="str">
        <f t="shared" si="12"/>
        <v>RIG002</v>
      </c>
      <c r="E730" s="159"/>
      <c r="F730" s="159"/>
      <c r="G730" s="160"/>
      <c r="H730" s="160"/>
      <c r="I730" s="159"/>
      <c r="J730" s="159" t="e">
        <f>[2]!EntCustSalesGL("marl02",A730)</f>
        <v>#NAME?</v>
      </c>
      <c r="K730" s="159"/>
    </row>
    <row r="731" spans="1:11" x14ac:dyDescent="0.2">
      <c r="A731" s="166" t="s">
        <v>1640</v>
      </c>
      <c r="B731" s="159">
        <v>0</v>
      </c>
      <c r="C731" s="159" t="e">
        <f>[2]!EntCustName("marl02",A731)</f>
        <v>#NAME?</v>
      </c>
      <c r="D731" s="159" t="str">
        <f t="shared" si="12"/>
        <v>RIG003</v>
      </c>
      <c r="E731" s="159"/>
      <c r="F731" s="159"/>
      <c r="G731" s="160"/>
      <c r="H731" s="160"/>
      <c r="I731" s="159"/>
      <c r="J731" s="159" t="e">
        <f>[2]!EntCustSalesGL("marl02",A731)</f>
        <v>#NAME?</v>
      </c>
      <c r="K731" s="159"/>
    </row>
    <row r="732" spans="1:11" x14ac:dyDescent="0.2">
      <c r="A732" s="166" t="s">
        <v>1641</v>
      </c>
      <c r="B732" s="159">
        <v>0</v>
      </c>
      <c r="C732" s="159" t="e">
        <f>[2]!EntCustName("marl02",A732)</f>
        <v>#NAME?</v>
      </c>
      <c r="D732" s="159" t="str">
        <f t="shared" si="12"/>
        <v>RIG005</v>
      </c>
      <c r="E732" s="159"/>
      <c r="F732" s="159"/>
      <c r="G732" s="160"/>
      <c r="H732" s="160"/>
      <c r="I732" s="159"/>
      <c r="J732" s="159" t="e">
        <f>[2]!EntCustSalesGL("marl02",A732)</f>
        <v>#NAME?</v>
      </c>
      <c r="K732" s="159"/>
    </row>
    <row r="733" spans="1:11" x14ac:dyDescent="0.2">
      <c r="A733" s="166" t="s">
        <v>1642</v>
      </c>
      <c r="B733" s="159">
        <v>0</v>
      </c>
      <c r="C733" s="159" t="e">
        <f>[2]!EntCustName("marl02",A733)</f>
        <v>#NAME?</v>
      </c>
      <c r="D733" s="159" t="str">
        <f t="shared" si="12"/>
        <v>RIG007</v>
      </c>
      <c r="E733" s="159"/>
      <c r="F733" s="159"/>
      <c r="G733" s="160"/>
      <c r="H733" s="160"/>
      <c r="I733" s="159"/>
      <c r="J733" s="159" t="e">
        <f>[2]!EntCustSalesGL("marl02",A733)</f>
        <v>#NAME?</v>
      </c>
      <c r="K733" s="159"/>
    </row>
    <row r="734" spans="1:11" x14ac:dyDescent="0.2">
      <c r="A734" s="166" t="s">
        <v>1643</v>
      </c>
      <c r="B734" s="159">
        <v>0</v>
      </c>
      <c r="C734" s="159" t="e">
        <f>[2]!EntCustName("marl02",A734)</f>
        <v>#NAME?</v>
      </c>
      <c r="D734" s="159" t="str">
        <f t="shared" si="12"/>
        <v>RIG010</v>
      </c>
      <c r="E734" s="159"/>
      <c r="F734" s="159"/>
      <c r="G734" s="160"/>
      <c r="H734" s="160"/>
      <c r="I734" s="159"/>
      <c r="J734" s="159" t="e">
        <f>[2]!EntCustSalesGL("marl02",A734)</f>
        <v>#NAME?</v>
      </c>
      <c r="K734" s="159"/>
    </row>
    <row r="735" spans="1:11" x14ac:dyDescent="0.2">
      <c r="A735" s="166" t="s">
        <v>1644</v>
      </c>
      <c r="B735" s="159">
        <v>0</v>
      </c>
      <c r="C735" s="159" t="e">
        <f>[2]!EntCustName("marl02",A735)</f>
        <v>#NAME?</v>
      </c>
      <c r="D735" s="159" t="str">
        <f t="shared" si="12"/>
        <v>RIG012</v>
      </c>
      <c r="E735" s="159"/>
      <c r="F735" s="159"/>
      <c r="G735" s="160"/>
      <c r="H735" s="160"/>
      <c r="I735" s="159"/>
      <c r="J735" s="159" t="e">
        <f>[2]!EntCustSalesGL("marl02",A735)</f>
        <v>#NAME?</v>
      </c>
      <c r="K735" s="159"/>
    </row>
    <row r="736" spans="1:11" x14ac:dyDescent="0.2">
      <c r="A736" s="166" t="s">
        <v>1645</v>
      </c>
      <c r="B736" s="159">
        <v>0</v>
      </c>
      <c r="C736" s="159" t="e">
        <f>[2]!EntCustName("marl02",A736)</f>
        <v>#NAME?</v>
      </c>
      <c r="D736" s="159" t="str">
        <f t="shared" si="12"/>
        <v>RIG016</v>
      </c>
      <c r="E736" s="159"/>
      <c r="F736" s="159"/>
      <c r="G736" s="160"/>
      <c r="H736" s="160"/>
      <c r="I736" s="159"/>
      <c r="J736" s="159" t="e">
        <f>[2]!EntCustSalesGL("marl02",A736)</f>
        <v>#NAME?</v>
      </c>
      <c r="K736" s="159"/>
    </row>
    <row r="737" spans="1:11" x14ac:dyDescent="0.2">
      <c r="A737" s="166" t="s">
        <v>1646</v>
      </c>
      <c r="B737" s="159">
        <v>0</v>
      </c>
      <c r="C737" s="159" t="e">
        <f>[2]!EntCustName("marl02",A737)</f>
        <v>#NAME?</v>
      </c>
      <c r="D737" s="159" t="str">
        <f t="shared" si="12"/>
        <v>RIG022</v>
      </c>
      <c r="E737" s="159"/>
      <c r="F737" s="159"/>
      <c r="G737" s="160"/>
      <c r="H737" s="160"/>
      <c r="I737" s="159"/>
      <c r="J737" s="159" t="e">
        <f>[2]!EntCustSalesGL("marl02",A737)</f>
        <v>#NAME?</v>
      </c>
      <c r="K737" s="159"/>
    </row>
    <row r="738" spans="1:11" x14ac:dyDescent="0.2">
      <c r="A738" s="166" t="s">
        <v>2543</v>
      </c>
      <c r="B738" s="159">
        <v>0</v>
      </c>
      <c r="C738" s="159" t="e">
        <f>[2]!EntCustName("marl02",A738)</f>
        <v>#NAME?</v>
      </c>
      <c r="D738" s="159" t="str">
        <f t="shared" si="12"/>
        <v>RIG023</v>
      </c>
      <c r="E738" s="159"/>
      <c r="F738" s="159"/>
      <c r="G738" s="160"/>
      <c r="H738" s="160"/>
      <c r="I738" s="159"/>
      <c r="J738" s="159" t="e">
        <f>[2]!EntCustSalesGL("marl02",A738)</f>
        <v>#NAME?</v>
      </c>
      <c r="K738" s="159"/>
    </row>
    <row r="739" spans="1:11" x14ac:dyDescent="0.2">
      <c r="A739" s="166" t="s">
        <v>1647</v>
      </c>
      <c r="B739" s="159">
        <v>0</v>
      </c>
      <c r="C739" s="159" t="e">
        <f>[2]!EntCustName("marl02",A739)</f>
        <v>#NAME?</v>
      </c>
      <c r="D739" s="159" t="str">
        <f t="shared" si="12"/>
        <v>RIK001</v>
      </c>
      <c r="E739" s="159"/>
      <c r="F739" s="159"/>
      <c r="G739" s="160"/>
      <c r="H739" s="160"/>
      <c r="I739" s="159"/>
      <c r="J739" s="159" t="e">
        <f>[2]!EntCustSalesGL("marl02",A739)</f>
        <v>#NAME?</v>
      </c>
      <c r="K739" s="159"/>
    </row>
    <row r="740" spans="1:11" x14ac:dyDescent="0.2">
      <c r="A740" s="166" t="s">
        <v>1648</v>
      </c>
      <c r="B740" s="159">
        <v>0</v>
      </c>
      <c r="C740" s="159" t="e">
        <f>[2]!EntCustName("marl02",A740)</f>
        <v>#NAME?</v>
      </c>
      <c r="D740" s="159" t="str">
        <f t="shared" si="12"/>
        <v>RIV001</v>
      </c>
      <c r="E740" s="159"/>
      <c r="F740" s="159"/>
      <c r="G740" s="160"/>
      <c r="H740" s="160"/>
      <c r="I740" s="159"/>
      <c r="J740" s="159" t="e">
        <f>[2]!EntCustSalesGL("marl02",A740)</f>
        <v>#NAME?</v>
      </c>
      <c r="K740" s="159"/>
    </row>
    <row r="741" spans="1:11" x14ac:dyDescent="0.2">
      <c r="A741" s="166" t="s">
        <v>1649</v>
      </c>
      <c r="B741" s="159">
        <v>0</v>
      </c>
      <c r="C741" s="159" t="e">
        <f>[2]!EntCustName("marl02",A741)</f>
        <v>#NAME?</v>
      </c>
      <c r="D741" s="159" t="str">
        <f t="shared" si="12"/>
        <v>RJP001</v>
      </c>
      <c r="E741" s="159"/>
      <c r="F741" s="159"/>
      <c r="G741" s="160"/>
      <c r="H741" s="160"/>
      <c r="I741" s="159"/>
      <c r="J741" s="159" t="e">
        <f>[2]!EntCustSalesGL("marl02",A741)</f>
        <v>#NAME?</v>
      </c>
      <c r="K741" s="159"/>
    </row>
    <row r="742" spans="1:11" x14ac:dyDescent="0.2">
      <c r="A742" s="166" t="s">
        <v>1650</v>
      </c>
      <c r="B742" s="159">
        <v>0</v>
      </c>
      <c r="C742" s="159" t="e">
        <f>[2]!EntCustName("marl02",A742)</f>
        <v>#NAME?</v>
      </c>
      <c r="D742" s="159" t="str">
        <f t="shared" si="12"/>
        <v>RLS001</v>
      </c>
      <c r="E742" s="159"/>
      <c r="F742" s="159"/>
      <c r="G742" s="160"/>
      <c r="H742" s="160"/>
      <c r="I742" s="159"/>
      <c r="J742" s="159" t="e">
        <f>[2]!EntCustSalesGL("marl02",A742)</f>
        <v>#NAME?</v>
      </c>
      <c r="K742" s="159"/>
    </row>
    <row r="743" spans="1:11" x14ac:dyDescent="0.2">
      <c r="A743" s="166" t="s">
        <v>1651</v>
      </c>
      <c r="B743" s="159">
        <v>0</v>
      </c>
      <c r="C743" s="159" t="e">
        <f>[2]!EntCustName("marl02",A743)</f>
        <v>#NAME?</v>
      </c>
      <c r="D743" s="159" t="str">
        <f t="shared" si="12"/>
        <v>RMW001</v>
      </c>
      <c r="E743" s="159"/>
      <c r="F743" s="159"/>
      <c r="G743" s="160"/>
      <c r="H743" s="160"/>
      <c r="I743" s="159"/>
      <c r="J743" s="159" t="e">
        <f>[2]!EntCustSalesGL("marl02",A743)</f>
        <v>#NAME?</v>
      </c>
      <c r="K743" s="159"/>
    </row>
    <row r="744" spans="1:11" x14ac:dyDescent="0.2">
      <c r="A744" s="166" t="s">
        <v>1652</v>
      </c>
      <c r="B744" s="159">
        <v>0</v>
      </c>
      <c r="C744" s="159" t="e">
        <f>[2]!EntCustName("marl02",A744)</f>
        <v>#NAME?</v>
      </c>
      <c r="D744" s="159" t="str">
        <f t="shared" si="12"/>
        <v>RNL001</v>
      </c>
      <c r="E744" s="159"/>
      <c r="F744" s="159"/>
      <c r="G744" s="160"/>
      <c r="H744" s="160"/>
      <c r="I744" s="159"/>
      <c r="J744" s="159" t="e">
        <f>[2]!EntCustSalesGL("marl02",A744)</f>
        <v>#NAME?</v>
      </c>
      <c r="K744" s="159"/>
    </row>
    <row r="745" spans="1:11" x14ac:dyDescent="0.2">
      <c r="A745" s="166" t="s">
        <v>1653</v>
      </c>
      <c r="B745" s="159">
        <v>0</v>
      </c>
      <c r="C745" s="159" t="e">
        <f>[2]!EntCustName("marl02",A745)</f>
        <v>#NAME?</v>
      </c>
      <c r="D745" s="159" t="str">
        <f t="shared" si="12"/>
        <v>ROB001</v>
      </c>
      <c r="E745" s="159"/>
      <c r="F745" s="159"/>
      <c r="G745" s="160"/>
      <c r="H745" s="160"/>
      <c r="I745" s="159"/>
      <c r="J745" s="159" t="e">
        <f>[2]!EntCustSalesGL("marl02",A745)</f>
        <v>#NAME?</v>
      </c>
      <c r="K745" s="159"/>
    </row>
    <row r="746" spans="1:11" x14ac:dyDescent="0.2">
      <c r="A746" s="166" t="s">
        <v>1654</v>
      </c>
      <c r="B746" s="159">
        <v>0</v>
      </c>
      <c r="C746" s="159" t="e">
        <f>[2]!EntCustName("marl02",A746)</f>
        <v>#NAME?</v>
      </c>
      <c r="D746" s="159" t="str">
        <f t="shared" si="12"/>
        <v>ROB003</v>
      </c>
      <c r="E746" s="159"/>
      <c r="F746" s="159"/>
      <c r="G746" s="160"/>
      <c r="H746" s="160"/>
      <c r="I746" s="159"/>
      <c r="J746" s="159" t="e">
        <f>[2]!EntCustSalesGL("marl02",A746)</f>
        <v>#NAME?</v>
      </c>
      <c r="K746" s="159"/>
    </row>
    <row r="747" spans="1:11" x14ac:dyDescent="0.2">
      <c r="A747" s="166" t="s">
        <v>1655</v>
      </c>
      <c r="B747" s="159">
        <v>0</v>
      </c>
      <c r="C747" s="159" t="e">
        <f>[2]!EntCustName("marl02",A747)</f>
        <v>#NAME?</v>
      </c>
      <c r="D747" s="159" t="str">
        <f t="shared" si="12"/>
        <v>ROB007</v>
      </c>
      <c r="E747" s="159"/>
      <c r="F747" s="159"/>
      <c r="G747" s="160"/>
      <c r="H747" s="160"/>
      <c r="I747" s="159"/>
      <c r="J747" s="159" t="e">
        <f>[2]!EntCustSalesGL("marl02",A747)</f>
        <v>#NAME?</v>
      </c>
      <c r="K747" s="159"/>
    </row>
    <row r="748" spans="1:11" x14ac:dyDescent="0.2">
      <c r="A748" s="166" t="s">
        <v>1656</v>
      </c>
      <c r="B748" s="159">
        <v>0</v>
      </c>
      <c r="C748" s="159" t="e">
        <f>[2]!EntCustName("marl02",A748)</f>
        <v>#NAME?</v>
      </c>
      <c r="D748" s="159" t="str">
        <f t="shared" si="12"/>
        <v>ROB008</v>
      </c>
      <c r="E748" s="159"/>
      <c r="F748" s="159"/>
      <c r="G748" s="160"/>
      <c r="H748" s="160"/>
      <c r="I748" s="159"/>
      <c r="J748" s="159" t="e">
        <f>[2]!EntCustSalesGL("marl02",A748)</f>
        <v>#NAME?</v>
      </c>
      <c r="K748" s="159"/>
    </row>
    <row r="749" spans="1:11" x14ac:dyDescent="0.2">
      <c r="A749" s="166" t="s">
        <v>1657</v>
      </c>
      <c r="B749" s="159">
        <v>0</v>
      </c>
      <c r="C749" s="159" t="e">
        <f>[2]!EntCustName("marl02",A749)</f>
        <v>#NAME?</v>
      </c>
      <c r="D749" s="159" t="str">
        <f t="shared" si="12"/>
        <v>ROC001</v>
      </c>
      <c r="E749" s="159"/>
      <c r="F749" s="159"/>
      <c r="G749" s="160"/>
      <c r="H749" s="160"/>
      <c r="I749" s="159"/>
      <c r="J749" s="159" t="e">
        <f>[2]!EntCustSalesGL("marl02",A749)</f>
        <v>#NAME?</v>
      </c>
      <c r="K749" s="159"/>
    </row>
    <row r="750" spans="1:11" x14ac:dyDescent="0.2">
      <c r="A750" s="166" t="s">
        <v>1658</v>
      </c>
      <c r="B750" s="159">
        <v>0</v>
      </c>
      <c r="C750" s="159" t="e">
        <f>[2]!EntCustName("marl02",A750)</f>
        <v>#NAME?</v>
      </c>
      <c r="D750" s="159" t="str">
        <f t="shared" si="12"/>
        <v>ROC005</v>
      </c>
      <c r="E750" s="159"/>
      <c r="F750" s="159"/>
      <c r="G750" s="160"/>
      <c r="H750" s="160"/>
      <c r="I750" s="159"/>
      <c r="J750" s="159" t="e">
        <f>[2]!EntCustSalesGL("marl02",A750)</f>
        <v>#NAME?</v>
      </c>
      <c r="K750" s="159"/>
    </row>
    <row r="751" spans="1:11" x14ac:dyDescent="0.2">
      <c r="A751" s="166" t="s">
        <v>1659</v>
      </c>
      <c r="B751" s="159">
        <v>0</v>
      </c>
      <c r="C751" s="159" t="e">
        <f>[2]!EntCustName("marl02",A751)</f>
        <v>#NAME?</v>
      </c>
      <c r="D751" s="159" t="str">
        <f t="shared" si="12"/>
        <v>RON002</v>
      </c>
      <c r="E751" s="159"/>
      <c r="F751" s="159"/>
      <c r="G751" s="160"/>
      <c r="H751" s="160"/>
      <c r="I751" s="159"/>
      <c r="J751" s="159" t="e">
        <f>[2]!EntCustSalesGL("marl02",A751)</f>
        <v>#NAME?</v>
      </c>
      <c r="K751" s="159"/>
    </row>
    <row r="752" spans="1:11" x14ac:dyDescent="0.2">
      <c r="A752" s="166" t="s">
        <v>1660</v>
      </c>
      <c r="B752" s="159">
        <v>0</v>
      </c>
      <c r="C752" s="159" t="e">
        <f>[2]!EntCustName("marl02",A752)</f>
        <v>#NAME?</v>
      </c>
      <c r="D752" s="159" t="str">
        <f t="shared" si="12"/>
        <v>ROO001</v>
      </c>
      <c r="E752" s="159"/>
      <c r="F752" s="159"/>
      <c r="G752" s="160"/>
      <c r="H752" s="160"/>
      <c r="I752" s="159"/>
      <c r="J752" s="159" t="e">
        <f>[2]!EntCustSalesGL("marl02",A752)</f>
        <v>#NAME?</v>
      </c>
      <c r="K752" s="159"/>
    </row>
    <row r="753" spans="1:11" x14ac:dyDescent="0.2">
      <c r="A753" s="166" t="s">
        <v>1661</v>
      </c>
      <c r="B753" s="159">
        <v>0</v>
      </c>
      <c r="C753" s="159" t="e">
        <f>[2]!EntCustName("marl02",A753)</f>
        <v>#NAME?</v>
      </c>
      <c r="D753" s="159" t="str">
        <f t="shared" si="12"/>
        <v>ROP004</v>
      </c>
      <c r="E753" s="159"/>
      <c r="F753" s="159"/>
      <c r="G753" s="160"/>
      <c r="H753" s="160"/>
      <c r="I753" s="159"/>
      <c r="J753" s="159" t="e">
        <f>[2]!EntCustSalesGL("marl02",A753)</f>
        <v>#NAME?</v>
      </c>
      <c r="K753" s="159"/>
    </row>
    <row r="754" spans="1:11" x14ac:dyDescent="0.2">
      <c r="A754" s="166" t="s">
        <v>1662</v>
      </c>
      <c r="B754" s="159">
        <v>0</v>
      </c>
      <c r="C754" s="159" t="e">
        <f>[2]!EntCustName("marl02",A754)</f>
        <v>#NAME?</v>
      </c>
      <c r="D754" s="159" t="str">
        <f t="shared" si="12"/>
        <v>ROP007</v>
      </c>
      <c r="E754" s="159"/>
      <c r="F754" s="159"/>
      <c r="G754" s="160"/>
      <c r="H754" s="160"/>
      <c r="I754" s="159"/>
      <c r="J754" s="159" t="e">
        <f>[2]!EntCustSalesGL("marl02",A754)</f>
        <v>#NAME?</v>
      </c>
      <c r="K754" s="159"/>
    </row>
    <row r="755" spans="1:11" x14ac:dyDescent="0.2">
      <c r="A755" s="166" t="s">
        <v>1663</v>
      </c>
      <c r="B755" s="159">
        <v>0</v>
      </c>
      <c r="C755" s="159" t="e">
        <f>[2]!EntCustName("marl02",A755)</f>
        <v>#NAME?</v>
      </c>
      <c r="D755" s="159" t="str">
        <f t="shared" si="12"/>
        <v>ROS001</v>
      </c>
      <c r="E755" s="159"/>
      <c r="F755" s="159"/>
      <c r="G755" s="160"/>
      <c r="H755" s="160"/>
      <c r="I755" s="159"/>
      <c r="J755" s="159" t="e">
        <f>[2]!EntCustSalesGL("marl02",A755)</f>
        <v>#NAME?</v>
      </c>
      <c r="K755" s="159"/>
    </row>
    <row r="756" spans="1:11" x14ac:dyDescent="0.2">
      <c r="A756" s="166" t="s">
        <v>1664</v>
      </c>
      <c r="B756" s="159">
        <v>0</v>
      </c>
      <c r="C756" s="159" t="e">
        <f>[2]!EntCustName("marl02",A756)</f>
        <v>#NAME?</v>
      </c>
      <c r="D756" s="159" t="str">
        <f t="shared" si="12"/>
        <v>ROS003</v>
      </c>
      <c r="E756" s="159"/>
      <c r="F756" s="159"/>
      <c r="G756" s="160"/>
      <c r="H756" s="160"/>
      <c r="I756" s="159"/>
      <c r="J756" s="159" t="e">
        <f>[2]!EntCustSalesGL("marl02",A756)</f>
        <v>#NAME?</v>
      </c>
      <c r="K756" s="159"/>
    </row>
    <row r="757" spans="1:11" x14ac:dyDescent="0.2">
      <c r="A757" s="166" t="s">
        <v>1665</v>
      </c>
      <c r="B757" s="159">
        <v>0</v>
      </c>
      <c r="C757" s="159" t="e">
        <f>[2]!EntCustName("marl02",A757)</f>
        <v>#NAME?</v>
      </c>
      <c r="D757" s="159" t="str">
        <f t="shared" si="12"/>
        <v>ROS005</v>
      </c>
      <c r="E757" s="159"/>
      <c r="F757" s="159"/>
      <c r="G757" s="160"/>
      <c r="H757" s="160"/>
      <c r="I757" s="159"/>
      <c r="J757" s="159" t="e">
        <f>[2]!EntCustSalesGL("marl02",A757)</f>
        <v>#NAME?</v>
      </c>
      <c r="K757" s="159"/>
    </row>
    <row r="758" spans="1:11" x14ac:dyDescent="0.2">
      <c r="A758" s="166" t="s">
        <v>1666</v>
      </c>
      <c r="B758" s="159">
        <v>0</v>
      </c>
      <c r="C758" s="159" t="e">
        <f>[2]!EntCustName("marl02",A758)</f>
        <v>#NAME?</v>
      </c>
      <c r="D758" s="159" t="str">
        <f t="shared" si="12"/>
        <v>ROT003</v>
      </c>
      <c r="E758" s="159"/>
      <c r="F758" s="159"/>
      <c r="G758" s="160"/>
      <c r="H758" s="160"/>
      <c r="I758" s="159"/>
      <c r="J758" s="159" t="e">
        <f>[2]!EntCustSalesGL("marl02",A758)</f>
        <v>#NAME?</v>
      </c>
      <c r="K758" s="159"/>
    </row>
    <row r="759" spans="1:11" x14ac:dyDescent="0.2">
      <c r="A759" s="166" t="s">
        <v>1667</v>
      </c>
      <c r="B759" s="159">
        <v>0</v>
      </c>
      <c r="C759" s="159" t="e">
        <f>[2]!EntCustName("marl02",A759)</f>
        <v>#NAME?</v>
      </c>
      <c r="D759" s="159" t="str">
        <f t="shared" si="12"/>
        <v>ROW002</v>
      </c>
      <c r="E759" s="159"/>
      <c r="F759" s="159"/>
      <c r="G759" s="160"/>
      <c r="H759" s="160"/>
      <c r="I759" s="159"/>
      <c r="J759" s="159" t="e">
        <f>[2]!EntCustSalesGL("marl02",A759)</f>
        <v>#NAME?</v>
      </c>
      <c r="K759" s="159"/>
    </row>
    <row r="760" spans="1:11" x14ac:dyDescent="0.2">
      <c r="A760" s="166" t="s">
        <v>1668</v>
      </c>
      <c r="B760" s="159">
        <v>0</v>
      </c>
      <c r="C760" s="159" t="e">
        <f>[2]!EntCustName("marl02",A760)</f>
        <v>#NAME?</v>
      </c>
      <c r="D760" s="159" t="str">
        <f t="shared" si="12"/>
        <v>ROY007</v>
      </c>
      <c r="E760" s="159"/>
      <c r="F760" s="159"/>
      <c r="G760" s="160"/>
      <c r="H760" s="160"/>
      <c r="I760" s="159"/>
      <c r="J760" s="159" t="e">
        <f>[2]!EntCustSalesGL("marl02",A760)</f>
        <v>#NAME?</v>
      </c>
      <c r="K760" s="159"/>
    </row>
    <row r="761" spans="1:11" x14ac:dyDescent="0.2">
      <c r="A761" s="166" t="s">
        <v>1669</v>
      </c>
      <c r="B761" s="159">
        <v>0</v>
      </c>
      <c r="C761" s="159" t="e">
        <f>[2]!EntCustName("marl02",A761)</f>
        <v>#NAME?</v>
      </c>
      <c r="D761" s="159" t="str">
        <f t="shared" si="12"/>
        <v>ROY014</v>
      </c>
      <c r="E761" s="159"/>
      <c r="F761" s="159"/>
      <c r="G761" s="160"/>
      <c r="H761" s="160"/>
      <c r="I761" s="159"/>
      <c r="J761" s="159" t="e">
        <f>[2]!EntCustSalesGL("marl02",A761)</f>
        <v>#NAME?</v>
      </c>
      <c r="K761" s="159"/>
    </row>
    <row r="762" spans="1:11" x14ac:dyDescent="0.2">
      <c r="A762" s="166" t="s">
        <v>1670</v>
      </c>
      <c r="B762" s="159">
        <v>0</v>
      </c>
      <c r="C762" s="159" t="e">
        <f>[2]!EntCustName("marl02",A762)</f>
        <v>#NAME?</v>
      </c>
      <c r="D762" s="159" t="str">
        <f t="shared" si="12"/>
        <v>ROY015</v>
      </c>
      <c r="E762" s="159"/>
      <c r="F762" s="159"/>
      <c r="G762" s="160"/>
      <c r="H762" s="160"/>
      <c r="I762" s="159"/>
      <c r="J762" s="159" t="e">
        <f>[2]!EntCustSalesGL("marl02",A762)</f>
        <v>#NAME?</v>
      </c>
      <c r="K762" s="159"/>
    </row>
    <row r="763" spans="1:11" x14ac:dyDescent="0.2">
      <c r="A763" s="166" t="s">
        <v>1671</v>
      </c>
      <c r="B763" s="159">
        <v>0</v>
      </c>
      <c r="C763" s="159" t="e">
        <f>[2]!EntCustName("marl02",A763)</f>
        <v>#NAME?</v>
      </c>
      <c r="D763" s="159" t="str">
        <f t="shared" si="12"/>
        <v>ROY016</v>
      </c>
      <c r="E763" s="159"/>
      <c r="F763" s="159"/>
      <c r="G763" s="160"/>
      <c r="H763" s="160"/>
      <c r="I763" s="159"/>
      <c r="J763" s="159" t="e">
        <f>[2]!EntCustSalesGL("marl02",A763)</f>
        <v>#NAME?</v>
      </c>
      <c r="K763" s="159"/>
    </row>
    <row r="764" spans="1:11" x14ac:dyDescent="0.2">
      <c r="A764" s="166" t="s">
        <v>2545</v>
      </c>
      <c r="B764" s="159">
        <v>0</v>
      </c>
      <c r="C764" s="159" t="e">
        <f>[2]!EntCustName("marl02",A764)</f>
        <v>#NAME?</v>
      </c>
      <c r="D764" s="159" t="str">
        <f t="shared" si="12"/>
        <v>ROY019</v>
      </c>
      <c r="E764" s="159"/>
      <c r="F764" s="159"/>
      <c r="G764" s="160"/>
      <c r="H764" s="160"/>
      <c r="I764" s="159"/>
      <c r="J764" s="159" t="e">
        <f>[2]!EntCustSalesGL("marl02",A764)</f>
        <v>#NAME?</v>
      </c>
      <c r="K764" s="159"/>
    </row>
    <row r="765" spans="1:11" x14ac:dyDescent="0.2">
      <c r="A765" s="166" t="s">
        <v>1672</v>
      </c>
      <c r="B765" s="159">
        <v>0</v>
      </c>
      <c r="C765" s="159" t="e">
        <f>[2]!EntCustName("marl02",A765)</f>
        <v>#NAME?</v>
      </c>
      <c r="D765" s="159" t="str">
        <f t="shared" si="12"/>
        <v>RUS001</v>
      </c>
      <c r="E765" s="159"/>
      <c r="F765" s="159"/>
      <c r="G765" s="160"/>
      <c r="H765" s="160"/>
      <c r="I765" s="159"/>
      <c r="J765" s="159" t="e">
        <f>[2]!EntCustSalesGL("marl02",A765)</f>
        <v>#NAME?</v>
      </c>
      <c r="K765" s="159"/>
    </row>
    <row r="766" spans="1:11" x14ac:dyDescent="0.2">
      <c r="A766" s="166" t="s">
        <v>1673</v>
      </c>
      <c r="B766" s="159">
        <v>0</v>
      </c>
      <c r="C766" s="159" t="e">
        <f>[2]!EntCustName("marl02",A766)</f>
        <v>#NAME?</v>
      </c>
      <c r="D766" s="159" t="str">
        <f t="shared" si="12"/>
        <v>RUS003</v>
      </c>
      <c r="E766" s="159"/>
      <c r="F766" s="159"/>
      <c r="G766" s="160"/>
      <c r="H766" s="160"/>
      <c r="I766" s="159"/>
      <c r="J766" s="159" t="e">
        <f>[2]!EntCustSalesGL("marl02",A766)</f>
        <v>#NAME?</v>
      </c>
      <c r="K766" s="159"/>
    </row>
    <row r="767" spans="1:11" x14ac:dyDescent="0.2">
      <c r="A767" s="166" t="s">
        <v>1674</v>
      </c>
      <c r="B767" s="159">
        <v>0</v>
      </c>
      <c r="C767" s="159" t="e">
        <f>[2]!EntCustName("marl02",A767)</f>
        <v>#NAME?</v>
      </c>
      <c r="D767" s="159" t="str">
        <f t="shared" si="12"/>
        <v>RUT002</v>
      </c>
      <c r="E767" s="159"/>
      <c r="F767" s="159"/>
      <c r="G767" s="160"/>
      <c r="H767" s="160"/>
      <c r="I767" s="159"/>
      <c r="J767" s="159" t="e">
        <f>[2]!EntCustSalesGL("marl02",A767)</f>
        <v>#NAME?</v>
      </c>
      <c r="K767" s="159"/>
    </row>
    <row r="768" spans="1:11" x14ac:dyDescent="0.2">
      <c r="A768" s="166" t="s">
        <v>1675</v>
      </c>
      <c r="B768" s="159">
        <v>0</v>
      </c>
      <c r="C768" s="159" t="e">
        <f>[2]!EntCustName("marl02",A768)</f>
        <v>#NAME?</v>
      </c>
      <c r="D768" s="159" t="str">
        <f t="shared" si="12"/>
        <v>RUT003</v>
      </c>
      <c r="E768" s="159"/>
      <c r="F768" s="159"/>
      <c r="G768" s="160"/>
      <c r="H768" s="160"/>
      <c r="I768" s="159"/>
      <c r="J768" s="159" t="e">
        <f>[2]!EntCustSalesGL("marl02",A768)</f>
        <v>#NAME?</v>
      </c>
      <c r="K768" s="159"/>
    </row>
    <row r="769" spans="1:11" x14ac:dyDescent="0.2">
      <c r="A769" s="166" t="s">
        <v>1676</v>
      </c>
      <c r="B769" s="159">
        <v>0</v>
      </c>
      <c r="C769" s="159" t="e">
        <f>[2]!EntCustName("marl02",A769)</f>
        <v>#NAME?</v>
      </c>
      <c r="D769" s="159" t="str">
        <f t="shared" si="12"/>
        <v>RWO001</v>
      </c>
      <c r="E769" s="159"/>
      <c r="F769" s="159"/>
      <c r="G769" s="160"/>
      <c r="H769" s="160"/>
      <c r="I769" s="159"/>
      <c r="J769" s="159" t="e">
        <f>[2]!EntCustSalesGL("marl02",A769)</f>
        <v>#NAME?</v>
      </c>
      <c r="K769" s="159"/>
    </row>
    <row r="770" spans="1:11" x14ac:dyDescent="0.2">
      <c r="A770" s="166" t="s">
        <v>1677</v>
      </c>
      <c r="B770" s="159">
        <v>0</v>
      </c>
      <c r="C770" s="159" t="e">
        <f>[2]!EntCustName("marl02",A770)</f>
        <v>#NAME?</v>
      </c>
      <c r="D770" s="159" t="str">
        <f t="shared" si="12"/>
        <v>RYD002</v>
      </c>
      <c r="E770" s="159"/>
      <c r="F770" s="159"/>
      <c r="G770" s="160"/>
      <c r="H770" s="160"/>
      <c r="I770" s="159"/>
      <c r="J770" s="159" t="e">
        <f>[2]!EntCustSalesGL("marl02",A770)</f>
        <v>#NAME?</v>
      </c>
      <c r="K770" s="159"/>
    </row>
    <row r="771" spans="1:11" x14ac:dyDescent="0.2">
      <c r="A771" s="166" t="s">
        <v>1678</v>
      </c>
      <c r="B771" s="159">
        <v>0</v>
      </c>
      <c r="C771" s="159" t="e">
        <f>[2]!EntCustName("marl02",A771)</f>
        <v>#NAME?</v>
      </c>
      <c r="D771" s="159" t="str">
        <f t="shared" si="12"/>
        <v>RYE001</v>
      </c>
      <c r="E771" s="159"/>
      <c r="F771" s="159"/>
      <c r="G771" s="160"/>
      <c r="H771" s="160"/>
      <c r="I771" s="159"/>
      <c r="J771" s="159" t="e">
        <f>[2]!EntCustSalesGL("marl02",A771)</f>
        <v>#NAME?</v>
      </c>
      <c r="K771" s="159"/>
    </row>
    <row r="772" spans="1:11" x14ac:dyDescent="0.2">
      <c r="A772" s="166" t="s">
        <v>1679</v>
      </c>
      <c r="B772" s="159">
        <v>0</v>
      </c>
      <c r="C772" s="159" t="e">
        <f>[2]!EntCustName("marl02",A772)</f>
        <v>#NAME?</v>
      </c>
      <c r="D772" s="159" t="str">
        <f t="shared" si="12"/>
        <v>RYE002</v>
      </c>
      <c r="E772" s="159"/>
      <c r="F772" s="159"/>
      <c r="G772" s="160"/>
      <c r="H772" s="160"/>
      <c r="I772" s="159"/>
      <c r="J772" s="159" t="e">
        <f>[2]!EntCustSalesGL("marl02",A772)</f>
        <v>#NAME?</v>
      </c>
      <c r="K772" s="159"/>
    </row>
    <row r="773" spans="1:11" x14ac:dyDescent="0.2">
      <c r="A773" s="166" t="s">
        <v>1680</v>
      </c>
      <c r="B773" s="159">
        <v>0</v>
      </c>
      <c r="C773" s="159" t="e">
        <f>[2]!EntCustName("marl02",A773)</f>
        <v>#NAME?</v>
      </c>
      <c r="D773" s="159" t="str">
        <f t="shared" si="12"/>
        <v>SAG001</v>
      </c>
      <c r="E773" s="159"/>
      <c r="F773" s="159"/>
      <c r="G773" s="160"/>
      <c r="H773" s="160"/>
      <c r="I773" s="159"/>
      <c r="J773" s="159" t="e">
        <f>[2]!EntCustSalesGL("marl02",A773)</f>
        <v>#NAME?</v>
      </c>
      <c r="K773" s="159"/>
    </row>
    <row r="774" spans="1:11" x14ac:dyDescent="0.2">
      <c r="A774" s="166" t="s">
        <v>1681</v>
      </c>
      <c r="B774" s="159">
        <v>0</v>
      </c>
      <c r="C774" s="159" t="e">
        <f>[2]!EntCustName("marl02",A774)</f>
        <v>#NAME?</v>
      </c>
      <c r="D774" s="159" t="str">
        <f t="shared" si="12"/>
        <v>SAG004</v>
      </c>
      <c r="E774" s="159"/>
      <c r="F774" s="159"/>
      <c r="G774" s="160"/>
      <c r="H774" s="160"/>
      <c r="I774" s="159"/>
      <c r="J774" s="159" t="e">
        <f>[2]!EntCustSalesGL("marl02",A774)</f>
        <v>#NAME?</v>
      </c>
      <c r="K774" s="159"/>
    </row>
    <row r="775" spans="1:11" x14ac:dyDescent="0.2">
      <c r="A775" s="166" t="s">
        <v>1682</v>
      </c>
      <c r="B775" s="159">
        <v>0</v>
      </c>
      <c r="C775" s="159" t="e">
        <f>[2]!EntCustName("marl02",A775)</f>
        <v>#NAME?</v>
      </c>
      <c r="D775" s="159" t="str">
        <f t="shared" ref="D775:D838" si="13">A775</f>
        <v>SAI005</v>
      </c>
      <c r="E775" s="159"/>
      <c r="F775" s="159"/>
      <c r="G775" s="160"/>
      <c r="H775" s="160"/>
      <c r="I775" s="159"/>
      <c r="J775" s="159" t="e">
        <f>[2]!EntCustSalesGL("marl02",A775)</f>
        <v>#NAME?</v>
      </c>
      <c r="K775" s="159"/>
    </row>
    <row r="776" spans="1:11" x14ac:dyDescent="0.2">
      <c r="A776" s="166" t="s">
        <v>1683</v>
      </c>
      <c r="B776" s="159">
        <v>0</v>
      </c>
      <c r="C776" s="159" t="e">
        <f>[2]!EntCustName("marl02",A776)</f>
        <v>#NAME?</v>
      </c>
      <c r="D776" s="159" t="str">
        <f t="shared" si="13"/>
        <v>SAI006</v>
      </c>
      <c r="E776" s="159"/>
      <c r="F776" s="159"/>
      <c r="G776" s="160"/>
      <c r="H776" s="160"/>
      <c r="I776" s="159"/>
      <c r="J776" s="159" t="e">
        <f>[2]!EntCustSalesGL("marl02",A776)</f>
        <v>#NAME?</v>
      </c>
      <c r="K776" s="159"/>
    </row>
    <row r="777" spans="1:11" x14ac:dyDescent="0.2">
      <c r="A777" s="166" t="s">
        <v>1684</v>
      </c>
      <c r="B777" s="159">
        <v>0</v>
      </c>
      <c r="C777" s="159" t="e">
        <f>[2]!EntCustName("marl02",A777)</f>
        <v>#NAME?</v>
      </c>
      <c r="D777" s="159" t="str">
        <f t="shared" si="13"/>
        <v>SAI007</v>
      </c>
      <c r="E777" s="159"/>
      <c r="F777" s="159"/>
      <c r="G777" s="160"/>
      <c r="H777" s="160"/>
      <c r="I777" s="159"/>
      <c r="J777" s="159" t="e">
        <f>[2]!EntCustSalesGL("marl02",A777)</f>
        <v>#NAME?</v>
      </c>
      <c r="K777" s="159"/>
    </row>
    <row r="778" spans="1:11" x14ac:dyDescent="0.2">
      <c r="A778" s="166" t="s">
        <v>1685</v>
      </c>
      <c r="B778" s="159">
        <v>0</v>
      </c>
      <c r="C778" s="159" t="e">
        <f>[2]!EntCustName("marl02",A778)</f>
        <v>#NAME?</v>
      </c>
      <c r="D778" s="159" t="str">
        <f t="shared" si="13"/>
        <v>SAI009</v>
      </c>
      <c r="E778" s="159"/>
      <c r="F778" s="159"/>
      <c r="G778" s="160"/>
      <c r="H778" s="160"/>
      <c r="I778" s="159"/>
      <c r="J778" s="159" t="e">
        <f>[2]!EntCustSalesGL("marl02",A778)</f>
        <v>#NAME?</v>
      </c>
      <c r="K778" s="159"/>
    </row>
    <row r="779" spans="1:11" x14ac:dyDescent="0.2">
      <c r="A779" s="166" t="s">
        <v>1686</v>
      </c>
      <c r="B779" s="159">
        <v>0</v>
      </c>
      <c r="C779" s="159" t="e">
        <f>[2]!EntCustName("marl02",A779)</f>
        <v>#NAME?</v>
      </c>
      <c r="D779" s="159" t="str">
        <f t="shared" si="13"/>
        <v>SAI010</v>
      </c>
      <c r="E779" s="159"/>
      <c r="F779" s="159"/>
      <c r="G779" s="160"/>
      <c r="H779" s="160"/>
      <c r="I779" s="159"/>
      <c r="J779" s="159" t="e">
        <f>[2]!EntCustSalesGL("marl02",A779)</f>
        <v>#NAME?</v>
      </c>
      <c r="K779" s="159"/>
    </row>
    <row r="780" spans="1:11" x14ac:dyDescent="0.2">
      <c r="A780" s="166" t="s">
        <v>1687</v>
      </c>
      <c r="B780" s="159">
        <v>0</v>
      </c>
      <c r="C780" s="159" t="e">
        <f>[2]!EntCustName("marl02",A780)</f>
        <v>#NAME?</v>
      </c>
      <c r="D780" s="159" t="str">
        <f t="shared" si="13"/>
        <v>SAI011</v>
      </c>
      <c r="E780" s="159"/>
      <c r="F780" s="159"/>
      <c r="G780" s="160"/>
      <c r="H780" s="160"/>
      <c r="I780" s="159"/>
      <c r="J780" s="159" t="e">
        <f>[2]!EntCustSalesGL("marl02",A780)</f>
        <v>#NAME?</v>
      </c>
      <c r="K780" s="159"/>
    </row>
    <row r="781" spans="1:11" x14ac:dyDescent="0.2">
      <c r="A781" s="166" t="s">
        <v>1688</v>
      </c>
      <c r="B781" s="159">
        <v>0</v>
      </c>
      <c r="C781" s="159" t="e">
        <f>[2]!EntCustName("marl02",A781)</f>
        <v>#NAME?</v>
      </c>
      <c r="D781" s="159" t="str">
        <f t="shared" si="13"/>
        <v>SAI012</v>
      </c>
      <c r="E781" s="159"/>
      <c r="F781" s="159"/>
      <c r="G781" s="160"/>
      <c r="H781" s="160"/>
      <c r="I781" s="159"/>
      <c r="J781" s="159" t="e">
        <f>[2]!EntCustSalesGL("marl02",A781)</f>
        <v>#NAME?</v>
      </c>
      <c r="K781" s="159"/>
    </row>
    <row r="782" spans="1:11" x14ac:dyDescent="0.2">
      <c r="A782" s="166" t="s">
        <v>2157</v>
      </c>
      <c r="B782" s="159">
        <v>0</v>
      </c>
      <c r="C782" s="159" t="e">
        <f>[2]!EntCustName("marl02",A782)</f>
        <v>#NAME?</v>
      </c>
      <c r="D782" s="159" t="str">
        <f t="shared" si="13"/>
        <v>SAI013</v>
      </c>
      <c r="E782" s="159"/>
      <c r="F782" s="159"/>
      <c r="G782" s="160"/>
      <c r="H782" s="160"/>
      <c r="I782" s="159"/>
      <c r="J782" s="159" t="e">
        <f>[2]!EntCustSalesGL("marl02",A782)</f>
        <v>#NAME?</v>
      </c>
      <c r="K782" s="159"/>
    </row>
    <row r="783" spans="1:11" x14ac:dyDescent="0.2">
      <c r="A783" s="166" t="s">
        <v>1689</v>
      </c>
      <c r="B783" s="159">
        <v>0</v>
      </c>
      <c r="C783" s="159" t="e">
        <f>[2]!EntCustName("marl02",A783)</f>
        <v>#NAME?</v>
      </c>
      <c r="D783" s="159" t="str">
        <f t="shared" si="13"/>
        <v>SAI014</v>
      </c>
      <c r="E783" s="159"/>
      <c r="F783" s="159"/>
      <c r="G783" s="160"/>
      <c r="H783" s="160"/>
      <c r="I783" s="159"/>
      <c r="J783" s="159" t="e">
        <f>[2]!EntCustSalesGL("marl02",A783)</f>
        <v>#NAME?</v>
      </c>
      <c r="K783" s="159"/>
    </row>
    <row r="784" spans="1:11" x14ac:dyDescent="0.2">
      <c r="A784" s="166" t="s">
        <v>1690</v>
      </c>
      <c r="B784" s="159">
        <v>0</v>
      </c>
      <c r="C784" s="159" t="e">
        <f>[2]!EntCustName("marl02",A784)</f>
        <v>#NAME?</v>
      </c>
      <c r="D784" s="159" t="str">
        <f t="shared" si="13"/>
        <v>SAI016</v>
      </c>
      <c r="E784" s="159"/>
      <c r="F784" s="159"/>
      <c r="G784" s="160"/>
      <c r="H784" s="160"/>
      <c r="I784" s="159"/>
      <c r="J784" s="159" t="e">
        <f>[2]!EntCustSalesGL("marl02",A784)</f>
        <v>#NAME?</v>
      </c>
      <c r="K784" s="159"/>
    </row>
    <row r="785" spans="1:11" x14ac:dyDescent="0.2">
      <c r="A785" s="166" t="s">
        <v>1691</v>
      </c>
      <c r="B785" s="159">
        <v>0</v>
      </c>
      <c r="C785" s="159" t="e">
        <f>[2]!EntCustName("marl02",A785)</f>
        <v>#NAME?</v>
      </c>
      <c r="D785" s="159" t="str">
        <f t="shared" si="13"/>
        <v>SAI017</v>
      </c>
      <c r="E785" s="159"/>
      <c r="F785" s="159"/>
      <c r="G785" s="160"/>
      <c r="H785" s="160"/>
      <c r="I785" s="159"/>
      <c r="J785" s="159" t="e">
        <f>[2]!EntCustSalesGL("marl02",A785)</f>
        <v>#NAME?</v>
      </c>
      <c r="K785" s="159"/>
    </row>
    <row r="786" spans="1:11" x14ac:dyDescent="0.2">
      <c r="A786" s="166" t="s">
        <v>1692</v>
      </c>
      <c r="B786" s="159">
        <v>0</v>
      </c>
      <c r="C786" s="159" t="e">
        <f>[2]!EntCustName("marl02",A786)</f>
        <v>#NAME?</v>
      </c>
      <c r="D786" s="159" t="str">
        <f t="shared" si="13"/>
        <v>SAI018</v>
      </c>
      <c r="E786" s="159"/>
      <c r="F786" s="159"/>
      <c r="G786" s="160"/>
      <c r="H786" s="160"/>
      <c r="I786" s="159"/>
      <c r="J786" s="159" t="e">
        <f>[2]!EntCustSalesGL("marl02",A786)</f>
        <v>#NAME?</v>
      </c>
      <c r="K786" s="159"/>
    </row>
    <row r="787" spans="1:11" x14ac:dyDescent="0.2">
      <c r="A787" s="166" t="s">
        <v>1693</v>
      </c>
      <c r="B787" s="159">
        <v>0</v>
      </c>
      <c r="C787" s="159" t="e">
        <f>[2]!EntCustName("marl02",A787)</f>
        <v>#NAME?</v>
      </c>
      <c r="D787" s="159" t="str">
        <f t="shared" si="13"/>
        <v>SAI021</v>
      </c>
      <c r="E787" s="159"/>
      <c r="F787" s="159"/>
      <c r="G787" s="160"/>
      <c r="H787" s="160"/>
      <c r="I787" s="159"/>
      <c r="J787" s="159" t="e">
        <f>[2]!EntCustSalesGL("marl02",A787)</f>
        <v>#NAME?</v>
      </c>
      <c r="K787" s="159"/>
    </row>
    <row r="788" spans="1:11" x14ac:dyDescent="0.2">
      <c r="A788" s="166" t="s">
        <v>1694</v>
      </c>
      <c r="B788" s="159">
        <v>0</v>
      </c>
      <c r="C788" s="159" t="e">
        <f>[2]!EntCustName("marl02",A788)</f>
        <v>#NAME?</v>
      </c>
      <c r="D788" s="159" t="str">
        <f t="shared" si="13"/>
        <v>SAI022</v>
      </c>
      <c r="E788" s="159"/>
      <c r="F788" s="159"/>
      <c r="G788" s="160"/>
      <c r="H788" s="160"/>
      <c r="I788" s="159"/>
      <c r="J788" s="159" t="e">
        <f>[2]!EntCustSalesGL("marl02",A788)</f>
        <v>#NAME?</v>
      </c>
      <c r="K788" s="159"/>
    </row>
    <row r="789" spans="1:11" x14ac:dyDescent="0.2">
      <c r="A789" s="166" t="s">
        <v>1695</v>
      </c>
      <c r="B789" s="159">
        <v>0</v>
      </c>
      <c r="C789" s="159" t="e">
        <f>[2]!EntCustName("marl02",A789)</f>
        <v>#NAME?</v>
      </c>
      <c r="D789" s="159" t="str">
        <f t="shared" si="13"/>
        <v>SAI023</v>
      </c>
      <c r="E789" s="159"/>
      <c r="F789" s="159"/>
      <c r="G789" s="160"/>
      <c r="H789" s="160"/>
      <c r="I789" s="159"/>
      <c r="J789" s="159" t="e">
        <f>[2]!EntCustSalesGL("marl02",A789)</f>
        <v>#NAME?</v>
      </c>
      <c r="K789" s="159"/>
    </row>
    <row r="790" spans="1:11" x14ac:dyDescent="0.2">
      <c r="A790" s="166" t="s">
        <v>1696</v>
      </c>
      <c r="B790" s="159">
        <v>0</v>
      </c>
      <c r="C790" s="159" t="e">
        <f>[2]!EntCustName("marl02",A790)</f>
        <v>#NAME?</v>
      </c>
      <c r="D790" s="159" t="str">
        <f t="shared" si="13"/>
        <v>SAI024</v>
      </c>
      <c r="E790" s="159"/>
      <c r="F790" s="159"/>
      <c r="G790" s="160"/>
      <c r="H790" s="160"/>
      <c r="I790" s="159"/>
      <c r="J790" s="159" t="e">
        <f>[2]!EntCustSalesGL("marl02",A790)</f>
        <v>#NAME?</v>
      </c>
      <c r="K790" s="159"/>
    </row>
    <row r="791" spans="1:11" x14ac:dyDescent="0.2">
      <c r="A791" s="166" t="s">
        <v>1697</v>
      </c>
      <c r="B791" s="159">
        <v>0</v>
      </c>
      <c r="C791" s="159" t="e">
        <f>[2]!EntCustName("marl02",A791)</f>
        <v>#NAME?</v>
      </c>
      <c r="D791" s="159" t="str">
        <f t="shared" si="13"/>
        <v>SAI025</v>
      </c>
      <c r="E791" s="159"/>
      <c r="F791" s="159"/>
      <c r="G791" s="160"/>
      <c r="H791" s="160"/>
      <c r="I791" s="159"/>
      <c r="J791" s="159" t="e">
        <f>[2]!EntCustSalesGL("marl02",A791)</f>
        <v>#NAME?</v>
      </c>
      <c r="K791" s="159"/>
    </row>
    <row r="792" spans="1:11" x14ac:dyDescent="0.2">
      <c r="A792" s="166" t="s">
        <v>1698</v>
      </c>
      <c r="B792" s="159">
        <v>0</v>
      </c>
      <c r="C792" s="159" t="e">
        <f>[2]!EntCustName("marl02",A792)</f>
        <v>#NAME?</v>
      </c>
      <c r="D792" s="159" t="str">
        <f t="shared" si="13"/>
        <v>SAI026</v>
      </c>
      <c r="E792" s="159"/>
      <c r="F792" s="159"/>
      <c r="G792" s="160"/>
      <c r="H792" s="160"/>
      <c r="I792" s="159"/>
      <c r="J792" s="159" t="e">
        <f>[2]!EntCustSalesGL("marl02",A792)</f>
        <v>#NAME?</v>
      </c>
      <c r="K792" s="159"/>
    </row>
    <row r="793" spans="1:11" x14ac:dyDescent="0.2">
      <c r="A793" s="166" t="s">
        <v>1699</v>
      </c>
      <c r="B793" s="159">
        <v>0</v>
      </c>
      <c r="C793" s="159" t="e">
        <f>[2]!EntCustName("marl02",A793)</f>
        <v>#NAME?</v>
      </c>
      <c r="D793" s="159" t="str">
        <f t="shared" si="13"/>
        <v>SAI027</v>
      </c>
      <c r="E793" s="159"/>
      <c r="F793" s="159"/>
      <c r="G793" s="160"/>
      <c r="H793" s="160"/>
      <c r="I793" s="159"/>
      <c r="J793" s="159" t="e">
        <f>[2]!EntCustSalesGL("marl02",A793)</f>
        <v>#NAME?</v>
      </c>
      <c r="K793" s="159"/>
    </row>
    <row r="794" spans="1:11" x14ac:dyDescent="0.2">
      <c r="A794" s="166" t="s">
        <v>1700</v>
      </c>
      <c r="B794" s="159">
        <v>0</v>
      </c>
      <c r="C794" s="159" t="e">
        <f>[2]!EntCustName("marl02",A794)</f>
        <v>#NAME?</v>
      </c>
      <c r="D794" s="159" t="str">
        <f t="shared" si="13"/>
        <v>SAL002</v>
      </c>
      <c r="E794" s="159"/>
      <c r="F794" s="159"/>
      <c r="G794" s="160"/>
      <c r="H794" s="160"/>
      <c r="I794" s="159"/>
      <c r="J794" s="159" t="e">
        <f>[2]!EntCustSalesGL("marl02",A794)</f>
        <v>#NAME?</v>
      </c>
      <c r="K794" s="159"/>
    </row>
    <row r="795" spans="1:11" x14ac:dyDescent="0.2">
      <c r="A795" s="166" t="s">
        <v>1701</v>
      </c>
      <c r="B795" s="159">
        <v>0</v>
      </c>
      <c r="C795" s="159" t="e">
        <f>[2]!EntCustName("marl02",A795)</f>
        <v>#NAME?</v>
      </c>
      <c r="D795" s="159" t="str">
        <f t="shared" si="13"/>
        <v>SAL003</v>
      </c>
      <c r="E795" s="159"/>
      <c r="F795" s="159"/>
      <c r="G795" s="160"/>
      <c r="H795" s="160"/>
      <c r="I795" s="159"/>
      <c r="J795" s="159" t="e">
        <f>[2]!EntCustSalesGL("marl02",A795)</f>
        <v>#NAME?</v>
      </c>
      <c r="K795" s="159"/>
    </row>
    <row r="796" spans="1:11" x14ac:dyDescent="0.2">
      <c r="A796" s="166" t="s">
        <v>1702</v>
      </c>
      <c r="B796" s="159">
        <v>0</v>
      </c>
      <c r="C796" s="159" t="e">
        <f>[2]!EntCustName("marl02",A796)</f>
        <v>#NAME?</v>
      </c>
      <c r="D796" s="159" t="str">
        <f t="shared" si="13"/>
        <v>SAL004</v>
      </c>
      <c r="E796" s="159"/>
      <c r="F796" s="159"/>
      <c r="G796" s="160"/>
      <c r="H796" s="160"/>
      <c r="I796" s="159"/>
      <c r="J796" s="159" t="e">
        <f>[2]!EntCustSalesGL("marl02",A796)</f>
        <v>#NAME?</v>
      </c>
      <c r="K796" s="159"/>
    </row>
    <row r="797" spans="1:11" x14ac:dyDescent="0.2">
      <c r="A797" s="166" t="s">
        <v>1703</v>
      </c>
      <c r="B797" s="159">
        <v>0</v>
      </c>
      <c r="C797" s="159" t="e">
        <f>[2]!EntCustName("marl02",A797)</f>
        <v>#NAME?</v>
      </c>
      <c r="D797" s="159" t="str">
        <f t="shared" si="13"/>
        <v>SAM003</v>
      </c>
      <c r="E797" s="159"/>
      <c r="F797" s="159"/>
      <c r="G797" s="160"/>
      <c r="H797" s="160"/>
      <c r="I797" s="159"/>
      <c r="J797" s="159" t="e">
        <f>[2]!EntCustSalesGL("marl02",A797)</f>
        <v>#NAME?</v>
      </c>
      <c r="K797" s="159"/>
    </row>
    <row r="798" spans="1:11" x14ac:dyDescent="0.2">
      <c r="A798" s="166" t="s">
        <v>1704</v>
      </c>
      <c r="B798" s="159">
        <v>0</v>
      </c>
      <c r="C798" s="159" t="e">
        <f>[2]!EntCustName("marl02",A798)</f>
        <v>#NAME?</v>
      </c>
      <c r="D798" s="159" t="str">
        <f t="shared" si="13"/>
        <v>SAM005</v>
      </c>
      <c r="E798" s="159"/>
      <c r="F798" s="159"/>
      <c r="G798" s="160"/>
      <c r="H798" s="160"/>
      <c r="I798" s="159"/>
      <c r="J798" s="159" t="e">
        <f>[2]!EntCustSalesGL("marl02",A798)</f>
        <v>#NAME?</v>
      </c>
      <c r="K798" s="159"/>
    </row>
    <row r="799" spans="1:11" x14ac:dyDescent="0.2">
      <c r="A799" s="166" t="s">
        <v>1705</v>
      </c>
      <c r="B799" s="159">
        <v>0</v>
      </c>
      <c r="C799" s="159" t="e">
        <f>[2]!EntCustName("marl02",A799)</f>
        <v>#NAME?</v>
      </c>
      <c r="D799" s="159" t="str">
        <f t="shared" si="13"/>
        <v>SAN002</v>
      </c>
      <c r="E799" s="159"/>
      <c r="F799" s="159"/>
      <c r="G799" s="160"/>
      <c r="H799" s="160"/>
      <c r="I799" s="159"/>
      <c r="J799" s="159" t="e">
        <f>[2]!EntCustSalesGL("marl02",A799)</f>
        <v>#NAME?</v>
      </c>
      <c r="K799" s="159"/>
    </row>
    <row r="800" spans="1:11" x14ac:dyDescent="0.2">
      <c r="A800" s="166" t="s">
        <v>2417</v>
      </c>
      <c r="B800" s="159">
        <v>0</v>
      </c>
      <c r="C800" s="159" t="e">
        <f>[2]!EntCustName("marl02",A800)</f>
        <v>#NAME?</v>
      </c>
      <c r="D800" s="159" t="str">
        <f t="shared" si="13"/>
        <v>SAN003</v>
      </c>
      <c r="E800" s="159"/>
      <c r="F800" s="159"/>
      <c r="G800" s="160"/>
      <c r="H800" s="160"/>
      <c r="I800" s="159"/>
      <c r="J800" s="159" t="e">
        <f>[2]!EntCustSalesGL("marl02",A800)</f>
        <v>#NAME?</v>
      </c>
      <c r="K800" s="159"/>
    </row>
    <row r="801" spans="1:11" x14ac:dyDescent="0.2">
      <c r="A801" s="166" t="s">
        <v>1706</v>
      </c>
      <c r="B801" s="159">
        <v>0</v>
      </c>
      <c r="C801" s="159" t="e">
        <f>[2]!EntCustName("marl02",A801)</f>
        <v>#NAME?</v>
      </c>
      <c r="D801" s="159" t="str">
        <f t="shared" si="13"/>
        <v>SAR006</v>
      </c>
      <c r="E801" s="159"/>
      <c r="F801" s="159"/>
      <c r="G801" s="160"/>
      <c r="H801" s="160"/>
      <c r="I801" s="159"/>
      <c r="J801" s="159" t="e">
        <f>[2]!EntCustSalesGL("marl02",A801)</f>
        <v>#NAME?</v>
      </c>
      <c r="K801" s="159"/>
    </row>
    <row r="802" spans="1:11" x14ac:dyDescent="0.2">
      <c r="A802" s="166" t="s">
        <v>1707</v>
      </c>
      <c r="B802" s="159">
        <v>0</v>
      </c>
      <c r="C802" s="159" t="e">
        <f>[2]!EntCustName("marl02",A802)</f>
        <v>#NAME?</v>
      </c>
      <c r="D802" s="159" t="str">
        <f t="shared" si="13"/>
        <v>SCA002</v>
      </c>
      <c r="E802" s="159"/>
      <c r="F802" s="159"/>
      <c r="G802" s="160"/>
      <c r="H802" s="160"/>
      <c r="I802" s="159"/>
      <c r="J802" s="159" t="e">
        <f>[2]!EntCustSalesGL("marl02",A802)</f>
        <v>#NAME?</v>
      </c>
      <c r="K802" s="159"/>
    </row>
    <row r="803" spans="1:11" x14ac:dyDescent="0.2">
      <c r="A803" s="166" t="s">
        <v>1708</v>
      </c>
      <c r="B803" s="159">
        <v>0</v>
      </c>
      <c r="C803" s="159" t="e">
        <f>[2]!EntCustName("marl02",A803)</f>
        <v>#NAME?</v>
      </c>
      <c r="D803" s="159" t="str">
        <f t="shared" si="13"/>
        <v>SCO003</v>
      </c>
      <c r="E803" s="159"/>
      <c r="F803" s="159"/>
      <c r="G803" s="160"/>
      <c r="H803" s="160"/>
      <c r="I803" s="159"/>
      <c r="J803" s="159" t="e">
        <f>[2]!EntCustSalesGL("marl02",A803)</f>
        <v>#NAME?</v>
      </c>
      <c r="K803" s="159"/>
    </row>
    <row r="804" spans="1:11" x14ac:dyDescent="0.2">
      <c r="A804" s="166" t="s">
        <v>1709</v>
      </c>
      <c r="B804" s="159">
        <v>0</v>
      </c>
      <c r="C804" s="159" t="e">
        <f>[2]!EntCustName("marl02",A804)</f>
        <v>#NAME?</v>
      </c>
      <c r="D804" s="159" t="str">
        <f t="shared" si="13"/>
        <v>SCO006</v>
      </c>
      <c r="E804" s="159"/>
      <c r="F804" s="159"/>
      <c r="G804" s="160"/>
      <c r="H804" s="160"/>
      <c r="I804" s="159"/>
      <c r="J804" s="159" t="e">
        <f>[2]!EntCustSalesGL("marl02",A804)</f>
        <v>#NAME?</v>
      </c>
      <c r="K804" s="159"/>
    </row>
    <row r="805" spans="1:11" x14ac:dyDescent="0.2">
      <c r="A805" s="166" t="s">
        <v>1710</v>
      </c>
      <c r="B805" s="159">
        <v>0</v>
      </c>
      <c r="C805" s="159" t="e">
        <f>[2]!EntCustName("marl02",A805)</f>
        <v>#NAME?</v>
      </c>
      <c r="D805" s="159" t="str">
        <f t="shared" si="13"/>
        <v>SCO009</v>
      </c>
      <c r="E805" s="159"/>
      <c r="F805" s="159"/>
      <c r="G805" s="160"/>
      <c r="H805" s="160"/>
      <c r="I805" s="159"/>
      <c r="J805" s="159" t="e">
        <f>[2]!EntCustSalesGL("marl02",A805)</f>
        <v>#NAME?</v>
      </c>
      <c r="K805" s="159"/>
    </row>
    <row r="806" spans="1:11" x14ac:dyDescent="0.2">
      <c r="A806" s="166" t="s">
        <v>1711</v>
      </c>
      <c r="B806" s="159">
        <v>0</v>
      </c>
      <c r="C806" s="159" t="e">
        <f>[2]!EntCustName("marl02",A806)</f>
        <v>#NAME?</v>
      </c>
      <c r="D806" s="159" t="str">
        <f t="shared" si="13"/>
        <v>SCU001</v>
      </c>
      <c r="E806" s="159"/>
      <c r="F806" s="159"/>
      <c r="G806" s="160"/>
      <c r="H806" s="160"/>
      <c r="I806" s="159"/>
      <c r="J806" s="159" t="e">
        <f>[2]!EntCustSalesGL("marl02",A806)</f>
        <v>#NAME?</v>
      </c>
      <c r="K806" s="159"/>
    </row>
    <row r="807" spans="1:11" x14ac:dyDescent="0.2">
      <c r="A807" s="166" t="s">
        <v>1712</v>
      </c>
      <c r="B807" s="159">
        <v>0</v>
      </c>
      <c r="C807" s="159" t="e">
        <f>[2]!EntCustName("marl02",A807)</f>
        <v>#NAME?</v>
      </c>
      <c r="D807" s="159" t="str">
        <f t="shared" si="13"/>
        <v>SEA004</v>
      </c>
      <c r="E807" s="159"/>
      <c r="F807" s="159"/>
      <c r="G807" s="160"/>
      <c r="H807" s="160"/>
      <c r="I807" s="159"/>
      <c r="J807" s="159" t="e">
        <f>[2]!EntCustSalesGL("marl02",A807)</f>
        <v>#NAME?</v>
      </c>
      <c r="K807" s="159"/>
    </row>
    <row r="808" spans="1:11" x14ac:dyDescent="0.2">
      <c r="A808" s="166" t="s">
        <v>1713</v>
      </c>
      <c r="B808" s="159">
        <v>0</v>
      </c>
      <c r="C808" s="159" t="e">
        <f>[2]!EntCustName("marl02",A808)</f>
        <v>#NAME?</v>
      </c>
      <c r="D808" s="159" t="str">
        <f t="shared" si="13"/>
        <v>SEA005</v>
      </c>
      <c r="E808" s="159"/>
      <c r="F808" s="159"/>
      <c r="G808" s="160"/>
      <c r="H808" s="160"/>
      <c r="I808" s="159"/>
      <c r="J808" s="159" t="e">
        <f>[2]!EntCustSalesGL("marl02",A808)</f>
        <v>#NAME?</v>
      </c>
      <c r="K808" s="159"/>
    </row>
    <row r="809" spans="1:11" x14ac:dyDescent="0.2">
      <c r="A809" s="166" t="s">
        <v>1714</v>
      </c>
      <c r="B809" s="159">
        <v>0</v>
      </c>
      <c r="C809" s="159" t="e">
        <f>[2]!EntCustName("marl02",A809)</f>
        <v>#NAME?</v>
      </c>
      <c r="D809" s="159" t="str">
        <f t="shared" si="13"/>
        <v>SEA006</v>
      </c>
      <c r="E809" s="159"/>
      <c r="F809" s="159"/>
      <c r="G809" s="160"/>
      <c r="H809" s="160"/>
      <c r="I809" s="159"/>
      <c r="J809" s="159" t="e">
        <f>[2]!EntCustSalesGL("marl02",A809)</f>
        <v>#NAME?</v>
      </c>
      <c r="K809" s="159"/>
    </row>
    <row r="810" spans="1:11" x14ac:dyDescent="0.2">
      <c r="A810" s="166" t="s">
        <v>1715</v>
      </c>
      <c r="B810" s="159">
        <v>0</v>
      </c>
      <c r="C810" s="159" t="e">
        <f>[2]!EntCustName("marl02",A810)</f>
        <v>#NAME?</v>
      </c>
      <c r="D810" s="159" t="str">
        <f t="shared" si="13"/>
        <v>SEA007</v>
      </c>
      <c r="E810" s="159"/>
      <c r="F810" s="159"/>
      <c r="G810" s="160"/>
      <c r="H810" s="160"/>
      <c r="I810" s="159"/>
      <c r="J810" s="159" t="e">
        <f>[2]!EntCustSalesGL("marl02",A810)</f>
        <v>#NAME?</v>
      </c>
      <c r="K810" s="159"/>
    </row>
    <row r="811" spans="1:11" x14ac:dyDescent="0.2">
      <c r="A811" s="166" t="s">
        <v>1716</v>
      </c>
      <c r="B811" s="159">
        <v>0</v>
      </c>
      <c r="C811" s="159" t="e">
        <f>[2]!EntCustName("marl02",A811)</f>
        <v>#NAME?</v>
      </c>
      <c r="D811" s="159" t="str">
        <f t="shared" si="13"/>
        <v>SEA008</v>
      </c>
      <c r="E811" s="159"/>
      <c r="F811" s="159"/>
      <c r="G811" s="160"/>
      <c r="H811" s="160"/>
      <c r="I811" s="159"/>
      <c r="J811" s="159" t="e">
        <f>[2]!EntCustSalesGL("marl02",A811)</f>
        <v>#NAME?</v>
      </c>
      <c r="K811" s="159"/>
    </row>
    <row r="812" spans="1:11" x14ac:dyDescent="0.2">
      <c r="A812" s="166" t="s">
        <v>1717</v>
      </c>
      <c r="B812" s="159">
        <v>0</v>
      </c>
      <c r="C812" s="159" t="e">
        <f>[2]!EntCustName("marl02",A812)</f>
        <v>#NAME?</v>
      </c>
      <c r="D812" s="159" t="str">
        <f t="shared" si="13"/>
        <v>SEA009</v>
      </c>
      <c r="E812" s="159"/>
      <c r="F812" s="159"/>
      <c r="G812" s="160"/>
      <c r="H812" s="160"/>
      <c r="I812" s="159"/>
      <c r="J812" s="159" t="e">
        <f>[2]!EntCustSalesGL("marl02",A812)</f>
        <v>#NAME?</v>
      </c>
      <c r="K812" s="159"/>
    </row>
    <row r="813" spans="1:11" x14ac:dyDescent="0.2">
      <c r="A813" s="166" t="s">
        <v>1718</v>
      </c>
      <c r="B813" s="159">
        <v>0</v>
      </c>
      <c r="C813" s="159" t="e">
        <f>[2]!EntCustName("marl02",A813)</f>
        <v>#NAME?</v>
      </c>
      <c r="D813" s="159" t="str">
        <f t="shared" si="13"/>
        <v>SEA011</v>
      </c>
      <c r="E813" s="159"/>
      <c r="F813" s="159"/>
      <c r="G813" s="160"/>
      <c r="H813" s="160"/>
      <c r="I813" s="159"/>
      <c r="J813" s="159" t="e">
        <f>[2]!EntCustSalesGL("marl02",A813)</f>
        <v>#NAME?</v>
      </c>
      <c r="K813" s="159"/>
    </row>
    <row r="814" spans="1:11" x14ac:dyDescent="0.2">
      <c r="A814" s="166" t="s">
        <v>1719</v>
      </c>
      <c r="B814" s="159">
        <v>0</v>
      </c>
      <c r="C814" s="159" t="e">
        <f>[2]!EntCustName("marl02",A814)</f>
        <v>#NAME?</v>
      </c>
      <c r="D814" s="159" t="str">
        <f t="shared" si="13"/>
        <v>SEA012</v>
      </c>
      <c r="E814" s="159"/>
      <c r="F814" s="159"/>
      <c r="G814" s="160"/>
      <c r="H814" s="160"/>
      <c r="I814" s="159"/>
      <c r="J814" s="159" t="e">
        <f>[2]!EntCustSalesGL("marl02",A814)</f>
        <v>#NAME?</v>
      </c>
      <c r="K814" s="159"/>
    </row>
    <row r="815" spans="1:11" x14ac:dyDescent="0.2">
      <c r="A815" s="166" t="s">
        <v>1720</v>
      </c>
      <c r="B815" s="159">
        <v>0</v>
      </c>
      <c r="C815" s="159" t="e">
        <f>[2]!EntCustName("marl02",A815)</f>
        <v>#NAME?</v>
      </c>
      <c r="D815" s="159" t="str">
        <f t="shared" si="13"/>
        <v>SEA018</v>
      </c>
      <c r="E815" s="159"/>
      <c r="F815" s="159"/>
      <c r="G815" s="160"/>
      <c r="H815" s="160"/>
      <c r="I815" s="159"/>
      <c r="J815" s="159" t="e">
        <f>[2]!EntCustSalesGL("marl02",A815)</f>
        <v>#NAME?</v>
      </c>
      <c r="K815" s="159"/>
    </row>
    <row r="816" spans="1:11" x14ac:dyDescent="0.2">
      <c r="A816" s="166" t="s">
        <v>1721</v>
      </c>
      <c r="B816" s="159">
        <v>0</v>
      </c>
      <c r="C816" s="159" t="e">
        <f>[2]!EntCustName("marl02",A816)</f>
        <v>#NAME?</v>
      </c>
      <c r="D816" s="159" t="str">
        <f t="shared" si="13"/>
        <v>SEA019</v>
      </c>
      <c r="E816" s="159"/>
      <c r="F816" s="159"/>
      <c r="G816" s="160"/>
      <c r="H816" s="160"/>
      <c r="I816" s="159"/>
      <c r="J816" s="159" t="e">
        <f>[2]!EntCustSalesGL("marl02",A816)</f>
        <v>#NAME?</v>
      </c>
      <c r="K816" s="159"/>
    </row>
    <row r="817" spans="1:11" x14ac:dyDescent="0.2">
      <c r="A817" s="166" t="s">
        <v>2164</v>
      </c>
      <c r="B817" s="159">
        <v>0</v>
      </c>
      <c r="C817" s="159" t="e">
        <f>[2]!EntCustName("marl02",A817)</f>
        <v>#NAME?</v>
      </c>
      <c r="D817" s="159" t="str">
        <f t="shared" si="13"/>
        <v>SEA020</v>
      </c>
      <c r="E817" s="159"/>
      <c r="F817" s="159"/>
      <c r="G817" s="160"/>
      <c r="H817" s="160"/>
      <c r="I817" s="159"/>
      <c r="J817" s="159" t="e">
        <f>[2]!EntCustSalesGL("marl02",A817)</f>
        <v>#NAME?</v>
      </c>
      <c r="K817" s="159"/>
    </row>
    <row r="818" spans="1:11" x14ac:dyDescent="0.2">
      <c r="A818" s="166" t="s">
        <v>1722</v>
      </c>
      <c r="B818" s="159">
        <v>0</v>
      </c>
      <c r="C818" s="159" t="e">
        <f>[2]!EntCustName("marl02",A818)</f>
        <v>#NAME?</v>
      </c>
      <c r="D818" s="159" t="str">
        <f t="shared" si="13"/>
        <v>SEA023</v>
      </c>
      <c r="E818" s="159"/>
      <c r="F818" s="159"/>
      <c r="G818" s="160"/>
      <c r="H818" s="160"/>
      <c r="I818" s="159"/>
      <c r="J818" s="159" t="e">
        <f>[2]!EntCustSalesGL("marl02",A818)</f>
        <v>#NAME?</v>
      </c>
      <c r="K818" s="159"/>
    </row>
    <row r="819" spans="1:11" x14ac:dyDescent="0.2">
      <c r="A819" s="166" t="s">
        <v>2418</v>
      </c>
      <c r="B819" s="159">
        <v>0</v>
      </c>
      <c r="C819" s="159" t="e">
        <f>[2]!EntCustName("marl02",A819)</f>
        <v>#NAME?</v>
      </c>
      <c r="D819" s="159" t="str">
        <f t="shared" si="13"/>
        <v>SEA026</v>
      </c>
      <c r="E819" s="159"/>
      <c r="F819" s="159"/>
      <c r="G819" s="160"/>
      <c r="H819" s="160"/>
      <c r="I819" s="159"/>
      <c r="J819" s="159" t="e">
        <f>[2]!EntCustSalesGL("marl02",A819)</f>
        <v>#NAME?</v>
      </c>
      <c r="K819" s="159"/>
    </row>
    <row r="820" spans="1:11" x14ac:dyDescent="0.2">
      <c r="A820" s="166" t="s">
        <v>1723</v>
      </c>
      <c r="B820" s="159">
        <v>0</v>
      </c>
      <c r="C820" s="159" t="e">
        <f>[2]!EntCustName("marl02",A820)</f>
        <v>#NAME?</v>
      </c>
      <c r="D820" s="159" t="str">
        <f t="shared" si="13"/>
        <v>SEL004</v>
      </c>
      <c r="E820" s="159"/>
      <c r="F820" s="159"/>
      <c r="G820" s="160"/>
      <c r="H820" s="160"/>
      <c r="I820" s="159"/>
      <c r="J820" s="159" t="e">
        <f>[2]!EntCustSalesGL("marl02",A820)</f>
        <v>#NAME?</v>
      </c>
      <c r="K820" s="159"/>
    </row>
    <row r="821" spans="1:11" x14ac:dyDescent="0.2">
      <c r="A821" s="166" t="s">
        <v>1724</v>
      </c>
      <c r="B821" s="159">
        <v>0</v>
      </c>
      <c r="C821" s="159" t="e">
        <f>[2]!EntCustName("marl02",A821)</f>
        <v>#NAME?</v>
      </c>
      <c r="D821" s="159" t="str">
        <f t="shared" si="13"/>
        <v>SEL006</v>
      </c>
      <c r="E821" s="159"/>
      <c r="F821" s="159"/>
      <c r="G821" s="160"/>
      <c r="H821" s="160"/>
      <c r="I821" s="159"/>
      <c r="J821" s="159" t="e">
        <f>[2]!EntCustSalesGL("marl02",A821)</f>
        <v>#NAME?</v>
      </c>
      <c r="K821" s="159"/>
    </row>
    <row r="822" spans="1:11" x14ac:dyDescent="0.2">
      <c r="A822" s="166" t="s">
        <v>1725</v>
      </c>
      <c r="B822" s="159">
        <v>0</v>
      </c>
      <c r="C822" s="159" t="e">
        <f>[2]!EntCustName("marl02",A822)</f>
        <v>#NAME?</v>
      </c>
      <c r="D822" s="159" t="str">
        <f t="shared" si="13"/>
        <v>SEV001</v>
      </c>
      <c r="E822" s="159"/>
      <c r="F822" s="159"/>
      <c r="G822" s="160"/>
      <c r="H822" s="160"/>
      <c r="I822" s="159"/>
      <c r="J822" s="159" t="e">
        <f>[2]!EntCustSalesGL("marl02",A822)</f>
        <v>#NAME?</v>
      </c>
      <c r="K822" s="159"/>
    </row>
    <row r="823" spans="1:11" x14ac:dyDescent="0.2">
      <c r="A823" s="166" t="s">
        <v>1726</v>
      </c>
      <c r="B823" s="159">
        <v>0</v>
      </c>
      <c r="C823" s="159" t="e">
        <f>[2]!EntCustName("marl02",A823)</f>
        <v>#NAME?</v>
      </c>
      <c r="D823" s="159" t="str">
        <f t="shared" si="13"/>
        <v>SHA002</v>
      </c>
      <c r="E823" s="159"/>
      <c r="F823" s="159"/>
      <c r="G823" s="160"/>
      <c r="H823" s="160"/>
      <c r="I823" s="159"/>
      <c r="J823" s="159" t="e">
        <f>[2]!EntCustSalesGL("marl02",A823)</f>
        <v>#NAME?</v>
      </c>
      <c r="K823" s="159"/>
    </row>
    <row r="824" spans="1:11" x14ac:dyDescent="0.2">
      <c r="A824" s="166" t="s">
        <v>1727</v>
      </c>
      <c r="B824" s="159">
        <v>0</v>
      </c>
      <c r="C824" s="159" t="e">
        <f>[2]!EntCustName("marl02",A824)</f>
        <v>#NAME?</v>
      </c>
      <c r="D824" s="159" t="str">
        <f t="shared" si="13"/>
        <v>SHA005</v>
      </c>
      <c r="E824" s="159"/>
      <c r="F824" s="159"/>
      <c r="G824" s="160"/>
      <c r="H824" s="160"/>
      <c r="I824" s="159"/>
      <c r="J824" s="159" t="e">
        <f>[2]!EntCustSalesGL("marl02",A824)</f>
        <v>#NAME?</v>
      </c>
      <c r="K824" s="159"/>
    </row>
    <row r="825" spans="1:11" x14ac:dyDescent="0.2">
      <c r="A825" s="166" t="s">
        <v>2170</v>
      </c>
      <c r="B825" s="159">
        <v>0</v>
      </c>
      <c r="C825" s="159" t="e">
        <f>[2]!EntCustName("marl02",A825)</f>
        <v>#NAME?</v>
      </c>
      <c r="D825" s="159" t="str">
        <f t="shared" si="13"/>
        <v>SHA013</v>
      </c>
      <c r="E825" s="159"/>
      <c r="F825" s="159"/>
      <c r="G825" s="160"/>
      <c r="H825" s="160"/>
      <c r="I825" s="159"/>
      <c r="J825" s="159" t="e">
        <f>[2]!EntCustSalesGL("marl02",A825)</f>
        <v>#NAME?</v>
      </c>
      <c r="K825" s="159"/>
    </row>
    <row r="826" spans="1:11" x14ac:dyDescent="0.2">
      <c r="A826" s="166" t="s">
        <v>1728</v>
      </c>
      <c r="B826" s="159">
        <v>0</v>
      </c>
      <c r="C826" s="159" t="e">
        <f>[2]!EntCustName("marl02",A826)</f>
        <v>#NAME?</v>
      </c>
      <c r="D826" s="159" t="str">
        <f t="shared" si="13"/>
        <v>SHE006</v>
      </c>
      <c r="E826" s="159"/>
      <c r="F826" s="159"/>
      <c r="G826" s="160"/>
      <c r="H826" s="160"/>
      <c r="I826" s="159"/>
      <c r="J826" s="159" t="e">
        <f>[2]!EntCustSalesGL("marl02",A826)</f>
        <v>#NAME?</v>
      </c>
      <c r="K826" s="159"/>
    </row>
    <row r="827" spans="1:11" x14ac:dyDescent="0.2">
      <c r="A827" s="166" t="s">
        <v>1729</v>
      </c>
      <c r="B827" s="159">
        <v>0</v>
      </c>
      <c r="C827" s="159" t="e">
        <f>[2]!EntCustName("marl02",A827)</f>
        <v>#NAME?</v>
      </c>
      <c r="D827" s="159" t="str">
        <f t="shared" si="13"/>
        <v>SHE007</v>
      </c>
      <c r="E827" s="159"/>
      <c r="F827" s="159"/>
      <c r="G827" s="160"/>
      <c r="H827" s="160"/>
      <c r="I827" s="159"/>
      <c r="J827" s="159" t="e">
        <f>[2]!EntCustSalesGL("marl02",A827)</f>
        <v>#NAME?</v>
      </c>
      <c r="K827" s="159"/>
    </row>
    <row r="828" spans="1:11" x14ac:dyDescent="0.2">
      <c r="A828" s="166" t="s">
        <v>1730</v>
      </c>
      <c r="B828" s="159">
        <v>0</v>
      </c>
      <c r="C828" s="159" t="e">
        <f>[2]!EntCustName("marl02",A828)</f>
        <v>#NAME?</v>
      </c>
      <c r="D828" s="159" t="str">
        <f t="shared" si="13"/>
        <v>SHI001</v>
      </c>
      <c r="E828" s="159"/>
      <c r="F828" s="159"/>
      <c r="G828" s="160"/>
      <c r="H828" s="160"/>
      <c r="I828" s="159"/>
      <c r="J828" s="159" t="e">
        <f>[2]!EntCustSalesGL("marl02",A828)</f>
        <v>#NAME?</v>
      </c>
      <c r="K828" s="159"/>
    </row>
    <row r="829" spans="1:11" x14ac:dyDescent="0.2">
      <c r="A829" s="166" t="s">
        <v>1731</v>
      </c>
      <c r="B829" s="159">
        <v>0</v>
      </c>
      <c r="C829" s="159" t="e">
        <f>[2]!EntCustName("marl02",A829)</f>
        <v>#NAME?</v>
      </c>
      <c r="D829" s="159" t="str">
        <f t="shared" si="13"/>
        <v>SHI004</v>
      </c>
      <c r="E829" s="159"/>
      <c r="F829" s="159"/>
      <c r="G829" s="160"/>
      <c r="H829" s="160"/>
      <c r="I829" s="159"/>
      <c r="J829" s="159" t="e">
        <f>[2]!EntCustSalesGL("marl02",A829)</f>
        <v>#NAME?</v>
      </c>
      <c r="K829" s="159"/>
    </row>
    <row r="830" spans="1:11" x14ac:dyDescent="0.2">
      <c r="A830" s="166" t="s">
        <v>1732</v>
      </c>
      <c r="B830" s="159">
        <v>0</v>
      </c>
      <c r="C830" s="159" t="e">
        <f>[2]!EntCustName("marl02",A830)</f>
        <v>#NAME?</v>
      </c>
      <c r="D830" s="159" t="str">
        <f t="shared" si="13"/>
        <v>SHI005</v>
      </c>
      <c r="E830" s="159"/>
      <c r="F830" s="159"/>
      <c r="G830" s="160"/>
      <c r="H830" s="160"/>
      <c r="I830" s="159"/>
      <c r="J830" s="159" t="e">
        <f>[2]!EntCustSalesGL("marl02",A830)</f>
        <v>#NAME?</v>
      </c>
      <c r="K830" s="159"/>
    </row>
    <row r="831" spans="1:11" x14ac:dyDescent="0.2">
      <c r="A831" s="166" t="s">
        <v>1733</v>
      </c>
      <c r="B831" s="159">
        <v>0</v>
      </c>
      <c r="C831" s="159" t="e">
        <f>[2]!EntCustName("marl02",A831)</f>
        <v>#NAME?</v>
      </c>
      <c r="D831" s="159" t="str">
        <f t="shared" si="13"/>
        <v>SHO005</v>
      </c>
      <c r="E831" s="159"/>
      <c r="F831" s="159"/>
      <c r="G831" s="160"/>
      <c r="H831" s="160"/>
      <c r="I831" s="159"/>
      <c r="J831" s="159" t="e">
        <f>[2]!EntCustSalesGL("marl02",A831)</f>
        <v>#NAME?</v>
      </c>
      <c r="K831" s="159"/>
    </row>
    <row r="832" spans="1:11" x14ac:dyDescent="0.2">
      <c r="A832" s="166" t="s">
        <v>1734</v>
      </c>
      <c r="B832" s="159">
        <v>0</v>
      </c>
      <c r="C832" s="159" t="e">
        <f>[2]!EntCustName("marl02",A832)</f>
        <v>#NAME?</v>
      </c>
      <c r="D832" s="159" t="str">
        <f t="shared" si="13"/>
        <v>SIL002</v>
      </c>
      <c r="E832" s="159"/>
      <c r="F832" s="159"/>
      <c r="G832" s="160"/>
      <c r="H832" s="160"/>
      <c r="I832" s="159"/>
      <c r="J832" s="159" t="e">
        <f>[2]!EntCustSalesGL("marl02",A832)</f>
        <v>#NAME?</v>
      </c>
      <c r="K832" s="159"/>
    </row>
    <row r="833" spans="1:11" x14ac:dyDescent="0.2">
      <c r="A833" s="166" t="s">
        <v>1735</v>
      </c>
      <c r="B833" s="159">
        <v>0</v>
      </c>
      <c r="C833" s="159" t="e">
        <f>[2]!EntCustName("marl02",A833)</f>
        <v>#NAME?</v>
      </c>
      <c r="D833" s="159" t="str">
        <f t="shared" si="13"/>
        <v>SIL006</v>
      </c>
      <c r="E833" s="159"/>
      <c r="F833" s="159"/>
      <c r="G833" s="160"/>
      <c r="H833" s="160"/>
      <c r="I833" s="159"/>
      <c r="J833" s="159" t="e">
        <f>[2]!EntCustSalesGL("marl02",A833)</f>
        <v>#NAME?</v>
      </c>
      <c r="K833" s="159"/>
    </row>
    <row r="834" spans="1:11" x14ac:dyDescent="0.2">
      <c r="A834" s="166" t="s">
        <v>1736</v>
      </c>
      <c r="B834" s="159">
        <v>0</v>
      </c>
      <c r="C834" s="159" t="e">
        <f>[2]!EntCustName("marl02",A834)</f>
        <v>#NAME?</v>
      </c>
      <c r="D834" s="159" t="str">
        <f t="shared" si="13"/>
        <v>SIL007</v>
      </c>
      <c r="E834" s="159"/>
      <c r="F834" s="159"/>
      <c r="G834" s="160"/>
      <c r="H834" s="160"/>
      <c r="I834" s="159"/>
      <c r="J834" s="159" t="e">
        <f>[2]!EntCustSalesGL("marl02",A834)</f>
        <v>#NAME?</v>
      </c>
      <c r="K834" s="159"/>
    </row>
    <row r="835" spans="1:11" x14ac:dyDescent="0.2">
      <c r="A835" s="166" t="s">
        <v>1737</v>
      </c>
      <c r="B835" s="159">
        <v>0</v>
      </c>
      <c r="C835" s="159" t="e">
        <f>[2]!EntCustName("marl02",A835)</f>
        <v>#NAME?</v>
      </c>
      <c r="D835" s="159" t="str">
        <f t="shared" si="13"/>
        <v>SIM001</v>
      </c>
      <c r="E835" s="159"/>
      <c r="F835" s="159"/>
      <c r="G835" s="160"/>
      <c r="H835" s="160"/>
      <c r="I835" s="159"/>
      <c r="J835" s="159" t="e">
        <f>[2]!EntCustSalesGL("marl02",A835)</f>
        <v>#NAME?</v>
      </c>
      <c r="K835" s="159"/>
    </row>
    <row r="836" spans="1:11" x14ac:dyDescent="0.2">
      <c r="A836" s="166" t="s">
        <v>1738</v>
      </c>
      <c r="B836" s="159">
        <v>0</v>
      </c>
      <c r="C836" s="159" t="e">
        <f>[2]!EntCustName("marl02",A836)</f>
        <v>#NAME?</v>
      </c>
      <c r="D836" s="159" t="str">
        <f t="shared" si="13"/>
        <v>SIM005</v>
      </c>
      <c r="E836" s="159"/>
      <c r="F836" s="159"/>
      <c r="G836" s="160"/>
      <c r="H836" s="160"/>
      <c r="I836" s="159"/>
      <c r="J836" s="159" t="e">
        <f>[2]!EntCustSalesGL("marl02",A836)</f>
        <v>#NAME?</v>
      </c>
      <c r="K836" s="159"/>
    </row>
    <row r="837" spans="1:11" x14ac:dyDescent="0.2">
      <c r="A837" s="166" t="s">
        <v>2419</v>
      </c>
      <c r="B837" s="159">
        <v>0</v>
      </c>
      <c r="C837" s="159" t="e">
        <f>[2]!EntCustName("marl02",A837)</f>
        <v>#NAME?</v>
      </c>
      <c r="D837" s="159" t="str">
        <f t="shared" si="13"/>
        <v>SKB001</v>
      </c>
      <c r="E837" s="159"/>
      <c r="F837" s="159"/>
      <c r="G837" s="160"/>
      <c r="H837" s="160"/>
      <c r="I837" s="159"/>
      <c r="J837" s="159" t="e">
        <f>[2]!EntCustSalesGL("marl02",A837)</f>
        <v>#NAME?</v>
      </c>
      <c r="K837" s="159"/>
    </row>
    <row r="838" spans="1:11" x14ac:dyDescent="0.2">
      <c r="A838" s="166" t="s">
        <v>1739</v>
      </c>
      <c r="B838" s="159">
        <v>0</v>
      </c>
      <c r="C838" s="159" t="e">
        <f>[2]!EntCustName("marl02",A838)</f>
        <v>#NAME?</v>
      </c>
      <c r="D838" s="159" t="str">
        <f t="shared" si="13"/>
        <v>SKE001</v>
      </c>
      <c r="E838" s="159"/>
      <c r="F838" s="159"/>
      <c r="G838" s="160"/>
      <c r="H838" s="160"/>
      <c r="I838" s="159"/>
      <c r="J838" s="159" t="e">
        <f>[2]!EntCustSalesGL("marl02",A838)</f>
        <v>#NAME?</v>
      </c>
      <c r="K838" s="159"/>
    </row>
    <row r="839" spans="1:11" x14ac:dyDescent="0.2">
      <c r="A839" s="166" t="s">
        <v>1740</v>
      </c>
      <c r="B839" s="159">
        <v>0</v>
      </c>
      <c r="C839" s="159" t="e">
        <f>[2]!EntCustName("marl02",A839)</f>
        <v>#NAME?</v>
      </c>
      <c r="D839" s="159" t="str">
        <f t="shared" ref="D839:D902" si="14">A839</f>
        <v>SKI001</v>
      </c>
      <c r="E839" s="159"/>
      <c r="F839" s="159"/>
      <c r="G839" s="160"/>
      <c r="H839" s="160"/>
      <c r="I839" s="159"/>
      <c r="J839" s="159" t="e">
        <f>[2]!EntCustSalesGL("marl02",A839)</f>
        <v>#NAME?</v>
      </c>
      <c r="K839" s="159"/>
    </row>
    <row r="840" spans="1:11" x14ac:dyDescent="0.2">
      <c r="A840" s="166" t="s">
        <v>2547</v>
      </c>
      <c r="B840" s="159">
        <v>0</v>
      </c>
      <c r="C840" s="159" t="e">
        <f>[2]!EntCustName("marl02",A840)</f>
        <v>#NAME?</v>
      </c>
      <c r="D840" s="159" t="str">
        <f t="shared" si="14"/>
        <v>SMA003</v>
      </c>
      <c r="E840" s="159"/>
      <c r="F840" s="159"/>
      <c r="G840" s="160"/>
      <c r="H840" s="160"/>
      <c r="I840" s="159"/>
      <c r="J840" s="159" t="e">
        <f>[2]!EntCustSalesGL("marl02",A840)</f>
        <v>#NAME?</v>
      </c>
      <c r="K840" s="159"/>
    </row>
    <row r="841" spans="1:11" x14ac:dyDescent="0.2">
      <c r="A841" s="166" t="s">
        <v>1741</v>
      </c>
      <c r="B841" s="159">
        <v>0</v>
      </c>
      <c r="C841" s="159" t="e">
        <f>[2]!EntCustName("marl02",A841)</f>
        <v>#NAME?</v>
      </c>
      <c r="D841" s="159" t="str">
        <f t="shared" si="14"/>
        <v>SOL001</v>
      </c>
      <c r="E841" s="159"/>
      <c r="F841" s="159"/>
      <c r="G841" s="160"/>
      <c r="H841" s="160"/>
      <c r="I841" s="159"/>
      <c r="J841" s="159" t="e">
        <f>[2]!EntCustSalesGL("marl02",A841)</f>
        <v>#NAME?</v>
      </c>
      <c r="K841" s="159"/>
    </row>
    <row r="842" spans="1:11" x14ac:dyDescent="0.2">
      <c r="A842" s="166" t="s">
        <v>1742</v>
      </c>
      <c r="B842" s="159">
        <v>0</v>
      </c>
      <c r="C842" s="159" t="e">
        <f>[2]!EntCustName("marl02",A842)</f>
        <v>#NAME?</v>
      </c>
      <c r="D842" s="159" t="str">
        <f t="shared" si="14"/>
        <v>SOL004</v>
      </c>
      <c r="E842" s="159"/>
      <c r="F842" s="159"/>
      <c r="G842" s="160"/>
      <c r="H842" s="160"/>
      <c r="I842" s="159"/>
      <c r="J842" s="159" t="e">
        <f>[2]!EntCustSalesGL("marl02",A842)</f>
        <v>#NAME?</v>
      </c>
      <c r="K842" s="159"/>
    </row>
    <row r="843" spans="1:11" x14ac:dyDescent="0.2">
      <c r="A843" s="166" t="s">
        <v>1743</v>
      </c>
      <c r="B843" s="159">
        <v>0</v>
      </c>
      <c r="C843" s="159" t="e">
        <f>[2]!EntCustName("marl02",A843)</f>
        <v>#NAME?</v>
      </c>
      <c r="D843" s="159" t="str">
        <f t="shared" si="14"/>
        <v>SOL005</v>
      </c>
      <c r="E843" s="159"/>
      <c r="F843" s="159"/>
      <c r="G843" s="160"/>
      <c r="H843" s="160"/>
      <c r="I843" s="159"/>
      <c r="J843" s="159" t="e">
        <f>[2]!EntCustSalesGL("marl02",A843)</f>
        <v>#NAME?</v>
      </c>
      <c r="K843" s="159"/>
    </row>
    <row r="844" spans="1:11" x14ac:dyDescent="0.2">
      <c r="A844" s="166" t="s">
        <v>1744</v>
      </c>
      <c r="B844" s="159">
        <v>0</v>
      </c>
      <c r="C844" s="159" t="e">
        <f>[2]!EntCustName("marl02",A844)</f>
        <v>#NAME?</v>
      </c>
      <c r="D844" s="159" t="str">
        <f t="shared" si="14"/>
        <v>SOL006</v>
      </c>
      <c r="E844" s="159"/>
      <c r="F844" s="159"/>
      <c r="G844" s="160"/>
      <c r="H844" s="160"/>
      <c r="I844" s="159"/>
      <c r="J844" s="159" t="e">
        <f>[2]!EntCustSalesGL("marl02",A844)</f>
        <v>#NAME?</v>
      </c>
      <c r="K844" s="159"/>
    </row>
    <row r="845" spans="1:11" x14ac:dyDescent="0.2">
      <c r="A845" s="166" t="s">
        <v>1745</v>
      </c>
      <c r="B845" s="159">
        <v>0</v>
      </c>
      <c r="C845" s="159" t="e">
        <f>[2]!EntCustName("marl02",A845)</f>
        <v>#NAME?</v>
      </c>
      <c r="D845" s="159" t="str">
        <f t="shared" si="14"/>
        <v>SOL007</v>
      </c>
      <c r="E845" s="159"/>
      <c r="F845" s="159"/>
      <c r="G845" s="160"/>
      <c r="H845" s="160"/>
      <c r="I845" s="159"/>
      <c r="J845" s="159" t="e">
        <f>[2]!EntCustSalesGL("marl02",A845)</f>
        <v>#NAME?</v>
      </c>
      <c r="K845" s="159"/>
    </row>
    <row r="846" spans="1:11" x14ac:dyDescent="0.2">
      <c r="A846" s="166" t="s">
        <v>1746</v>
      </c>
      <c r="B846" s="159">
        <v>0</v>
      </c>
      <c r="C846" s="159" t="e">
        <f>[2]!EntCustName("marl02",A846)</f>
        <v>#NAME?</v>
      </c>
      <c r="D846" s="159" t="str">
        <f t="shared" si="14"/>
        <v>SOL009</v>
      </c>
      <c r="E846" s="159"/>
      <c r="F846" s="159"/>
      <c r="G846" s="160"/>
      <c r="H846" s="160"/>
      <c r="I846" s="159"/>
      <c r="J846" s="159" t="e">
        <f>[2]!EntCustSalesGL("marl02",A846)</f>
        <v>#NAME?</v>
      </c>
      <c r="K846" s="159"/>
    </row>
    <row r="847" spans="1:11" x14ac:dyDescent="0.2">
      <c r="A847" s="166" t="s">
        <v>1747</v>
      </c>
      <c r="B847" s="159">
        <v>0</v>
      </c>
      <c r="C847" s="159" t="e">
        <f>[2]!EntCustName("marl02",A847)</f>
        <v>#NAME?</v>
      </c>
      <c r="D847" s="159" t="str">
        <f t="shared" si="14"/>
        <v>SOL010</v>
      </c>
      <c r="E847" s="159"/>
      <c r="F847" s="159"/>
      <c r="G847" s="160"/>
      <c r="H847" s="160"/>
      <c r="I847" s="159"/>
      <c r="J847" s="159" t="e">
        <f>[2]!EntCustSalesGL("marl02",A847)</f>
        <v>#NAME?</v>
      </c>
      <c r="K847" s="159"/>
    </row>
    <row r="848" spans="1:11" x14ac:dyDescent="0.2">
      <c r="A848" s="166" t="s">
        <v>1748</v>
      </c>
      <c r="B848" s="159">
        <v>0</v>
      </c>
      <c r="C848" s="159" t="e">
        <f>[2]!EntCustName("marl02",A848)</f>
        <v>#NAME?</v>
      </c>
      <c r="D848" s="159" t="str">
        <f t="shared" si="14"/>
        <v>SOL011</v>
      </c>
      <c r="E848" s="159"/>
      <c r="F848" s="159"/>
      <c r="G848" s="160"/>
      <c r="H848" s="160"/>
      <c r="I848" s="159"/>
      <c r="J848" s="159" t="e">
        <f>[2]!EntCustSalesGL("marl02",A848)</f>
        <v>#NAME?</v>
      </c>
      <c r="K848" s="159"/>
    </row>
    <row r="849" spans="1:11" x14ac:dyDescent="0.2">
      <c r="A849" s="166" t="s">
        <v>1749</v>
      </c>
      <c r="B849" s="159">
        <v>0</v>
      </c>
      <c r="C849" s="159" t="e">
        <f>[2]!EntCustName("marl02",A849)</f>
        <v>#NAME?</v>
      </c>
      <c r="D849" s="159" t="str">
        <f t="shared" si="14"/>
        <v>SOL013</v>
      </c>
      <c r="E849" s="159"/>
      <c r="F849" s="159"/>
      <c r="G849" s="160"/>
      <c r="H849" s="160"/>
      <c r="I849" s="159"/>
      <c r="J849" s="159" t="e">
        <f>[2]!EntCustSalesGL("marl02",A849)</f>
        <v>#NAME?</v>
      </c>
      <c r="K849" s="159"/>
    </row>
    <row r="850" spans="1:11" x14ac:dyDescent="0.2">
      <c r="A850" s="166" t="s">
        <v>1750</v>
      </c>
      <c r="B850" s="159">
        <v>0</v>
      </c>
      <c r="C850" s="159" t="e">
        <f>[2]!EntCustName("marl02",A850)</f>
        <v>#NAME?</v>
      </c>
      <c r="D850" s="159" t="str">
        <f t="shared" si="14"/>
        <v>SOU006</v>
      </c>
      <c r="E850" s="159"/>
      <c r="F850" s="159"/>
      <c r="G850" s="160"/>
      <c r="H850" s="160"/>
      <c r="I850" s="159"/>
      <c r="J850" s="159" t="e">
        <f>[2]!EntCustSalesGL("marl02",A850)</f>
        <v>#NAME?</v>
      </c>
      <c r="K850" s="159"/>
    </row>
    <row r="851" spans="1:11" x14ac:dyDescent="0.2">
      <c r="A851" s="166" t="s">
        <v>1751</v>
      </c>
      <c r="B851" s="159">
        <v>0</v>
      </c>
      <c r="C851" s="159" t="e">
        <f>[2]!EntCustName("marl02",A851)</f>
        <v>#NAME?</v>
      </c>
      <c r="D851" s="159" t="str">
        <f t="shared" si="14"/>
        <v>SOU009</v>
      </c>
      <c r="E851" s="159"/>
      <c r="F851" s="159"/>
      <c r="G851" s="160"/>
      <c r="H851" s="160"/>
      <c r="I851" s="159"/>
      <c r="J851" s="159" t="e">
        <f>[2]!EntCustSalesGL("marl02",A851)</f>
        <v>#NAME?</v>
      </c>
      <c r="K851" s="159"/>
    </row>
    <row r="852" spans="1:11" x14ac:dyDescent="0.2">
      <c r="A852" s="166" t="s">
        <v>1752</v>
      </c>
      <c r="B852" s="159">
        <v>0</v>
      </c>
      <c r="C852" s="159" t="e">
        <f>[2]!EntCustName("marl02",A852)</f>
        <v>#NAME?</v>
      </c>
      <c r="D852" s="159" t="str">
        <f t="shared" si="14"/>
        <v>SOU011</v>
      </c>
      <c r="E852" s="159"/>
      <c r="F852" s="159"/>
      <c r="G852" s="160"/>
      <c r="H852" s="160"/>
      <c r="I852" s="159"/>
      <c r="J852" s="159" t="e">
        <f>[2]!EntCustSalesGL("marl02",A852)</f>
        <v>#NAME?</v>
      </c>
      <c r="K852" s="159"/>
    </row>
    <row r="853" spans="1:11" x14ac:dyDescent="0.2">
      <c r="A853" s="166" t="s">
        <v>1753</v>
      </c>
      <c r="B853" s="159">
        <v>0</v>
      </c>
      <c r="C853" s="159" t="e">
        <f>[2]!EntCustName("marl02",A853)</f>
        <v>#NAME?</v>
      </c>
      <c r="D853" s="159" t="str">
        <f t="shared" si="14"/>
        <v>SOU016</v>
      </c>
      <c r="E853" s="159"/>
      <c r="F853" s="159"/>
      <c r="G853" s="160"/>
      <c r="H853" s="160"/>
      <c r="I853" s="159"/>
      <c r="J853" s="159" t="e">
        <f>[2]!EntCustSalesGL("marl02",A853)</f>
        <v>#NAME?</v>
      </c>
      <c r="K853" s="159"/>
    </row>
    <row r="854" spans="1:11" x14ac:dyDescent="0.2">
      <c r="A854" s="166" t="s">
        <v>1754</v>
      </c>
      <c r="B854" s="159">
        <v>0</v>
      </c>
      <c r="C854" s="159" t="e">
        <f>[2]!EntCustName("marl02",A854)</f>
        <v>#NAME?</v>
      </c>
      <c r="D854" s="159" t="str">
        <f t="shared" si="14"/>
        <v>SOU018</v>
      </c>
      <c r="E854" s="159"/>
      <c r="F854" s="159"/>
      <c r="G854" s="160"/>
      <c r="H854" s="160"/>
      <c r="I854" s="159"/>
      <c r="J854" s="159" t="e">
        <f>[2]!EntCustSalesGL("marl02",A854)</f>
        <v>#NAME?</v>
      </c>
      <c r="K854" s="159"/>
    </row>
    <row r="855" spans="1:11" x14ac:dyDescent="0.2">
      <c r="A855" s="166" t="s">
        <v>1755</v>
      </c>
      <c r="B855" s="159">
        <v>0</v>
      </c>
      <c r="C855" s="159" t="e">
        <f>[2]!EntCustName("marl02",A855)</f>
        <v>#NAME?</v>
      </c>
      <c r="D855" s="159" t="str">
        <f t="shared" si="14"/>
        <v>SOU019</v>
      </c>
      <c r="E855" s="159"/>
      <c r="F855" s="159"/>
      <c r="G855" s="160"/>
      <c r="H855" s="160"/>
      <c r="I855" s="159"/>
      <c r="J855" s="159" t="e">
        <f>[2]!EntCustSalesGL("marl02",A855)</f>
        <v>#NAME?</v>
      </c>
      <c r="K855" s="159"/>
    </row>
    <row r="856" spans="1:11" x14ac:dyDescent="0.2">
      <c r="A856" s="166" t="s">
        <v>1756</v>
      </c>
      <c r="B856" s="159">
        <v>0</v>
      </c>
      <c r="C856" s="159" t="e">
        <f>[2]!EntCustName("marl02",A856)</f>
        <v>#NAME?</v>
      </c>
      <c r="D856" s="159" t="str">
        <f t="shared" si="14"/>
        <v>SOU020</v>
      </c>
      <c r="E856" s="159"/>
      <c r="F856" s="159"/>
      <c r="G856" s="160"/>
      <c r="H856" s="160"/>
      <c r="I856" s="159"/>
      <c r="J856" s="159" t="e">
        <f>[2]!EntCustSalesGL("marl02",A856)</f>
        <v>#NAME?</v>
      </c>
      <c r="K856" s="159"/>
    </row>
    <row r="857" spans="1:11" x14ac:dyDescent="0.2">
      <c r="A857" s="166" t="s">
        <v>1757</v>
      </c>
      <c r="B857" s="159">
        <v>0</v>
      </c>
      <c r="C857" s="159" t="e">
        <f>[2]!EntCustName("marl02",A857)</f>
        <v>#NAME?</v>
      </c>
      <c r="D857" s="159" t="str">
        <f t="shared" si="14"/>
        <v>SOU021</v>
      </c>
      <c r="E857" s="159"/>
      <c r="F857" s="159"/>
      <c r="G857" s="160"/>
      <c r="H857" s="160"/>
      <c r="I857" s="159"/>
      <c r="J857" s="159" t="e">
        <f>[2]!EntCustSalesGL("marl02",A857)</f>
        <v>#NAME?</v>
      </c>
      <c r="K857" s="159"/>
    </row>
    <row r="858" spans="1:11" x14ac:dyDescent="0.2">
      <c r="A858" s="166" t="s">
        <v>1758</v>
      </c>
      <c r="B858" s="159">
        <v>0</v>
      </c>
      <c r="C858" s="159" t="e">
        <f>[2]!EntCustName("marl02",A858)</f>
        <v>#NAME?</v>
      </c>
      <c r="D858" s="159" t="str">
        <f t="shared" si="14"/>
        <v>SOU025</v>
      </c>
      <c r="E858" s="159"/>
      <c r="F858" s="159"/>
      <c r="G858" s="160"/>
      <c r="H858" s="160"/>
      <c r="I858" s="159"/>
      <c r="J858" s="159" t="e">
        <f>[2]!EntCustSalesGL("marl02",A858)</f>
        <v>#NAME?</v>
      </c>
      <c r="K858" s="159"/>
    </row>
    <row r="859" spans="1:11" x14ac:dyDescent="0.2">
      <c r="A859" s="166" t="s">
        <v>2548</v>
      </c>
      <c r="B859" s="159">
        <v>0</v>
      </c>
      <c r="C859" s="159" t="e">
        <f>[2]!EntCustName("marl02",A859)</f>
        <v>#NAME?</v>
      </c>
      <c r="D859" s="159" t="str">
        <f t="shared" si="14"/>
        <v>SOU027</v>
      </c>
      <c r="E859" s="159"/>
      <c r="F859" s="159"/>
      <c r="G859" s="160"/>
      <c r="H859" s="160"/>
      <c r="I859" s="159"/>
      <c r="J859" s="159" t="e">
        <f>[2]!EntCustSalesGL("marl02",A859)</f>
        <v>#NAME?</v>
      </c>
      <c r="K859" s="159"/>
    </row>
    <row r="860" spans="1:11" x14ac:dyDescent="0.2">
      <c r="A860" s="166" t="s">
        <v>2549</v>
      </c>
      <c r="B860" s="159">
        <v>0</v>
      </c>
      <c r="C860" s="159" t="e">
        <f>[2]!EntCustName("marl02",A860)</f>
        <v>#NAME?</v>
      </c>
      <c r="D860" s="159" t="str">
        <f t="shared" si="14"/>
        <v>SOU028</v>
      </c>
      <c r="E860" s="159"/>
      <c r="F860" s="159"/>
      <c r="G860" s="160"/>
      <c r="H860" s="160"/>
      <c r="I860" s="159"/>
      <c r="J860" s="159" t="e">
        <f>[2]!EntCustSalesGL("marl02",A860)</f>
        <v>#NAME?</v>
      </c>
      <c r="K860" s="159"/>
    </row>
    <row r="861" spans="1:11" x14ac:dyDescent="0.2">
      <c r="A861" s="166" t="s">
        <v>2551</v>
      </c>
      <c r="B861" s="159">
        <v>0</v>
      </c>
      <c r="C861" s="159" t="e">
        <f>[2]!EntCustName("marl02",A861)</f>
        <v>#NAME?</v>
      </c>
      <c r="D861" s="159" t="str">
        <f t="shared" si="14"/>
        <v>SPA009</v>
      </c>
      <c r="E861" s="159"/>
      <c r="F861" s="159"/>
      <c r="G861" s="160"/>
      <c r="H861" s="160"/>
      <c r="I861" s="159"/>
      <c r="J861" s="159" t="e">
        <f>[2]!EntCustSalesGL("marl02",A861)</f>
        <v>#NAME?</v>
      </c>
      <c r="K861" s="159"/>
    </row>
    <row r="862" spans="1:11" x14ac:dyDescent="0.2">
      <c r="A862" s="166" t="s">
        <v>2552</v>
      </c>
      <c r="B862" s="159">
        <v>0</v>
      </c>
      <c r="C862" s="159" t="e">
        <f>[2]!EntCustName("marl02",A862)</f>
        <v>#NAME?</v>
      </c>
      <c r="D862" s="159" t="str">
        <f t="shared" si="14"/>
        <v>SPB001</v>
      </c>
      <c r="E862" s="159"/>
      <c r="F862" s="159"/>
      <c r="G862" s="160"/>
      <c r="H862" s="160"/>
      <c r="I862" s="159"/>
      <c r="J862" s="159" t="e">
        <f>[2]!EntCustSalesGL("marl02",A862)</f>
        <v>#NAME?</v>
      </c>
      <c r="K862" s="159"/>
    </row>
    <row r="863" spans="1:11" x14ac:dyDescent="0.2">
      <c r="A863" s="166" t="s">
        <v>1759</v>
      </c>
      <c r="B863" s="159">
        <v>0</v>
      </c>
      <c r="C863" s="159" t="e">
        <f>[2]!EntCustName("marl02",A863)</f>
        <v>#NAME?</v>
      </c>
      <c r="D863" s="159" t="str">
        <f t="shared" si="14"/>
        <v>SPE006</v>
      </c>
      <c r="E863" s="159"/>
      <c r="F863" s="159"/>
      <c r="G863" s="160"/>
      <c r="H863" s="160"/>
      <c r="I863" s="159"/>
      <c r="J863" s="159" t="e">
        <f>[2]!EntCustSalesGL("marl02",A863)</f>
        <v>#NAME?</v>
      </c>
      <c r="K863" s="159"/>
    </row>
    <row r="864" spans="1:11" x14ac:dyDescent="0.2">
      <c r="A864" s="166" t="s">
        <v>1760</v>
      </c>
      <c r="B864" s="159">
        <v>0</v>
      </c>
      <c r="C864" s="159" t="e">
        <f>[2]!EntCustName("marl02",A864)</f>
        <v>#NAME?</v>
      </c>
      <c r="D864" s="159" t="str">
        <f t="shared" si="14"/>
        <v>SPE008</v>
      </c>
      <c r="E864" s="159"/>
      <c r="F864" s="159"/>
      <c r="G864" s="160"/>
      <c r="H864" s="160"/>
      <c r="I864" s="159"/>
      <c r="J864" s="159" t="e">
        <f>[2]!EntCustSalesGL("marl02",A864)</f>
        <v>#NAME?</v>
      </c>
      <c r="K864" s="159"/>
    </row>
    <row r="865" spans="1:11" x14ac:dyDescent="0.2">
      <c r="A865" s="166" t="s">
        <v>1761</v>
      </c>
      <c r="B865" s="159">
        <v>0</v>
      </c>
      <c r="C865" s="159" t="e">
        <f>[2]!EntCustName("marl02",A865)</f>
        <v>#NAME?</v>
      </c>
      <c r="D865" s="159" t="str">
        <f t="shared" si="14"/>
        <v>SPE013</v>
      </c>
      <c r="E865" s="159"/>
      <c r="F865" s="159"/>
      <c r="G865" s="160"/>
      <c r="H865" s="160"/>
      <c r="I865" s="159"/>
      <c r="J865" s="159" t="e">
        <f>[2]!EntCustSalesGL("marl02",A865)</f>
        <v>#NAME?</v>
      </c>
      <c r="K865" s="159"/>
    </row>
    <row r="866" spans="1:11" x14ac:dyDescent="0.2">
      <c r="A866" s="166" t="s">
        <v>1762</v>
      </c>
      <c r="B866" s="159">
        <v>0</v>
      </c>
      <c r="C866" s="159" t="e">
        <f>[2]!EntCustName("marl02",A866)</f>
        <v>#NAME?</v>
      </c>
      <c r="D866" s="159" t="str">
        <f t="shared" si="14"/>
        <v>SPE015</v>
      </c>
      <c r="E866" s="159"/>
      <c r="F866" s="159"/>
      <c r="G866" s="160"/>
      <c r="H866" s="160"/>
      <c r="I866" s="159"/>
      <c r="J866" s="159" t="e">
        <f>[2]!EntCustSalesGL("marl02",A866)</f>
        <v>#NAME?</v>
      </c>
      <c r="K866" s="159"/>
    </row>
    <row r="867" spans="1:11" x14ac:dyDescent="0.2">
      <c r="A867" s="166" t="s">
        <v>1763</v>
      </c>
      <c r="B867" s="159">
        <v>0</v>
      </c>
      <c r="C867" s="159" t="e">
        <f>[2]!EntCustName("marl02",A867)</f>
        <v>#NAME?</v>
      </c>
      <c r="D867" s="159" t="str">
        <f t="shared" si="14"/>
        <v>SPI001</v>
      </c>
      <c r="E867" s="159"/>
      <c r="F867" s="159"/>
      <c r="G867" s="160"/>
      <c r="H867" s="160"/>
      <c r="I867" s="159"/>
      <c r="J867" s="159" t="e">
        <f>[2]!EntCustSalesGL("marl02",A867)</f>
        <v>#NAME?</v>
      </c>
      <c r="K867" s="159"/>
    </row>
    <row r="868" spans="1:11" x14ac:dyDescent="0.2">
      <c r="A868" s="166" t="s">
        <v>1764</v>
      </c>
      <c r="B868" s="159">
        <v>0</v>
      </c>
      <c r="C868" s="159" t="e">
        <f>[2]!EntCustName("marl02",A868)</f>
        <v>#NAME?</v>
      </c>
      <c r="D868" s="159" t="str">
        <f t="shared" si="14"/>
        <v>SPI002</v>
      </c>
      <c r="E868" s="159"/>
      <c r="F868" s="159"/>
      <c r="G868" s="160"/>
      <c r="H868" s="160"/>
      <c r="I868" s="159"/>
      <c r="J868" s="159" t="e">
        <f>[2]!EntCustSalesGL("marl02",A868)</f>
        <v>#NAME?</v>
      </c>
      <c r="K868" s="159"/>
    </row>
    <row r="869" spans="1:11" x14ac:dyDescent="0.2">
      <c r="A869" s="166" t="s">
        <v>1765</v>
      </c>
      <c r="B869" s="159">
        <v>0</v>
      </c>
      <c r="C869" s="159" t="e">
        <f>[2]!EntCustName("marl02",A869)</f>
        <v>#NAME?</v>
      </c>
      <c r="D869" s="159" t="str">
        <f t="shared" si="14"/>
        <v>SPI003</v>
      </c>
      <c r="E869" s="159"/>
      <c r="F869" s="159"/>
      <c r="G869" s="160"/>
      <c r="H869" s="160"/>
      <c r="I869" s="159"/>
      <c r="J869" s="159" t="e">
        <f>[2]!EntCustSalesGL("marl02",A869)</f>
        <v>#NAME?</v>
      </c>
      <c r="K869" s="159"/>
    </row>
    <row r="870" spans="1:11" x14ac:dyDescent="0.2">
      <c r="A870" s="166" t="s">
        <v>2420</v>
      </c>
      <c r="B870" s="159">
        <v>0</v>
      </c>
      <c r="C870" s="159" t="e">
        <f>[2]!EntCustName("marl02",A870)</f>
        <v>#NAME?</v>
      </c>
      <c r="D870" s="159" t="str">
        <f t="shared" si="14"/>
        <v>SPI007</v>
      </c>
      <c r="E870" s="159"/>
      <c r="F870" s="159"/>
      <c r="G870" s="160"/>
      <c r="H870" s="160"/>
      <c r="I870" s="159"/>
      <c r="J870" s="159" t="e">
        <f>[2]!EntCustSalesGL("marl02",A870)</f>
        <v>#NAME?</v>
      </c>
      <c r="K870" s="159"/>
    </row>
    <row r="871" spans="1:11" x14ac:dyDescent="0.2">
      <c r="A871" s="166" t="s">
        <v>2553</v>
      </c>
      <c r="B871" s="159">
        <v>0</v>
      </c>
      <c r="C871" s="159" t="e">
        <f>[2]!EntCustName("marl02",A871)</f>
        <v>#NAME?</v>
      </c>
      <c r="D871" s="159" t="str">
        <f t="shared" si="14"/>
        <v>SPL002</v>
      </c>
      <c r="E871" s="159"/>
      <c r="F871" s="159"/>
      <c r="G871" s="160"/>
      <c r="H871" s="160"/>
      <c r="I871" s="159"/>
      <c r="J871" s="159" t="e">
        <f>[2]!EntCustSalesGL("marl02",A871)</f>
        <v>#NAME?</v>
      </c>
      <c r="K871" s="159"/>
    </row>
    <row r="872" spans="1:11" x14ac:dyDescent="0.2">
      <c r="A872" s="166" t="s">
        <v>1766</v>
      </c>
      <c r="B872" s="159">
        <v>0</v>
      </c>
      <c r="C872" s="159" t="e">
        <f>[2]!EntCustName("marl02",A872)</f>
        <v>#NAME?</v>
      </c>
      <c r="D872" s="159" t="str">
        <f t="shared" si="14"/>
        <v>SPO001</v>
      </c>
      <c r="E872" s="159"/>
      <c r="F872" s="159"/>
      <c r="G872" s="160"/>
      <c r="H872" s="160"/>
      <c r="I872" s="159"/>
      <c r="J872" s="159" t="e">
        <f>[2]!EntCustSalesGL("marl02",A872)</f>
        <v>#NAME?</v>
      </c>
      <c r="K872" s="159"/>
    </row>
    <row r="873" spans="1:11" x14ac:dyDescent="0.2">
      <c r="A873" s="166" t="s">
        <v>1767</v>
      </c>
      <c r="B873" s="159">
        <v>0</v>
      </c>
      <c r="C873" s="159" t="e">
        <f>[2]!EntCustName("marl02",A873)</f>
        <v>#NAME?</v>
      </c>
      <c r="D873" s="159" t="str">
        <f t="shared" si="14"/>
        <v>SPO006</v>
      </c>
      <c r="E873" s="159"/>
      <c r="F873" s="159"/>
      <c r="G873" s="160"/>
      <c r="H873" s="160"/>
      <c r="I873" s="159"/>
      <c r="J873" s="159" t="e">
        <f>[2]!EntCustSalesGL("marl02",A873)</f>
        <v>#NAME?</v>
      </c>
      <c r="K873" s="159"/>
    </row>
    <row r="874" spans="1:11" x14ac:dyDescent="0.2">
      <c r="A874" s="166" t="s">
        <v>1768</v>
      </c>
      <c r="B874" s="159">
        <v>0</v>
      </c>
      <c r="C874" s="159" t="e">
        <f>[2]!EntCustName("marl02",A874)</f>
        <v>#NAME?</v>
      </c>
      <c r="D874" s="159" t="str">
        <f t="shared" si="14"/>
        <v>SPO009</v>
      </c>
      <c r="E874" s="159"/>
      <c r="F874" s="159"/>
      <c r="G874" s="160"/>
      <c r="H874" s="160"/>
      <c r="I874" s="159"/>
      <c r="J874" s="159" t="e">
        <f>[2]!EntCustSalesGL("marl02",A874)</f>
        <v>#NAME?</v>
      </c>
      <c r="K874" s="159"/>
    </row>
    <row r="875" spans="1:11" x14ac:dyDescent="0.2">
      <c r="A875" s="166" t="s">
        <v>1769</v>
      </c>
      <c r="B875" s="159">
        <v>0</v>
      </c>
      <c r="C875" s="159" t="e">
        <f>[2]!EntCustName("marl02",A875)</f>
        <v>#NAME?</v>
      </c>
      <c r="D875" s="159" t="str">
        <f t="shared" si="14"/>
        <v>STA008</v>
      </c>
      <c r="E875" s="159"/>
      <c r="F875" s="159"/>
      <c r="G875" s="160"/>
      <c r="H875" s="160"/>
      <c r="I875" s="159"/>
      <c r="J875" s="159" t="e">
        <f>[2]!EntCustSalesGL("marl02",A875)</f>
        <v>#NAME?</v>
      </c>
      <c r="K875" s="159"/>
    </row>
    <row r="876" spans="1:11" x14ac:dyDescent="0.2">
      <c r="A876" s="166" t="s">
        <v>1770</v>
      </c>
      <c r="B876" s="159">
        <v>0</v>
      </c>
      <c r="C876" s="159" t="e">
        <f>[2]!EntCustName("marl02",A876)</f>
        <v>#NAME?</v>
      </c>
      <c r="D876" s="159" t="str">
        <f t="shared" si="14"/>
        <v>STA018</v>
      </c>
      <c r="E876" s="159"/>
      <c r="F876" s="159"/>
      <c r="G876" s="160"/>
      <c r="H876" s="160"/>
      <c r="I876" s="159"/>
      <c r="J876" s="159" t="e">
        <f>[2]!EntCustSalesGL("marl02",A876)</f>
        <v>#NAME?</v>
      </c>
      <c r="K876" s="159"/>
    </row>
    <row r="877" spans="1:11" x14ac:dyDescent="0.2">
      <c r="A877" s="166" t="s">
        <v>1771</v>
      </c>
      <c r="B877" s="159">
        <v>0</v>
      </c>
      <c r="C877" s="159" t="e">
        <f>[2]!EntCustName("marl02",A877)</f>
        <v>#NAME?</v>
      </c>
      <c r="D877" s="159" t="str">
        <f t="shared" si="14"/>
        <v>STE001</v>
      </c>
      <c r="E877" s="159"/>
      <c r="F877" s="159"/>
      <c r="G877" s="160"/>
      <c r="H877" s="160"/>
      <c r="I877" s="159"/>
      <c r="J877" s="159" t="e">
        <f>[2]!EntCustSalesGL("marl02",A877)</f>
        <v>#NAME?</v>
      </c>
      <c r="K877" s="159"/>
    </row>
    <row r="878" spans="1:11" x14ac:dyDescent="0.2">
      <c r="A878" s="166" t="s">
        <v>1772</v>
      </c>
      <c r="B878" s="159">
        <v>0</v>
      </c>
      <c r="C878" s="159" t="e">
        <f>[2]!EntCustName("marl02",A878)</f>
        <v>#NAME?</v>
      </c>
      <c r="D878" s="159" t="str">
        <f t="shared" si="14"/>
        <v>STE003</v>
      </c>
      <c r="E878" s="159"/>
      <c r="F878" s="159"/>
      <c r="G878" s="160"/>
      <c r="H878" s="160"/>
      <c r="I878" s="159"/>
      <c r="J878" s="159" t="e">
        <f>[2]!EntCustSalesGL("marl02",A878)</f>
        <v>#NAME?</v>
      </c>
      <c r="K878" s="159"/>
    </row>
    <row r="879" spans="1:11" x14ac:dyDescent="0.2">
      <c r="A879" s="166" t="s">
        <v>1773</v>
      </c>
      <c r="B879" s="159">
        <v>0</v>
      </c>
      <c r="C879" s="159" t="e">
        <f>[2]!EntCustName("marl02",A879)</f>
        <v>#NAME?</v>
      </c>
      <c r="D879" s="159" t="str">
        <f t="shared" si="14"/>
        <v>STE004</v>
      </c>
      <c r="E879" s="159"/>
      <c r="F879" s="159"/>
      <c r="G879" s="160"/>
      <c r="H879" s="160"/>
      <c r="I879" s="159"/>
      <c r="J879" s="159" t="e">
        <f>[2]!EntCustSalesGL("marl02",A879)</f>
        <v>#NAME?</v>
      </c>
      <c r="K879" s="159"/>
    </row>
    <row r="880" spans="1:11" x14ac:dyDescent="0.2">
      <c r="A880" s="166" t="s">
        <v>1774</v>
      </c>
      <c r="B880" s="159">
        <v>0</v>
      </c>
      <c r="C880" s="159" t="e">
        <f>[2]!EntCustName("marl02",A880)</f>
        <v>#NAME?</v>
      </c>
      <c r="D880" s="159" t="str">
        <f t="shared" si="14"/>
        <v>STE006</v>
      </c>
      <c r="E880" s="159"/>
      <c r="F880" s="159"/>
      <c r="G880" s="160"/>
      <c r="H880" s="160"/>
      <c r="I880" s="159"/>
      <c r="J880" s="159" t="e">
        <f>[2]!EntCustSalesGL("marl02",A880)</f>
        <v>#NAME?</v>
      </c>
      <c r="K880" s="159"/>
    </row>
    <row r="881" spans="1:11" x14ac:dyDescent="0.2">
      <c r="A881" s="166" t="s">
        <v>1775</v>
      </c>
      <c r="B881" s="159">
        <v>0</v>
      </c>
      <c r="C881" s="159" t="e">
        <f>[2]!EntCustName("marl02",A881)</f>
        <v>#NAME?</v>
      </c>
      <c r="D881" s="159" t="str">
        <f t="shared" si="14"/>
        <v>STE007</v>
      </c>
      <c r="E881" s="159"/>
      <c r="F881" s="159"/>
      <c r="G881" s="160"/>
      <c r="H881" s="160"/>
      <c r="I881" s="159"/>
      <c r="J881" s="159" t="e">
        <f>[2]!EntCustSalesGL("marl02",A881)</f>
        <v>#NAME?</v>
      </c>
      <c r="K881" s="159"/>
    </row>
    <row r="882" spans="1:11" x14ac:dyDescent="0.2">
      <c r="A882" s="166" t="s">
        <v>2554</v>
      </c>
      <c r="B882" s="159">
        <v>0</v>
      </c>
      <c r="C882" s="159" t="e">
        <f>[2]!EntCustName("marl02",A882)</f>
        <v>#NAME?</v>
      </c>
      <c r="D882" s="159" t="str">
        <f t="shared" si="14"/>
        <v>STE013</v>
      </c>
      <c r="E882" s="159"/>
      <c r="F882" s="159"/>
      <c r="G882" s="160"/>
      <c r="H882" s="160"/>
      <c r="I882" s="159"/>
      <c r="J882" s="159" t="e">
        <f>[2]!EntCustSalesGL("marl02",A882)</f>
        <v>#NAME?</v>
      </c>
      <c r="K882" s="159"/>
    </row>
    <row r="883" spans="1:11" x14ac:dyDescent="0.2">
      <c r="A883" s="166" t="s">
        <v>1776</v>
      </c>
      <c r="B883" s="159">
        <v>0</v>
      </c>
      <c r="C883" s="159" t="e">
        <f>[2]!EntCustName("marl02",A883)</f>
        <v>#NAME?</v>
      </c>
      <c r="D883" s="159" t="str">
        <f t="shared" si="14"/>
        <v>STM004</v>
      </c>
      <c r="E883" s="159"/>
      <c r="F883" s="159"/>
      <c r="G883" s="160"/>
      <c r="H883" s="160"/>
      <c r="I883" s="159"/>
      <c r="J883" s="159" t="e">
        <f>[2]!EntCustSalesGL("marl02",A883)</f>
        <v>#NAME?</v>
      </c>
      <c r="K883" s="159"/>
    </row>
    <row r="884" spans="1:11" x14ac:dyDescent="0.2">
      <c r="A884" s="166" t="s">
        <v>1777</v>
      </c>
      <c r="B884" s="159">
        <v>0</v>
      </c>
      <c r="C884" s="159" t="e">
        <f>[2]!EntCustName("marl02",A884)</f>
        <v>#NAME?</v>
      </c>
      <c r="D884" s="159" t="str">
        <f t="shared" si="14"/>
        <v>STO002</v>
      </c>
      <c r="E884" s="159"/>
      <c r="F884" s="159"/>
      <c r="G884" s="160"/>
      <c r="H884" s="160"/>
      <c r="I884" s="159"/>
      <c r="J884" s="159" t="e">
        <f>[2]!EntCustSalesGL("marl02",A884)</f>
        <v>#NAME?</v>
      </c>
      <c r="K884" s="159"/>
    </row>
    <row r="885" spans="1:11" x14ac:dyDescent="0.2">
      <c r="A885" s="166" t="s">
        <v>1778</v>
      </c>
      <c r="B885" s="159">
        <v>0</v>
      </c>
      <c r="C885" s="159" t="e">
        <f>[2]!EntCustName("marl02",A885)</f>
        <v>#NAME?</v>
      </c>
      <c r="D885" s="159" t="str">
        <f t="shared" si="14"/>
        <v>STO005</v>
      </c>
      <c r="E885" s="159"/>
      <c r="F885" s="159"/>
      <c r="G885" s="160"/>
      <c r="H885" s="160"/>
      <c r="I885" s="159"/>
      <c r="J885" s="159" t="e">
        <f>[2]!EntCustSalesGL("marl02",A885)</f>
        <v>#NAME?</v>
      </c>
      <c r="K885" s="159"/>
    </row>
    <row r="886" spans="1:11" x14ac:dyDescent="0.2">
      <c r="A886" s="166" t="s">
        <v>1779</v>
      </c>
      <c r="B886" s="159">
        <v>0</v>
      </c>
      <c r="C886" s="159" t="e">
        <f>[2]!EntCustName("marl02",A886)</f>
        <v>#NAME?</v>
      </c>
      <c r="D886" s="159" t="str">
        <f t="shared" si="14"/>
        <v>STO006</v>
      </c>
      <c r="E886" s="159"/>
      <c r="F886" s="159"/>
      <c r="G886" s="160"/>
      <c r="H886" s="160"/>
      <c r="I886" s="159"/>
      <c r="J886" s="159" t="e">
        <f>[2]!EntCustSalesGL("marl02",A886)</f>
        <v>#NAME?</v>
      </c>
      <c r="K886" s="159"/>
    </row>
    <row r="887" spans="1:11" x14ac:dyDescent="0.2">
      <c r="A887" s="166" t="s">
        <v>1780</v>
      </c>
      <c r="B887" s="159">
        <v>0</v>
      </c>
      <c r="C887" s="159" t="e">
        <f>[2]!EntCustName("marl02",A887)</f>
        <v>#NAME?</v>
      </c>
      <c r="D887" s="159" t="str">
        <f t="shared" si="14"/>
        <v>STO008</v>
      </c>
      <c r="E887" s="159"/>
      <c r="F887" s="159"/>
      <c r="G887" s="160"/>
      <c r="H887" s="160"/>
      <c r="I887" s="159"/>
      <c r="J887" s="159" t="e">
        <f>[2]!EntCustSalesGL("marl02",A887)</f>
        <v>#NAME?</v>
      </c>
      <c r="K887" s="159"/>
    </row>
    <row r="888" spans="1:11" x14ac:dyDescent="0.2">
      <c r="A888" s="166" t="s">
        <v>1781</v>
      </c>
      <c r="B888" s="159">
        <v>0</v>
      </c>
      <c r="C888" s="159" t="e">
        <f>[2]!EntCustName("marl02",A888)</f>
        <v>#NAME?</v>
      </c>
      <c r="D888" s="159" t="str">
        <f t="shared" si="14"/>
        <v>STO010</v>
      </c>
      <c r="E888" s="159"/>
      <c r="F888" s="159"/>
      <c r="G888" s="160"/>
      <c r="H888" s="160"/>
      <c r="I888" s="159"/>
      <c r="J888" s="159" t="e">
        <f>[2]!EntCustSalesGL("marl02",A888)</f>
        <v>#NAME?</v>
      </c>
      <c r="K888" s="159"/>
    </row>
    <row r="889" spans="1:11" x14ac:dyDescent="0.2">
      <c r="A889" s="166" t="s">
        <v>1782</v>
      </c>
      <c r="B889" s="159">
        <v>0</v>
      </c>
      <c r="C889" s="159" t="e">
        <f>[2]!EntCustName("marl02",A889)</f>
        <v>#NAME?</v>
      </c>
      <c r="D889" s="159" t="str">
        <f t="shared" si="14"/>
        <v>STO011</v>
      </c>
      <c r="E889" s="159"/>
      <c r="F889" s="159"/>
      <c r="G889" s="160"/>
      <c r="H889" s="160"/>
      <c r="I889" s="159"/>
      <c r="J889" s="159" t="e">
        <f>[2]!EntCustSalesGL("marl02",A889)</f>
        <v>#NAME?</v>
      </c>
      <c r="K889" s="159"/>
    </row>
    <row r="890" spans="1:11" x14ac:dyDescent="0.2">
      <c r="A890" s="166" t="s">
        <v>1783</v>
      </c>
      <c r="B890" s="159">
        <v>0</v>
      </c>
      <c r="C890" s="159" t="e">
        <f>[2]!EntCustName("marl02",A890)</f>
        <v>#NAME?</v>
      </c>
      <c r="D890" s="159" t="str">
        <f t="shared" si="14"/>
        <v>STR008</v>
      </c>
      <c r="E890" s="159"/>
      <c r="F890" s="159"/>
      <c r="G890" s="160"/>
      <c r="H890" s="160"/>
      <c r="I890" s="159"/>
      <c r="J890" s="159" t="e">
        <f>[2]!EntCustSalesGL("marl02",A890)</f>
        <v>#NAME?</v>
      </c>
      <c r="K890" s="159"/>
    </row>
    <row r="891" spans="1:11" x14ac:dyDescent="0.2">
      <c r="A891" s="166" t="s">
        <v>2555</v>
      </c>
      <c r="B891" s="159">
        <v>0</v>
      </c>
      <c r="C891" s="159" t="e">
        <f>[2]!EntCustName("marl02",A891)</f>
        <v>#NAME?</v>
      </c>
      <c r="D891" s="159" t="str">
        <f t="shared" si="14"/>
        <v>STR012</v>
      </c>
      <c r="E891" s="159"/>
      <c r="F891" s="159"/>
      <c r="G891" s="160"/>
      <c r="H891" s="160"/>
      <c r="I891" s="159"/>
      <c r="J891" s="159" t="e">
        <f>[2]!EntCustSalesGL("marl02",A891)</f>
        <v>#NAME?</v>
      </c>
      <c r="K891" s="159"/>
    </row>
    <row r="892" spans="1:11" x14ac:dyDescent="0.2">
      <c r="A892" s="166" t="s">
        <v>1784</v>
      </c>
      <c r="B892" s="159">
        <v>0</v>
      </c>
      <c r="C892" s="159" t="e">
        <f>[2]!EntCustName("marl02",A892)</f>
        <v>#NAME?</v>
      </c>
      <c r="D892" s="159" t="str">
        <f t="shared" si="14"/>
        <v>SUF002</v>
      </c>
      <c r="E892" s="159"/>
      <c r="F892" s="159"/>
      <c r="G892" s="160"/>
      <c r="H892" s="160"/>
      <c r="I892" s="159"/>
      <c r="J892" s="159" t="e">
        <f>[2]!EntCustSalesGL("marl02",A892)</f>
        <v>#NAME?</v>
      </c>
      <c r="K892" s="159"/>
    </row>
    <row r="893" spans="1:11" x14ac:dyDescent="0.2">
      <c r="A893" s="166" t="s">
        <v>1785</v>
      </c>
      <c r="B893" s="159">
        <v>0</v>
      </c>
      <c r="C893" s="159" t="e">
        <f>[2]!EntCustName("marl02",A893)</f>
        <v>#NAME?</v>
      </c>
      <c r="D893" s="159" t="str">
        <f t="shared" si="14"/>
        <v>SUF007</v>
      </c>
      <c r="E893" s="159"/>
      <c r="F893" s="159"/>
      <c r="G893" s="160"/>
      <c r="H893" s="160"/>
      <c r="I893" s="159"/>
      <c r="J893" s="159" t="e">
        <f>[2]!EntCustSalesGL("marl02",A893)</f>
        <v>#NAME?</v>
      </c>
      <c r="K893" s="159"/>
    </row>
    <row r="894" spans="1:11" x14ac:dyDescent="0.2">
      <c r="A894" s="166" t="s">
        <v>1786</v>
      </c>
      <c r="B894" s="159">
        <v>0</v>
      </c>
      <c r="C894" s="159" t="e">
        <f>[2]!EntCustName("marl02",A894)</f>
        <v>#NAME?</v>
      </c>
      <c r="D894" s="159" t="str">
        <f t="shared" si="14"/>
        <v>SUF008</v>
      </c>
      <c r="E894" s="159"/>
      <c r="F894" s="159"/>
      <c r="G894" s="160"/>
      <c r="H894" s="160"/>
      <c r="I894" s="159"/>
      <c r="J894" s="159" t="e">
        <f>[2]!EntCustSalesGL("marl02",A894)</f>
        <v>#NAME?</v>
      </c>
      <c r="K894" s="159"/>
    </row>
    <row r="895" spans="1:11" x14ac:dyDescent="0.2">
      <c r="A895" s="166" t="s">
        <v>1787</v>
      </c>
      <c r="B895" s="159">
        <v>0</v>
      </c>
      <c r="C895" s="159" t="e">
        <f>[2]!EntCustName("marl02",A895)</f>
        <v>#NAME?</v>
      </c>
      <c r="D895" s="159" t="str">
        <f t="shared" si="14"/>
        <v>SUG001</v>
      </c>
      <c r="E895" s="159"/>
      <c r="F895" s="159"/>
      <c r="G895" s="160"/>
      <c r="H895" s="160"/>
      <c r="I895" s="159"/>
      <c r="J895" s="159" t="e">
        <f>[2]!EntCustSalesGL("marl02",A895)</f>
        <v>#NAME?</v>
      </c>
      <c r="K895" s="159"/>
    </row>
    <row r="896" spans="1:11" x14ac:dyDescent="0.2">
      <c r="A896" s="166" t="s">
        <v>1788</v>
      </c>
      <c r="B896" s="159">
        <v>0</v>
      </c>
      <c r="C896" s="159" t="e">
        <f>[2]!EntCustName("marl02",A896)</f>
        <v>#NAME?</v>
      </c>
      <c r="D896" s="159" t="str">
        <f t="shared" si="14"/>
        <v>SUN001</v>
      </c>
      <c r="E896" s="159"/>
      <c r="F896" s="159"/>
      <c r="G896" s="160"/>
      <c r="H896" s="160"/>
      <c r="I896" s="159"/>
      <c r="J896" s="159" t="e">
        <f>[2]!EntCustSalesGL("marl02",A896)</f>
        <v>#NAME?</v>
      </c>
      <c r="K896" s="159"/>
    </row>
    <row r="897" spans="1:11" x14ac:dyDescent="0.2">
      <c r="A897" s="166" t="s">
        <v>1789</v>
      </c>
      <c r="B897" s="159">
        <v>0</v>
      </c>
      <c r="C897" s="159" t="e">
        <f>[2]!EntCustName("marl02",A897)</f>
        <v>#NAME?</v>
      </c>
      <c r="D897" s="159" t="str">
        <f t="shared" si="14"/>
        <v>SUN002</v>
      </c>
      <c r="E897" s="159"/>
      <c r="F897" s="159"/>
      <c r="G897" s="160"/>
      <c r="H897" s="160"/>
      <c r="I897" s="159"/>
      <c r="J897" s="159" t="e">
        <f>[2]!EntCustSalesGL("marl02",A897)</f>
        <v>#NAME?</v>
      </c>
      <c r="K897" s="159"/>
    </row>
    <row r="898" spans="1:11" x14ac:dyDescent="0.2">
      <c r="A898" s="166" t="s">
        <v>1790</v>
      </c>
      <c r="B898" s="159">
        <v>0</v>
      </c>
      <c r="C898" s="159" t="e">
        <f>[2]!EntCustName("marl02",A898)</f>
        <v>#NAME?</v>
      </c>
      <c r="D898" s="159" t="str">
        <f t="shared" si="14"/>
        <v>SUN003</v>
      </c>
      <c r="E898" s="159"/>
      <c r="F898" s="159"/>
      <c r="G898" s="160"/>
      <c r="H898" s="160"/>
      <c r="I898" s="159"/>
      <c r="J898" s="159" t="e">
        <f>[2]!EntCustSalesGL("marl02",A898)</f>
        <v>#NAME?</v>
      </c>
      <c r="K898" s="159"/>
    </row>
    <row r="899" spans="1:11" x14ac:dyDescent="0.2">
      <c r="A899" s="166" t="s">
        <v>1791</v>
      </c>
      <c r="B899" s="159">
        <v>0</v>
      </c>
      <c r="C899" s="159" t="e">
        <f>[2]!EntCustName("marl02",A899)</f>
        <v>#NAME?</v>
      </c>
      <c r="D899" s="159" t="str">
        <f t="shared" si="14"/>
        <v>SUN004</v>
      </c>
      <c r="E899" s="159"/>
      <c r="F899" s="159"/>
      <c r="G899" s="160"/>
      <c r="H899" s="160"/>
      <c r="I899" s="159"/>
      <c r="J899" s="159" t="e">
        <f>[2]!EntCustSalesGL("marl02",A899)</f>
        <v>#NAME?</v>
      </c>
      <c r="K899" s="159"/>
    </row>
    <row r="900" spans="1:11" x14ac:dyDescent="0.2">
      <c r="A900" s="166" t="s">
        <v>1792</v>
      </c>
      <c r="B900" s="159">
        <v>0</v>
      </c>
      <c r="C900" s="159" t="e">
        <f>[2]!EntCustName("marl02",A900)</f>
        <v>#NAME?</v>
      </c>
      <c r="D900" s="159" t="str">
        <f t="shared" si="14"/>
        <v>SUN006</v>
      </c>
      <c r="E900" s="159"/>
      <c r="F900" s="159"/>
      <c r="G900" s="160"/>
      <c r="H900" s="160"/>
      <c r="I900" s="159"/>
      <c r="J900" s="159" t="e">
        <f>[2]!EntCustSalesGL("marl02",A900)</f>
        <v>#NAME?</v>
      </c>
      <c r="K900" s="159"/>
    </row>
    <row r="901" spans="1:11" x14ac:dyDescent="0.2">
      <c r="A901" s="166" t="s">
        <v>1793</v>
      </c>
      <c r="B901" s="159">
        <v>0</v>
      </c>
      <c r="C901" s="159" t="e">
        <f>[2]!EntCustName("marl02",A901)</f>
        <v>#NAME?</v>
      </c>
      <c r="D901" s="159" t="str">
        <f t="shared" si="14"/>
        <v>SUP002</v>
      </c>
      <c r="E901" s="159"/>
      <c r="F901" s="159"/>
      <c r="G901" s="160"/>
      <c r="H901" s="160"/>
      <c r="I901" s="159"/>
      <c r="J901" s="159" t="e">
        <f>[2]!EntCustSalesGL("marl02",A901)</f>
        <v>#NAME?</v>
      </c>
      <c r="K901" s="159"/>
    </row>
    <row r="902" spans="1:11" x14ac:dyDescent="0.2">
      <c r="A902" s="166" t="s">
        <v>1794</v>
      </c>
      <c r="B902" s="159">
        <v>0</v>
      </c>
      <c r="C902" s="159" t="e">
        <f>[2]!EntCustName("marl02",A902)</f>
        <v>#NAME?</v>
      </c>
      <c r="D902" s="159" t="str">
        <f t="shared" si="14"/>
        <v>SUP006</v>
      </c>
      <c r="E902" s="159"/>
      <c r="F902" s="159"/>
      <c r="G902" s="160"/>
      <c r="H902" s="160"/>
      <c r="I902" s="159"/>
      <c r="J902" s="159" t="e">
        <f>[2]!EntCustSalesGL("marl02",A902)</f>
        <v>#NAME?</v>
      </c>
      <c r="K902" s="159"/>
    </row>
    <row r="903" spans="1:11" x14ac:dyDescent="0.2">
      <c r="A903" s="166" t="s">
        <v>1795</v>
      </c>
      <c r="B903" s="159">
        <v>0</v>
      </c>
      <c r="C903" s="159" t="e">
        <f>[2]!EntCustName("marl02",A903)</f>
        <v>#NAME?</v>
      </c>
      <c r="D903" s="159" t="str">
        <f t="shared" ref="D903:D966" si="15">A903</f>
        <v>SUR001</v>
      </c>
      <c r="E903" s="159"/>
      <c r="F903" s="159"/>
      <c r="G903" s="160"/>
      <c r="H903" s="160"/>
      <c r="I903" s="159"/>
      <c r="J903" s="159" t="e">
        <f>[2]!EntCustSalesGL("marl02",A903)</f>
        <v>#NAME?</v>
      </c>
      <c r="K903" s="159"/>
    </row>
    <row r="904" spans="1:11" x14ac:dyDescent="0.2">
      <c r="A904" s="166" t="s">
        <v>1796</v>
      </c>
      <c r="B904" s="159">
        <v>0</v>
      </c>
      <c r="C904" s="159" t="e">
        <f>[2]!EntCustName("marl02",A904)</f>
        <v>#NAME?</v>
      </c>
      <c r="D904" s="159" t="str">
        <f t="shared" si="15"/>
        <v>SUR003</v>
      </c>
      <c r="E904" s="159"/>
      <c r="F904" s="159"/>
      <c r="G904" s="160"/>
      <c r="H904" s="160"/>
      <c r="I904" s="159"/>
      <c r="J904" s="159" t="e">
        <f>[2]!EntCustSalesGL("marl02",A904)</f>
        <v>#NAME?</v>
      </c>
      <c r="K904" s="159"/>
    </row>
    <row r="905" spans="1:11" x14ac:dyDescent="0.2">
      <c r="A905" s="166" t="s">
        <v>1797</v>
      </c>
      <c r="B905" s="159">
        <v>0</v>
      </c>
      <c r="C905" s="159" t="e">
        <f>[2]!EntCustName("marl02",A905)</f>
        <v>#NAME?</v>
      </c>
      <c r="D905" s="159" t="str">
        <f t="shared" si="15"/>
        <v>SUR009</v>
      </c>
      <c r="E905" s="159"/>
      <c r="F905" s="159"/>
      <c r="G905" s="160"/>
      <c r="H905" s="160"/>
      <c r="I905" s="159"/>
      <c r="J905" s="159" t="e">
        <f>[2]!EntCustSalesGL("marl02",A905)</f>
        <v>#NAME?</v>
      </c>
      <c r="K905" s="159"/>
    </row>
    <row r="906" spans="1:11" x14ac:dyDescent="0.2">
      <c r="A906" s="166" t="s">
        <v>1798</v>
      </c>
      <c r="B906" s="159">
        <v>0</v>
      </c>
      <c r="C906" s="159" t="e">
        <f>[2]!EntCustName("marl02",A906)</f>
        <v>#NAME?</v>
      </c>
      <c r="D906" s="159" t="str">
        <f t="shared" si="15"/>
        <v>SUS001</v>
      </c>
      <c r="E906" s="159"/>
      <c r="F906" s="159"/>
      <c r="G906" s="160"/>
      <c r="H906" s="160"/>
      <c r="I906" s="159"/>
      <c r="J906" s="159" t="e">
        <f>[2]!EntCustSalesGL("marl02",A906)</f>
        <v>#NAME?</v>
      </c>
      <c r="K906" s="159"/>
    </row>
    <row r="907" spans="1:11" x14ac:dyDescent="0.2">
      <c r="A907" s="166" t="s">
        <v>1799</v>
      </c>
      <c r="B907" s="159">
        <v>0</v>
      </c>
      <c r="C907" s="159" t="e">
        <f>[2]!EntCustName("marl02",A907)</f>
        <v>#NAME?</v>
      </c>
      <c r="D907" s="159" t="str">
        <f t="shared" si="15"/>
        <v>SUS003</v>
      </c>
      <c r="E907" s="159"/>
      <c r="F907" s="159"/>
      <c r="G907" s="160"/>
      <c r="H907" s="160"/>
      <c r="I907" s="159"/>
      <c r="J907" s="159" t="e">
        <f>[2]!EntCustSalesGL("marl02",A907)</f>
        <v>#NAME?</v>
      </c>
      <c r="K907" s="159"/>
    </row>
    <row r="908" spans="1:11" x14ac:dyDescent="0.2">
      <c r="A908" s="166" t="s">
        <v>1800</v>
      </c>
      <c r="B908" s="159">
        <v>0</v>
      </c>
      <c r="C908" s="159" t="e">
        <f>[2]!EntCustName("marl02",A908)</f>
        <v>#NAME?</v>
      </c>
      <c r="D908" s="159" t="str">
        <f t="shared" si="15"/>
        <v>SWA004</v>
      </c>
      <c r="E908" s="159"/>
      <c r="F908" s="159"/>
      <c r="G908" s="160"/>
      <c r="H908" s="160"/>
      <c r="I908" s="159"/>
      <c r="J908" s="159" t="e">
        <f>[2]!EntCustSalesGL("marl02",A908)</f>
        <v>#NAME?</v>
      </c>
      <c r="K908" s="159"/>
    </row>
    <row r="909" spans="1:11" x14ac:dyDescent="0.2">
      <c r="A909" s="166" t="s">
        <v>1801</v>
      </c>
      <c r="B909" s="159">
        <v>0</v>
      </c>
      <c r="C909" s="159" t="e">
        <f>[2]!EntCustName("marl02",A909)</f>
        <v>#NAME?</v>
      </c>
      <c r="D909" s="159" t="str">
        <f t="shared" si="15"/>
        <v>SWI002</v>
      </c>
      <c r="E909" s="159"/>
      <c r="F909" s="159"/>
      <c r="G909" s="160"/>
      <c r="H909" s="160"/>
      <c r="I909" s="159"/>
      <c r="J909" s="159" t="e">
        <f>[2]!EntCustSalesGL("marl02",A909)</f>
        <v>#NAME?</v>
      </c>
      <c r="K909" s="159"/>
    </row>
    <row r="910" spans="1:11" x14ac:dyDescent="0.2">
      <c r="A910" s="166" t="s">
        <v>1802</v>
      </c>
      <c r="B910" s="159">
        <v>0</v>
      </c>
      <c r="C910" s="159" t="e">
        <f>[2]!EntCustName("marl02",A910)</f>
        <v>#NAME?</v>
      </c>
      <c r="D910" s="159" t="str">
        <f t="shared" si="15"/>
        <v>SXW001</v>
      </c>
      <c r="E910" s="159"/>
      <c r="F910" s="159"/>
      <c r="G910" s="160"/>
      <c r="H910" s="160"/>
      <c r="I910" s="159"/>
      <c r="J910" s="159" t="e">
        <f>[2]!EntCustSalesGL("marl02",A910)</f>
        <v>#NAME?</v>
      </c>
      <c r="K910" s="159"/>
    </row>
    <row r="911" spans="1:11" x14ac:dyDescent="0.2">
      <c r="A911" s="166" t="s">
        <v>1803</v>
      </c>
      <c r="B911" s="159">
        <v>0</v>
      </c>
      <c r="C911" s="159" t="e">
        <f>[2]!EntCustName("marl02",A911)</f>
        <v>#NAME?</v>
      </c>
      <c r="D911" s="159" t="str">
        <f t="shared" si="15"/>
        <v>SYN002</v>
      </c>
      <c r="E911" s="159"/>
      <c r="F911" s="159"/>
      <c r="G911" s="160"/>
      <c r="H911" s="160"/>
      <c r="I911" s="159"/>
      <c r="J911" s="159" t="e">
        <f>[2]!EntCustSalesGL("marl02",A911)</f>
        <v>#NAME?</v>
      </c>
      <c r="K911" s="159"/>
    </row>
    <row r="912" spans="1:11" x14ac:dyDescent="0.2">
      <c r="A912" s="166" t="s">
        <v>1804</v>
      </c>
      <c r="B912" s="159">
        <v>0</v>
      </c>
      <c r="C912" s="159" t="e">
        <f>[2]!EntCustName("marl02",A912)</f>
        <v>#NAME?</v>
      </c>
      <c r="D912" s="159" t="str">
        <f t="shared" si="15"/>
        <v>TAL001</v>
      </c>
      <c r="E912" s="159"/>
      <c r="F912" s="159"/>
      <c r="G912" s="160"/>
      <c r="H912" s="160"/>
      <c r="I912" s="159"/>
      <c r="J912" s="159" t="e">
        <f>[2]!EntCustSalesGL("marl02",A912)</f>
        <v>#NAME?</v>
      </c>
      <c r="K912" s="159"/>
    </row>
    <row r="913" spans="1:11" x14ac:dyDescent="0.2">
      <c r="A913" s="166" t="s">
        <v>1805</v>
      </c>
      <c r="B913" s="159">
        <v>0</v>
      </c>
      <c r="C913" s="159" t="e">
        <f>[2]!EntCustName("marl02",A913)</f>
        <v>#NAME?</v>
      </c>
      <c r="D913" s="159" t="str">
        <f t="shared" si="15"/>
        <v>TAL002</v>
      </c>
      <c r="E913" s="159"/>
      <c r="F913" s="159"/>
      <c r="G913" s="160"/>
      <c r="H913" s="160"/>
      <c r="I913" s="159"/>
      <c r="J913" s="159" t="e">
        <f>[2]!EntCustSalesGL("marl02",A913)</f>
        <v>#NAME?</v>
      </c>
      <c r="K913" s="159"/>
    </row>
    <row r="914" spans="1:11" x14ac:dyDescent="0.2">
      <c r="A914" s="166" t="s">
        <v>1806</v>
      </c>
      <c r="B914" s="159">
        <v>0</v>
      </c>
      <c r="C914" s="159" t="e">
        <f>[2]!EntCustName("marl02",A914)</f>
        <v>#NAME?</v>
      </c>
      <c r="D914" s="159" t="str">
        <f t="shared" si="15"/>
        <v>TAL003</v>
      </c>
      <c r="E914" s="159"/>
      <c r="F914" s="159"/>
      <c r="G914" s="160"/>
      <c r="H914" s="160"/>
      <c r="I914" s="159"/>
      <c r="J914" s="159" t="e">
        <f>[2]!EntCustSalesGL("marl02",A914)</f>
        <v>#NAME?</v>
      </c>
      <c r="K914" s="159"/>
    </row>
    <row r="915" spans="1:11" x14ac:dyDescent="0.2">
      <c r="A915" s="166" t="s">
        <v>1807</v>
      </c>
      <c r="B915" s="159">
        <v>0</v>
      </c>
      <c r="C915" s="159" t="e">
        <f>[2]!EntCustName("marl02",A915)</f>
        <v>#NAME?</v>
      </c>
      <c r="D915" s="159" t="str">
        <f t="shared" si="15"/>
        <v>TAL006</v>
      </c>
      <c r="E915" s="159"/>
      <c r="F915" s="159"/>
      <c r="G915" s="160"/>
      <c r="H915" s="160"/>
      <c r="I915" s="159"/>
      <c r="J915" s="159" t="e">
        <f>[2]!EntCustSalesGL("marl02",A915)</f>
        <v>#NAME?</v>
      </c>
      <c r="K915" s="159"/>
    </row>
    <row r="916" spans="1:11" x14ac:dyDescent="0.2">
      <c r="A916" s="166" t="s">
        <v>2558</v>
      </c>
      <c r="B916" s="159">
        <v>0</v>
      </c>
      <c r="C916" s="159" t="e">
        <f>[2]!EntCustName("marl02",A916)</f>
        <v>#NAME?</v>
      </c>
      <c r="D916" s="159" t="str">
        <f t="shared" si="15"/>
        <v>TAR002</v>
      </c>
      <c r="E916" s="159"/>
      <c r="F916" s="159"/>
      <c r="G916" s="160"/>
      <c r="H916" s="160"/>
      <c r="I916" s="159"/>
      <c r="J916" s="159" t="e">
        <f>[2]!EntCustSalesGL("marl02",A916)</f>
        <v>#NAME?</v>
      </c>
      <c r="K916" s="159"/>
    </row>
    <row r="917" spans="1:11" x14ac:dyDescent="0.2">
      <c r="A917" s="166" t="s">
        <v>1808</v>
      </c>
      <c r="B917" s="159">
        <v>0</v>
      </c>
      <c r="C917" s="159" t="e">
        <f>[2]!EntCustName("marl02",A917)</f>
        <v>#NAME?</v>
      </c>
      <c r="D917" s="159" t="str">
        <f t="shared" si="15"/>
        <v>TAT001</v>
      </c>
      <c r="E917" s="159"/>
      <c r="F917" s="159"/>
      <c r="G917" s="160"/>
      <c r="H917" s="160"/>
      <c r="I917" s="159"/>
      <c r="J917" s="159" t="e">
        <f>[2]!EntCustSalesGL("marl02",A917)</f>
        <v>#NAME?</v>
      </c>
      <c r="K917" s="159"/>
    </row>
    <row r="918" spans="1:11" x14ac:dyDescent="0.2">
      <c r="A918" s="166" t="s">
        <v>1809</v>
      </c>
      <c r="B918" s="159">
        <v>0</v>
      </c>
      <c r="C918" s="159" t="e">
        <f>[2]!EntCustName("marl02",A918)</f>
        <v>#NAME?</v>
      </c>
      <c r="D918" s="159" t="str">
        <f t="shared" si="15"/>
        <v>TCS001</v>
      </c>
      <c r="E918" s="159"/>
      <c r="F918" s="159"/>
      <c r="G918" s="160"/>
      <c r="H918" s="160"/>
      <c r="I918" s="159"/>
      <c r="J918" s="159" t="e">
        <f>[2]!EntCustSalesGL("marl02",A918)</f>
        <v>#NAME?</v>
      </c>
      <c r="K918" s="159"/>
    </row>
    <row r="919" spans="1:11" x14ac:dyDescent="0.2">
      <c r="A919" s="166" t="s">
        <v>1810</v>
      </c>
      <c r="B919" s="159">
        <v>0</v>
      </c>
      <c r="C919" s="159" t="e">
        <f>[2]!EntCustName("marl02",A919)</f>
        <v>#NAME?</v>
      </c>
      <c r="D919" s="159" t="str">
        <f t="shared" si="15"/>
        <v>TEA001</v>
      </c>
      <c r="E919" s="159"/>
      <c r="F919" s="159"/>
      <c r="G919" s="160"/>
      <c r="H919" s="160"/>
      <c r="I919" s="159"/>
      <c r="J919" s="159" t="e">
        <f>[2]!EntCustSalesGL("marl02",A919)</f>
        <v>#NAME?</v>
      </c>
      <c r="K919" s="159"/>
    </row>
    <row r="920" spans="1:11" x14ac:dyDescent="0.2">
      <c r="A920" s="166" t="s">
        <v>1811</v>
      </c>
      <c r="B920" s="159">
        <v>0</v>
      </c>
      <c r="C920" s="159" t="e">
        <f>[2]!EntCustName("marl02",A920)</f>
        <v>#NAME?</v>
      </c>
      <c r="D920" s="159" t="str">
        <f t="shared" si="15"/>
        <v>TEA002</v>
      </c>
      <c r="E920" s="159"/>
      <c r="F920" s="159"/>
      <c r="G920" s="160"/>
      <c r="H920" s="160"/>
      <c r="I920" s="159"/>
      <c r="J920" s="159" t="e">
        <f>[2]!EntCustSalesGL("marl02",A920)</f>
        <v>#NAME?</v>
      </c>
      <c r="K920" s="159"/>
    </row>
    <row r="921" spans="1:11" x14ac:dyDescent="0.2">
      <c r="A921" s="166" t="s">
        <v>1812</v>
      </c>
      <c r="B921" s="159">
        <v>0</v>
      </c>
      <c r="C921" s="159" t="e">
        <f>[2]!EntCustName("marl02",A921)</f>
        <v>#NAME?</v>
      </c>
      <c r="D921" s="159" t="str">
        <f t="shared" si="15"/>
        <v>TEA003</v>
      </c>
      <c r="E921" s="159"/>
      <c r="F921" s="159"/>
      <c r="G921" s="160"/>
      <c r="H921" s="160"/>
      <c r="I921" s="159"/>
      <c r="J921" s="159" t="e">
        <f>[2]!EntCustSalesGL("marl02",A921)</f>
        <v>#NAME?</v>
      </c>
      <c r="K921" s="159"/>
    </row>
    <row r="922" spans="1:11" x14ac:dyDescent="0.2">
      <c r="A922" s="166" t="s">
        <v>1813</v>
      </c>
      <c r="B922" s="159">
        <v>0</v>
      </c>
      <c r="C922" s="159" t="e">
        <f>[2]!EntCustName("marl02",A922)</f>
        <v>#NAME?</v>
      </c>
      <c r="D922" s="159" t="str">
        <f t="shared" si="15"/>
        <v>TEA004</v>
      </c>
      <c r="E922" s="159"/>
      <c r="F922" s="159"/>
      <c r="G922" s="160"/>
      <c r="H922" s="160"/>
      <c r="I922" s="159"/>
      <c r="J922" s="159" t="e">
        <f>[2]!EntCustSalesGL("marl02",A922)</f>
        <v>#NAME?</v>
      </c>
      <c r="K922" s="159"/>
    </row>
    <row r="923" spans="1:11" x14ac:dyDescent="0.2">
      <c r="A923" s="166" t="s">
        <v>1814</v>
      </c>
      <c r="B923" s="159">
        <v>0</v>
      </c>
      <c r="C923" s="159" t="e">
        <f>[2]!EntCustName("marl02",A923)</f>
        <v>#NAME?</v>
      </c>
      <c r="D923" s="159" t="str">
        <f t="shared" si="15"/>
        <v>TEC007</v>
      </c>
      <c r="E923" s="159"/>
      <c r="F923" s="159"/>
      <c r="G923" s="160"/>
      <c r="H923" s="160"/>
      <c r="I923" s="159"/>
      <c r="J923" s="159" t="e">
        <f>[2]!EntCustSalesGL("marl02",A923)</f>
        <v>#NAME?</v>
      </c>
      <c r="K923" s="159"/>
    </row>
    <row r="924" spans="1:11" x14ac:dyDescent="0.2">
      <c r="A924" s="166" t="s">
        <v>1815</v>
      </c>
      <c r="B924" s="159">
        <v>0</v>
      </c>
      <c r="C924" s="159" t="e">
        <f>[2]!EntCustName("marl02",A924)</f>
        <v>#NAME?</v>
      </c>
      <c r="D924" s="159" t="str">
        <f t="shared" si="15"/>
        <v>TEC015</v>
      </c>
      <c r="E924" s="159"/>
      <c r="F924" s="159"/>
      <c r="G924" s="160"/>
      <c r="H924" s="160"/>
      <c r="I924" s="159"/>
      <c r="J924" s="159" t="e">
        <f>[2]!EntCustSalesGL("marl02",A924)</f>
        <v>#NAME?</v>
      </c>
      <c r="K924" s="159"/>
    </row>
    <row r="925" spans="1:11" x14ac:dyDescent="0.2">
      <c r="A925" s="166" t="s">
        <v>2421</v>
      </c>
      <c r="B925" s="159">
        <v>0</v>
      </c>
      <c r="C925" s="159" t="e">
        <f>[2]!EntCustName("marl02",A925)</f>
        <v>#NAME?</v>
      </c>
      <c r="D925" s="159" t="str">
        <f t="shared" si="15"/>
        <v>TEK001</v>
      </c>
      <c r="E925" s="159"/>
      <c r="F925" s="159"/>
      <c r="G925" s="160"/>
      <c r="H925" s="160"/>
      <c r="I925" s="159"/>
      <c r="J925" s="159" t="e">
        <f>[2]!EntCustSalesGL("marl02",A925)</f>
        <v>#NAME?</v>
      </c>
      <c r="K925" s="159"/>
    </row>
    <row r="926" spans="1:11" x14ac:dyDescent="0.2">
      <c r="A926" s="166" t="s">
        <v>1816</v>
      </c>
      <c r="B926" s="159">
        <v>0</v>
      </c>
      <c r="C926" s="159" t="e">
        <f>[2]!EntCustName("marl02",A926)</f>
        <v>#NAME?</v>
      </c>
      <c r="D926" s="159" t="str">
        <f t="shared" si="15"/>
        <v>TES001</v>
      </c>
      <c r="E926" s="159"/>
      <c r="F926" s="159"/>
      <c r="G926" s="160"/>
      <c r="H926" s="160"/>
      <c r="I926" s="159"/>
      <c r="J926" s="159" t="e">
        <f>[2]!EntCustSalesGL("marl02",A926)</f>
        <v>#NAME?</v>
      </c>
      <c r="K926" s="159"/>
    </row>
    <row r="927" spans="1:11" x14ac:dyDescent="0.2">
      <c r="A927" s="166" t="s">
        <v>1817</v>
      </c>
      <c r="B927" s="159">
        <v>0</v>
      </c>
      <c r="C927" s="159" t="e">
        <f>[2]!EntCustName("marl02",A927)</f>
        <v>#NAME?</v>
      </c>
      <c r="D927" s="159" t="str">
        <f t="shared" si="15"/>
        <v>THA003</v>
      </c>
      <c r="E927" s="159"/>
      <c r="F927" s="159"/>
      <c r="G927" s="160"/>
      <c r="H927" s="160"/>
      <c r="I927" s="159"/>
      <c r="J927" s="159" t="e">
        <f>[2]!EntCustSalesGL("marl02",A927)</f>
        <v>#NAME?</v>
      </c>
      <c r="K927" s="159"/>
    </row>
    <row r="928" spans="1:11" x14ac:dyDescent="0.2">
      <c r="A928" s="166" t="s">
        <v>1818</v>
      </c>
      <c r="B928" s="159">
        <v>0</v>
      </c>
      <c r="C928" s="159" t="e">
        <f>[2]!EntCustName("marl02",A928)</f>
        <v>#NAME?</v>
      </c>
      <c r="D928" s="159" t="str">
        <f t="shared" si="15"/>
        <v>THA004</v>
      </c>
      <c r="E928" s="159"/>
      <c r="F928" s="159"/>
      <c r="G928" s="160"/>
      <c r="H928" s="160"/>
      <c r="I928" s="159"/>
      <c r="J928" s="159" t="e">
        <f>[2]!EntCustSalesGL("marl02",A928)</f>
        <v>#NAME?</v>
      </c>
      <c r="K928" s="159"/>
    </row>
    <row r="929" spans="1:11" x14ac:dyDescent="0.2">
      <c r="A929" s="166" t="s">
        <v>1819</v>
      </c>
      <c r="B929" s="159">
        <v>0</v>
      </c>
      <c r="C929" s="159" t="e">
        <f>[2]!EntCustName("marl02",A929)</f>
        <v>#NAME?</v>
      </c>
      <c r="D929" s="159" t="str">
        <f t="shared" si="15"/>
        <v>THA009</v>
      </c>
      <c r="E929" s="159"/>
      <c r="F929" s="159"/>
      <c r="G929" s="160"/>
      <c r="H929" s="160"/>
      <c r="I929" s="159"/>
      <c r="J929" s="159" t="e">
        <f>[2]!EntCustSalesGL("marl02",A929)</f>
        <v>#NAME?</v>
      </c>
      <c r="K929" s="159"/>
    </row>
    <row r="930" spans="1:11" x14ac:dyDescent="0.2">
      <c r="A930" s="166" t="s">
        <v>1820</v>
      </c>
      <c r="B930" s="159">
        <v>0</v>
      </c>
      <c r="C930" s="159" t="e">
        <f>[2]!EntCustName("marl02",A930)</f>
        <v>#NAME?</v>
      </c>
      <c r="D930" s="159" t="str">
        <f t="shared" si="15"/>
        <v>THE002</v>
      </c>
      <c r="E930" s="159"/>
      <c r="F930" s="159"/>
      <c r="G930" s="160"/>
      <c r="H930" s="160"/>
      <c r="I930" s="159"/>
      <c r="J930" s="159" t="e">
        <f>[2]!EntCustSalesGL("marl02",A930)</f>
        <v>#NAME?</v>
      </c>
      <c r="K930" s="159"/>
    </row>
    <row r="931" spans="1:11" x14ac:dyDescent="0.2">
      <c r="A931" s="166" t="s">
        <v>1821</v>
      </c>
      <c r="B931" s="159">
        <v>0</v>
      </c>
      <c r="C931" s="159" t="e">
        <f>[2]!EntCustName("marl02",A931)</f>
        <v>#NAME?</v>
      </c>
      <c r="D931" s="159" t="str">
        <f t="shared" si="15"/>
        <v>THL001</v>
      </c>
      <c r="E931" s="159"/>
      <c r="F931" s="159"/>
      <c r="G931" s="160"/>
      <c r="H931" s="160"/>
      <c r="I931" s="159"/>
      <c r="J931" s="159" t="e">
        <f>[2]!EntCustSalesGL("marl02",A931)</f>
        <v>#NAME?</v>
      </c>
      <c r="K931" s="159"/>
    </row>
    <row r="932" spans="1:11" x14ac:dyDescent="0.2">
      <c r="A932" s="166" t="s">
        <v>1822</v>
      </c>
      <c r="B932" s="159">
        <v>0</v>
      </c>
      <c r="C932" s="159" t="e">
        <f>[2]!EntCustName("marl02",A932)</f>
        <v>#NAME?</v>
      </c>
      <c r="D932" s="159" t="str">
        <f t="shared" si="15"/>
        <v>THL002</v>
      </c>
      <c r="E932" s="159"/>
      <c r="F932" s="159"/>
      <c r="G932" s="160"/>
      <c r="H932" s="160"/>
      <c r="I932" s="159"/>
      <c r="J932" s="159" t="e">
        <f>[2]!EntCustSalesGL("marl02",A932)</f>
        <v>#NAME?</v>
      </c>
      <c r="K932" s="159"/>
    </row>
    <row r="933" spans="1:11" x14ac:dyDescent="0.2">
      <c r="A933" s="166" t="s">
        <v>1823</v>
      </c>
      <c r="B933" s="159">
        <v>0</v>
      </c>
      <c r="C933" s="159" t="e">
        <f>[2]!EntCustName("marl02",A933)</f>
        <v>#NAME?</v>
      </c>
      <c r="D933" s="159" t="str">
        <f t="shared" si="15"/>
        <v>THO002</v>
      </c>
      <c r="E933" s="159"/>
      <c r="F933" s="159"/>
      <c r="G933" s="160"/>
      <c r="H933" s="160"/>
      <c r="I933" s="159"/>
      <c r="J933" s="159" t="e">
        <f>[2]!EntCustSalesGL("marl02",A933)</f>
        <v>#NAME?</v>
      </c>
      <c r="K933" s="159"/>
    </row>
    <row r="934" spans="1:11" x14ac:dyDescent="0.2">
      <c r="A934" s="166" t="s">
        <v>1824</v>
      </c>
      <c r="B934" s="159">
        <v>0</v>
      </c>
      <c r="C934" s="159" t="e">
        <f>[2]!EntCustName("marl02",A934)</f>
        <v>#NAME?</v>
      </c>
      <c r="D934" s="159" t="str">
        <f t="shared" si="15"/>
        <v>THO003</v>
      </c>
      <c r="E934" s="159"/>
      <c r="F934" s="159"/>
      <c r="G934" s="160"/>
      <c r="H934" s="160"/>
      <c r="I934" s="159"/>
      <c r="J934" s="159" t="e">
        <f>[2]!EntCustSalesGL("marl02",A934)</f>
        <v>#NAME?</v>
      </c>
      <c r="K934" s="159"/>
    </row>
    <row r="935" spans="1:11" x14ac:dyDescent="0.2">
      <c r="A935" s="166" t="s">
        <v>1825</v>
      </c>
      <c r="B935" s="159">
        <v>0</v>
      </c>
      <c r="C935" s="159" t="e">
        <f>[2]!EntCustName("marl02",A935)</f>
        <v>#NAME?</v>
      </c>
      <c r="D935" s="159" t="str">
        <f t="shared" si="15"/>
        <v>TKM001</v>
      </c>
      <c r="E935" s="159"/>
      <c r="F935" s="159"/>
      <c r="G935" s="160"/>
      <c r="H935" s="160"/>
      <c r="I935" s="159"/>
      <c r="J935" s="159" t="e">
        <f>[2]!EntCustSalesGL("marl02",A935)</f>
        <v>#NAME?</v>
      </c>
      <c r="K935" s="159"/>
    </row>
    <row r="936" spans="1:11" x14ac:dyDescent="0.2">
      <c r="A936" s="166" t="s">
        <v>1826</v>
      </c>
      <c r="B936" s="159">
        <v>0</v>
      </c>
      <c r="C936" s="159" t="e">
        <f>[2]!EntCustName("marl02",A936)</f>
        <v>#NAME?</v>
      </c>
      <c r="D936" s="159" t="str">
        <f t="shared" si="15"/>
        <v>TLC002</v>
      </c>
      <c r="E936" s="159"/>
      <c r="F936" s="159"/>
      <c r="G936" s="160"/>
      <c r="H936" s="160"/>
      <c r="I936" s="159"/>
      <c r="J936" s="159" t="e">
        <f>[2]!EntCustSalesGL("marl02",A936)</f>
        <v>#NAME?</v>
      </c>
      <c r="K936" s="159"/>
    </row>
    <row r="937" spans="1:11" x14ac:dyDescent="0.2">
      <c r="A937" s="166" t="s">
        <v>1827</v>
      </c>
      <c r="B937" s="159">
        <v>0</v>
      </c>
      <c r="C937" s="159" t="e">
        <f>[2]!EntCustName("marl02",A937)</f>
        <v>#NAME?</v>
      </c>
      <c r="D937" s="159" t="str">
        <f t="shared" si="15"/>
        <v>TNI001</v>
      </c>
      <c r="E937" s="159"/>
      <c r="F937" s="159"/>
      <c r="G937" s="160"/>
      <c r="H937" s="160"/>
      <c r="I937" s="159"/>
      <c r="J937" s="159" t="e">
        <f>[2]!EntCustSalesGL("marl02",A937)</f>
        <v>#NAME?</v>
      </c>
      <c r="K937" s="159"/>
    </row>
    <row r="938" spans="1:11" x14ac:dyDescent="0.2">
      <c r="A938" s="166" t="s">
        <v>1828</v>
      </c>
      <c r="B938" s="159">
        <v>0</v>
      </c>
      <c r="C938" s="159" t="e">
        <f>[2]!EntCustName("marl02",A938)</f>
        <v>#NAME?</v>
      </c>
      <c r="D938" s="159" t="str">
        <f t="shared" si="15"/>
        <v>TOL001</v>
      </c>
      <c r="E938" s="159"/>
      <c r="F938" s="159"/>
      <c r="G938" s="160"/>
      <c r="H938" s="160"/>
      <c r="I938" s="159"/>
      <c r="J938" s="159" t="e">
        <f>[2]!EntCustSalesGL("marl02",A938)</f>
        <v>#NAME?</v>
      </c>
      <c r="K938" s="159"/>
    </row>
    <row r="939" spans="1:11" x14ac:dyDescent="0.2">
      <c r="A939" s="166" t="s">
        <v>1829</v>
      </c>
      <c r="B939" s="159">
        <v>0</v>
      </c>
      <c r="C939" s="159" t="e">
        <f>[2]!EntCustName("marl02",A939)</f>
        <v>#NAME?</v>
      </c>
      <c r="D939" s="159" t="str">
        <f t="shared" si="15"/>
        <v>TON001</v>
      </c>
      <c r="E939" s="159"/>
      <c r="F939" s="159"/>
      <c r="G939" s="160"/>
      <c r="H939" s="160"/>
      <c r="I939" s="159"/>
      <c r="J939" s="159" t="e">
        <f>[2]!EntCustSalesGL("marl02",A939)</f>
        <v>#NAME?</v>
      </c>
      <c r="K939" s="159"/>
    </row>
    <row r="940" spans="1:11" x14ac:dyDescent="0.2">
      <c r="A940" s="166" t="s">
        <v>1830</v>
      </c>
      <c r="B940" s="159">
        <v>0</v>
      </c>
      <c r="C940" s="159" t="e">
        <f>[2]!EntCustName("marl02",A940)</f>
        <v>#NAME?</v>
      </c>
      <c r="D940" s="159" t="str">
        <f t="shared" si="15"/>
        <v>TON002</v>
      </c>
      <c r="E940" s="159"/>
      <c r="F940" s="159"/>
      <c r="G940" s="160"/>
      <c r="H940" s="160"/>
      <c r="I940" s="159"/>
      <c r="J940" s="159" t="e">
        <f>[2]!EntCustSalesGL("marl02",A940)</f>
        <v>#NAME?</v>
      </c>
      <c r="K940" s="159"/>
    </row>
    <row r="941" spans="1:11" x14ac:dyDescent="0.2">
      <c r="A941" s="166" t="s">
        <v>1831</v>
      </c>
      <c r="B941" s="159">
        <v>0</v>
      </c>
      <c r="C941" s="159" t="e">
        <f>[2]!EntCustName("marl02",A941)</f>
        <v>#NAME?</v>
      </c>
      <c r="D941" s="159" t="str">
        <f t="shared" si="15"/>
        <v>TOP002</v>
      </c>
      <c r="E941" s="159"/>
      <c r="F941" s="159"/>
      <c r="G941" s="160"/>
      <c r="H941" s="160"/>
      <c r="I941" s="159"/>
      <c r="J941" s="159" t="e">
        <f>[2]!EntCustSalesGL("marl02",A941)</f>
        <v>#NAME?</v>
      </c>
      <c r="K941" s="159"/>
    </row>
    <row r="942" spans="1:11" x14ac:dyDescent="0.2">
      <c r="A942" s="166" t="s">
        <v>1832</v>
      </c>
      <c r="B942" s="159">
        <v>0</v>
      </c>
      <c r="C942" s="159" t="e">
        <f>[2]!EntCustName("marl02",A942)</f>
        <v>#NAME?</v>
      </c>
      <c r="D942" s="159" t="str">
        <f t="shared" si="15"/>
        <v>TOP004</v>
      </c>
      <c r="E942" s="159"/>
      <c r="F942" s="159"/>
      <c r="G942" s="160"/>
      <c r="H942" s="160"/>
      <c r="I942" s="159"/>
      <c r="J942" s="159" t="e">
        <f>[2]!EntCustSalesGL("marl02",A942)</f>
        <v>#NAME?</v>
      </c>
      <c r="K942" s="159"/>
    </row>
    <row r="943" spans="1:11" x14ac:dyDescent="0.2">
      <c r="A943" s="166" t="s">
        <v>1833</v>
      </c>
      <c r="B943" s="159">
        <v>0</v>
      </c>
      <c r="C943" s="159" t="e">
        <f>[2]!EntCustName("marl02",A943)</f>
        <v>#NAME?</v>
      </c>
      <c r="D943" s="159" t="str">
        <f t="shared" si="15"/>
        <v>TOR002</v>
      </c>
      <c r="E943" s="159"/>
      <c r="F943" s="159"/>
      <c r="G943" s="160"/>
      <c r="H943" s="160"/>
      <c r="I943" s="159"/>
      <c r="J943" s="159" t="e">
        <f>[2]!EntCustSalesGL("marl02",A943)</f>
        <v>#NAME?</v>
      </c>
      <c r="K943" s="159"/>
    </row>
    <row r="944" spans="1:11" x14ac:dyDescent="0.2">
      <c r="A944" s="166" t="s">
        <v>1834</v>
      </c>
      <c r="B944" s="159">
        <v>0</v>
      </c>
      <c r="C944" s="159" t="e">
        <f>[2]!EntCustName("marl02",A944)</f>
        <v>#NAME?</v>
      </c>
      <c r="D944" s="159" t="str">
        <f t="shared" si="15"/>
        <v>TOT003</v>
      </c>
      <c r="E944" s="159"/>
      <c r="F944" s="159"/>
      <c r="G944" s="160"/>
      <c r="H944" s="160"/>
      <c r="I944" s="159"/>
      <c r="J944" s="159" t="e">
        <f>[2]!EntCustSalesGL("marl02",A944)</f>
        <v>#NAME?</v>
      </c>
      <c r="K944" s="159"/>
    </row>
    <row r="945" spans="1:11" x14ac:dyDescent="0.2">
      <c r="A945" s="166" t="s">
        <v>1835</v>
      </c>
      <c r="B945" s="159">
        <v>0</v>
      </c>
      <c r="C945" s="159" t="e">
        <f>[2]!EntCustName("marl02",A945)</f>
        <v>#NAME?</v>
      </c>
      <c r="D945" s="159" t="str">
        <f t="shared" si="15"/>
        <v>TOT004</v>
      </c>
      <c r="E945" s="159"/>
      <c r="F945" s="159"/>
      <c r="G945" s="160"/>
      <c r="H945" s="160"/>
      <c r="I945" s="159"/>
      <c r="J945" s="159" t="e">
        <f>[2]!EntCustSalesGL("marl02",A945)</f>
        <v>#NAME?</v>
      </c>
      <c r="K945" s="159"/>
    </row>
    <row r="946" spans="1:11" x14ac:dyDescent="0.2">
      <c r="A946" s="166" t="s">
        <v>1836</v>
      </c>
      <c r="B946" s="159">
        <v>0</v>
      </c>
      <c r="C946" s="159" t="e">
        <f>[2]!EntCustName("marl02",A946)</f>
        <v>#NAME?</v>
      </c>
      <c r="D946" s="159" t="str">
        <f t="shared" si="15"/>
        <v>TOW002</v>
      </c>
      <c r="E946" s="159"/>
      <c r="F946" s="159"/>
      <c r="G946" s="160"/>
      <c r="H946" s="160"/>
      <c r="I946" s="159"/>
      <c r="J946" s="159" t="e">
        <f>[2]!EntCustSalesGL("marl02",A946)</f>
        <v>#NAME?</v>
      </c>
      <c r="K946" s="159"/>
    </row>
    <row r="947" spans="1:11" x14ac:dyDescent="0.2">
      <c r="A947" s="166" t="s">
        <v>1837</v>
      </c>
      <c r="B947" s="159">
        <v>0</v>
      </c>
      <c r="C947" s="159" t="e">
        <f>[2]!EntCustName("marl02",A947)</f>
        <v>#NAME?</v>
      </c>
      <c r="D947" s="159" t="str">
        <f t="shared" si="15"/>
        <v>TRA006</v>
      </c>
      <c r="E947" s="159"/>
      <c r="F947" s="159"/>
      <c r="G947" s="160"/>
      <c r="H947" s="160"/>
      <c r="I947" s="159"/>
      <c r="J947" s="159" t="e">
        <f>[2]!EntCustSalesGL("marl02",A947)</f>
        <v>#NAME?</v>
      </c>
      <c r="K947" s="159"/>
    </row>
    <row r="948" spans="1:11" x14ac:dyDescent="0.2">
      <c r="A948" s="166" t="s">
        <v>1838</v>
      </c>
      <c r="B948" s="159">
        <v>0</v>
      </c>
      <c r="C948" s="159" t="e">
        <f>[2]!EntCustName("marl02",A948)</f>
        <v>#NAME?</v>
      </c>
      <c r="D948" s="159" t="str">
        <f t="shared" si="15"/>
        <v>TRA009</v>
      </c>
      <c r="E948" s="159"/>
      <c r="F948" s="159"/>
      <c r="G948" s="160"/>
      <c r="H948" s="160"/>
      <c r="I948" s="159"/>
      <c r="J948" s="159" t="e">
        <f>[2]!EntCustSalesGL("marl02",A948)</f>
        <v>#NAME?</v>
      </c>
      <c r="K948" s="159"/>
    </row>
    <row r="949" spans="1:11" x14ac:dyDescent="0.2">
      <c r="A949" s="166" t="s">
        <v>1839</v>
      </c>
      <c r="B949" s="159">
        <v>0</v>
      </c>
      <c r="C949" s="159" t="e">
        <f>[2]!EntCustName("marl02",A949)</f>
        <v>#NAME?</v>
      </c>
      <c r="D949" s="159" t="str">
        <f t="shared" si="15"/>
        <v>TRA018</v>
      </c>
      <c r="E949" s="159"/>
      <c r="F949" s="159"/>
      <c r="G949" s="160"/>
      <c r="H949" s="160"/>
      <c r="I949" s="159"/>
      <c r="J949" s="159" t="e">
        <f>[2]!EntCustSalesGL("marl02",A949)</f>
        <v>#NAME?</v>
      </c>
      <c r="K949" s="159"/>
    </row>
    <row r="950" spans="1:11" x14ac:dyDescent="0.2">
      <c r="A950" s="166" t="s">
        <v>1840</v>
      </c>
      <c r="B950" s="159">
        <v>0</v>
      </c>
      <c r="C950" s="159" t="e">
        <f>[2]!EntCustName("marl02",A950)</f>
        <v>#NAME?</v>
      </c>
      <c r="D950" s="159" t="str">
        <f t="shared" si="15"/>
        <v>TRA020</v>
      </c>
      <c r="E950" s="159"/>
      <c r="F950" s="159"/>
      <c r="G950" s="160"/>
      <c r="H950" s="160"/>
      <c r="I950" s="159"/>
      <c r="J950" s="159" t="e">
        <f>[2]!EntCustSalesGL("marl02",A950)</f>
        <v>#NAME?</v>
      </c>
      <c r="K950" s="159"/>
    </row>
    <row r="951" spans="1:11" x14ac:dyDescent="0.2">
      <c r="A951" s="166" t="s">
        <v>1841</v>
      </c>
      <c r="B951" s="159">
        <v>0</v>
      </c>
      <c r="C951" s="159" t="e">
        <f>[2]!EntCustName("marl02",A951)</f>
        <v>#NAME?</v>
      </c>
      <c r="D951" s="159" t="str">
        <f t="shared" si="15"/>
        <v>TRE002</v>
      </c>
      <c r="E951" s="159"/>
      <c r="F951" s="159"/>
      <c r="G951" s="160"/>
      <c r="H951" s="160"/>
      <c r="I951" s="159"/>
      <c r="J951" s="159" t="e">
        <f>[2]!EntCustSalesGL("marl02",A951)</f>
        <v>#NAME?</v>
      </c>
      <c r="K951" s="159"/>
    </row>
    <row r="952" spans="1:11" x14ac:dyDescent="0.2">
      <c r="A952" s="166" t="s">
        <v>1842</v>
      </c>
      <c r="B952" s="159">
        <v>0</v>
      </c>
      <c r="C952" s="159" t="e">
        <f>[2]!EntCustName("marl02",A952)</f>
        <v>#NAME?</v>
      </c>
      <c r="D952" s="159" t="str">
        <f t="shared" si="15"/>
        <v>TRE006</v>
      </c>
      <c r="E952" s="159"/>
      <c r="F952" s="159"/>
      <c r="G952" s="160"/>
      <c r="H952" s="160"/>
      <c r="I952" s="159"/>
      <c r="J952" s="159" t="e">
        <f>[2]!EntCustSalesGL("marl02",A952)</f>
        <v>#NAME?</v>
      </c>
      <c r="K952" s="159"/>
    </row>
    <row r="953" spans="1:11" x14ac:dyDescent="0.2">
      <c r="A953" s="166" t="s">
        <v>1843</v>
      </c>
      <c r="B953" s="159">
        <v>0</v>
      </c>
      <c r="C953" s="159" t="e">
        <f>[2]!EntCustName("marl02",A953)</f>
        <v>#NAME?</v>
      </c>
      <c r="D953" s="159" t="str">
        <f t="shared" si="15"/>
        <v>TRE010</v>
      </c>
      <c r="E953" s="159"/>
      <c r="F953" s="159"/>
      <c r="G953" s="160"/>
      <c r="H953" s="160"/>
      <c r="I953" s="159"/>
      <c r="J953" s="159" t="e">
        <f>[2]!EntCustSalesGL("marl02",A953)</f>
        <v>#NAME?</v>
      </c>
      <c r="K953" s="159"/>
    </row>
    <row r="954" spans="1:11" x14ac:dyDescent="0.2">
      <c r="A954" s="166" t="s">
        <v>1844</v>
      </c>
      <c r="B954" s="159">
        <v>0</v>
      </c>
      <c r="C954" s="159" t="e">
        <f>[2]!EntCustName("marl02",A954)</f>
        <v>#NAME?</v>
      </c>
      <c r="D954" s="159" t="str">
        <f t="shared" si="15"/>
        <v>TRI003</v>
      </c>
      <c r="E954" s="159"/>
      <c r="F954" s="159"/>
      <c r="G954" s="160"/>
      <c r="H954" s="160"/>
      <c r="I954" s="159"/>
      <c r="J954" s="159" t="e">
        <f>[2]!EntCustSalesGL("marl02",A954)</f>
        <v>#NAME?</v>
      </c>
      <c r="K954" s="159"/>
    </row>
    <row r="955" spans="1:11" x14ac:dyDescent="0.2">
      <c r="A955" s="166" t="s">
        <v>1845</v>
      </c>
      <c r="B955" s="159">
        <v>0</v>
      </c>
      <c r="C955" s="159" t="e">
        <f>[2]!EntCustName("marl02",A955)</f>
        <v>#NAME?</v>
      </c>
      <c r="D955" s="159" t="str">
        <f t="shared" si="15"/>
        <v>TRI006</v>
      </c>
      <c r="E955" s="159"/>
      <c r="F955" s="159"/>
      <c r="G955" s="160"/>
      <c r="H955" s="160"/>
      <c r="I955" s="159"/>
      <c r="J955" s="159" t="e">
        <f>[2]!EntCustSalesGL("marl02",A955)</f>
        <v>#NAME?</v>
      </c>
      <c r="K955" s="159"/>
    </row>
    <row r="956" spans="1:11" x14ac:dyDescent="0.2">
      <c r="A956" s="166" t="s">
        <v>1846</v>
      </c>
      <c r="B956" s="159">
        <v>0</v>
      </c>
      <c r="C956" s="159" t="e">
        <f>[2]!EntCustName("marl02",A956)</f>
        <v>#NAME?</v>
      </c>
      <c r="D956" s="159" t="str">
        <f t="shared" si="15"/>
        <v>TRI008</v>
      </c>
      <c r="E956" s="159"/>
      <c r="F956" s="159"/>
      <c r="G956" s="160"/>
      <c r="H956" s="160"/>
      <c r="I956" s="159"/>
      <c r="J956" s="159" t="e">
        <f>[2]!EntCustSalesGL("marl02",A956)</f>
        <v>#NAME?</v>
      </c>
      <c r="K956" s="159"/>
    </row>
    <row r="957" spans="1:11" x14ac:dyDescent="0.2">
      <c r="A957" s="166" t="s">
        <v>2561</v>
      </c>
      <c r="B957" s="159">
        <v>0</v>
      </c>
      <c r="C957" s="159" t="e">
        <f>[2]!EntCustName("marl02",A957)</f>
        <v>#NAME?</v>
      </c>
      <c r="D957" s="159" t="str">
        <f t="shared" si="15"/>
        <v>TRI010</v>
      </c>
      <c r="E957" s="159"/>
      <c r="F957" s="159"/>
      <c r="G957" s="160"/>
      <c r="H957" s="160"/>
      <c r="I957" s="159"/>
      <c r="J957" s="159" t="e">
        <f>[2]!EntCustSalesGL("marl02",A957)</f>
        <v>#NAME?</v>
      </c>
      <c r="K957" s="159"/>
    </row>
    <row r="958" spans="1:11" x14ac:dyDescent="0.2">
      <c r="A958" s="166" t="s">
        <v>1847</v>
      </c>
      <c r="B958" s="159">
        <v>0</v>
      </c>
      <c r="C958" s="159" t="e">
        <f>[2]!EntCustName("marl02",A958)</f>
        <v>#NAME?</v>
      </c>
      <c r="D958" s="159" t="str">
        <f t="shared" si="15"/>
        <v>TSR001</v>
      </c>
      <c r="E958" s="159"/>
      <c r="F958" s="159"/>
      <c r="G958" s="160"/>
      <c r="H958" s="160"/>
      <c r="I958" s="159"/>
      <c r="J958" s="159" t="e">
        <f>[2]!EntCustSalesGL("marl02",A958)</f>
        <v>#NAME?</v>
      </c>
      <c r="K958" s="159"/>
    </row>
    <row r="959" spans="1:11" x14ac:dyDescent="0.2">
      <c r="A959" s="166" t="s">
        <v>1848</v>
      </c>
      <c r="B959" s="159">
        <v>0</v>
      </c>
      <c r="C959" s="159" t="e">
        <f>[2]!EntCustName("marl02",A959)</f>
        <v>#NAME?</v>
      </c>
      <c r="D959" s="159" t="str">
        <f t="shared" si="15"/>
        <v>TTR001</v>
      </c>
      <c r="E959" s="159"/>
      <c r="F959" s="159"/>
      <c r="G959" s="160"/>
      <c r="H959" s="160"/>
      <c r="I959" s="159"/>
      <c r="J959" s="159" t="e">
        <f>[2]!EntCustSalesGL("marl02",A959)</f>
        <v>#NAME?</v>
      </c>
      <c r="K959" s="159"/>
    </row>
    <row r="960" spans="1:11" x14ac:dyDescent="0.2">
      <c r="A960" s="166" t="s">
        <v>1849</v>
      </c>
      <c r="B960" s="159">
        <v>0</v>
      </c>
      <c r="C960" s="159" t="e">
        <f>[2]!EntCustName("marl02",A960)</f>
        <v>#NAME?</v>
      </c>
      <c r="D960" s="159" t="str">
        <f t="shared" si="15"/>
        <v>TUR001</v>
      </c>
      <c r="E960" s="159"/>
      <c r="F960" s="159"/>
      <c r="G960" s="160"/>
      <c r="H960" s="160"/>
      <c r="I960" s="159"/>
      <c r="J960" s="159" t="e">
        <f>[2]!EntCustSalesGL("marl02",A960)</f>
        <v>#NAME?</v>
      </c>
      <c r="K960" s="159"/>
    </row>
    <row r="961" spans="1:11" x14ac:dyDescent="0.2">
      <c r="A961" s="166" t="s">
        <v>1850</v>
      </c>
      <c r="B961" s="159">
        <v>0</v>
      </c>
      <c r="C961" s="159" t="e">
        <f>[2]!EntCustName("marl02",A961)</f>
        <v>#NAME?</v>
      </c>
      <c r="D961" s="159" t="str">
        <f t="shared" si="15"/>
        <v>TUR003</v>
      </c>
      <c r="E961" s="159"/>
      <c r="F961" s="159"/>
      <c r="G961" s="160"/>
      <c r="H961" s="160"/>
      <c r="I961" s="159"/>
      <c r="J961" s="159" t="e">
        <f>[2]!EntCustSalesGL("marl02",A961)</f>
        <v>#NAME?</v>
      </c>
      <c r="K961" s="159"/>
    </row>
    <row r="962" spans="1:11" x14ac:dyDescent="0.2">
      <c r="A962" s="166" t="s">
        <v>1851</v>
      </c>
      <c r="B962" s="159">
        <v>0</v>
      </c>
      <c r="C962" s="159" t="e">
        <f>[2]!EntCustName("marl02",A962)</f>
        <v>#NAME?</v>
      </c>
      <c r="D962" s="159" t="str">
        <f t="shared" si="15"/>
        <v>TUR004</v>
      </c>
      <c r="E962" s="159"/>
      <c r="F962" s="159"/>
      <c r="G962" s="160"/>
      <c r="H962" s="160"/>
      <c r="I962" s="159"/>
      <c r="J962" s="159" t="e">
        <f>[2]!EntCustSalesGL("marl02",A962)</f>
        <v>#NAME?</v>
      </c>
      <c r="K962" s="159"/>
    </row>
    <row r="963" spans="1:11" x14ac:dyDescent="0.2">
      <c r="A963" s="166" t="s">
        <v>1852</v>
      </c>
      <c r="B963" s="159">
        <v>0</v>
      </c>
      <c r="C963" s="159" t="e">
        <f>[2]!EntCustName("marl02",A963)</f>
        <v>#NAME?</v>
      </c>
      <c r="D963" s="159" t="str">
        <f t="shared" si="15"/>
        <v>TUS001</v>
      </c>
      <c r="E963" s="159"/>
      <c r="F963" s="159"/>
      <c r="G963" s="160"/>
      <c r="H963" s="160"/>
      <c r="I963" s="159"/>
      <c r="J963" s="159" t="e">
        <f>[2]!EntCustSalesGL("marl02",A963)</f>
        <v>#NAME?</v>
      </c>
      <c r="K963" s="159"/>
    </row>
    <row r="964" spans="1:11" x14ac:dyDescent="0.2">
      <c r="A964" s="166" t="s">
        <v>1853</v>
      </c>
      <c r="B964" s="159">
        <v>0</v>
      </c>
      <c r="C964" s="159" t="e">
        <f>[2]!EntCustName("marl02",A964)</f>
        <v>#NAME?</v>
      </c>
      <c r="D964" s="159" t="str">
        <f t="shared" si="15"/>
        <v>TYN007</v>
      </c>
      <c r="E964" s="159"/>
      <c r="F964" s="159"/>
      <c r="G964" s="160"/>
      <c r="H964" s="160"/>
      <c r="I964" s="159"/>
      <c r="J964" s="159" t="e">
        <f>[2]!EntCustSalesGL("marl02",A964)</f>
        <v>#NAME?</v>
      </c>
      <c r="K964" s="159"/>
    </row>
    <row r="965" spans="1:11" x14ac:dyDescent="0.2">
      <c r="A965" s="166" t="s">
        <v>1854</v>
      </c>
      <c r="B965" s="159">
        <v>0</v>
      </c>
      <c r="C965" s="159" t="e">
        <f>[2]!EntCustName("marl02",A965)</f>
        <v>#NAME?</v>
      </c>
      <c r="D965" s="159" t="str">
        <f t="shared" si="15"/>
        <v>UIT001</v>
      </c>
      <c r="E965" s="159"/>
      <c r="F965" s="159"/>
      <c r="G965" s="160"/>
      <c r="H965" s="160"/>
      <c r="I965" s="159"/>
      <c r="J965" s="159" t="e">
        <f>[2]!EntCustSalesGL("marl02",A965)</f>
        <v>#NAME?</v>
      </c>
      <c r="K965" s="159"/>
    </row>
    <row r="966" spans="1:11" x14ac:dyDescent="0.2">
      <c r="A966" s="166" t="s">
        <v>2213</v>
      </c>
      <c r="B966" s="159">
        <v>0</v>
      </c>
      <c r="C966" s="159" t="e">
        <f>[2]!EntCustName("marl02",A966)</f>
        <v>#NAME?</v>
      </c>
      <c r="D966" s="159" t="str">
        <f t="shared" si="15"/>
        <v>UKH002</v>
      </c>
      <c r="E966" s="159"/>
      <c r="F966" s="159"/>
      <c r="G966" s="160"/>
      <c r="H966" s="160"/>
      <c r="I966" s="159"/>
      <c r="J966" s="159" t="e">
        <f>[2]!EntCustSalesGL("marl02",A966)</f>
        <v>#NAME?</v>
      </c>
      <c r="K966" s="159"/>
    </row>
    <row r="967" spans="1:11" x14ac:dyDescent="0.2">
      <c r="A967" s="166" t="s">
        <v>1855</v>
      </c>
      <c r="B967" s="159">
        <v>0</v>
      </c>
      <c r="C967" s="159" t="e">
        <f>[2]!EntCustName("marl02",A967)</f>
        <v>#NAME?</v>
      </c>
      <c r="D967" s="159" t="str">
        <f t="shared" ref="D967:D1030" si="16">A967</f>
        <v>UKK001</v>
      </c>
      <c r="E967" s="159"/>
      <c r="F967" s="159"/>
      <c r="G967" s="160"/>
      <c r="H967" s="160"/>
      <c r="I967" s="159"/>
      <c r="J967" s="159" t="e">
        <f>[2]!EntCustSalesGL("marl02",A967)</f>
        <v>#NAME?</v>
      </c>
      <c r="K967" s="159"/>
    </row>
    <row r="968" spans="1:11" x14ac:dyDescent="0.2">
      <c r="A968" s="166" t="s">
        <v>1856</v>
      </c>
      <c r="B968" s="159">
        <v>0</v>
      </c>
      <c r="C968" s="159" t="e">
        <f>[2]!EntCustName("marl02",A968)</f>
        <v>#NAME?</v>
      </c>
      <c r="D968" s="159" t="str">
        <f t="shared" si="16"/>
        <v>UKM001</v>
      </c>
      <c r="E968" s="159"/>
      <c r="F968" s="159"/>
      <c r="G968" s="160"/>
      <c r="H968" s="160"/>
      <c r="I968" s="159"/>
      <c r="J968" s="159" t="e">
        <f>[2]!EntCustSalesGL("marl02",A968)</f>
        <v>#NAME?</v>
      </c>
      <c r="K968" s="159"/>
    </row>
    <row r="969" spans="1:11" x14ac:dyDescent="0.2">
      <c r="A969" s="166" t="s">
        <v>1857</v>
      </c>
      <c r="B969" s="159">
        <v>0</v>
      </c>
      <c r="C969" s="159" t="e">
        <f>[2]!EntCustName("marl02",A969)</f>
        <v>#NAME?</v>
      </c>
      <c r="D969" s="159" t="str">
        <f t="shared" si="16"/>
        <v>UKS001</v>
      </c>
      <c r="E969" s="159"/>
      <c r="F969" s="159"/>
      <c r="G969" s="160"/>
      <c r="H969" s="160"/>
      <c r="I969" s="159"/>
      <c r="J969" s="159" t="e">
        <f>[2]!EntCustSalesGL("marl02",A969)</f>
        <v>#NAME?</v>
      </c>
      <c r="K969" s="159"/>
    </row>
    <row r="970" spans="1:11" x14ac:dyDescent="0.2">
      <c r="A970" s="166" t="s">
        <v>1858</v>
      </c>
      <c r="B970" s="159">
        <v>0</v>
      </c>
      <c r="C970" s="159" t="e">
        <f>[2]!EntCustName("marl02",A970)</f>
        <v>#NAME?</v>
      </c>
      <c r="D970" s="159" t="str">
        <f t="shared" si="16"/>
        <v>UKS002</v>
      </c>
      <c r="E970" s="159"/>
      <c r="F970" s="159"/>
      <c r="G970" s="160"/>
      <c r="H970" s="160"/>
      <c r="I970" s="159"/>
      <c r="J970" s="159" t="e">
        <f>[2]!EntCustSalesGL("marl02",A970)</f>
        <v>#NAME?</v>
      </c>
      <c r="K970" s="159"/>
    </row>
    <row r="971" spans="1:11" x14ac:dyDescent="0.2">
      <c r="A971" s="166" t="s">
        <v>1859</v>
      </c>
      <c r="B971" s="159">
        <v>0</v>
      </c>
      <c r="C971" s="159" t="e">
        <f>[2]!EntCustName("marl02",A971)</f>
        <v>#NAME?</v>
      </c>
      <c r="D971" s="159" t="str">
        <f t="shared" si="16"/>
        <v>ULL002</v>
      </c>
      <c r="E971" s="159"/>
      <c r="F971" s="159"/>
      <c r="G971" s="160"/>
      <c r="H971" s="160"/>
      <c r="I971" s="159"/>
      <c r="J971" s="159" t="e">
        <f>[2]!EntCustSalesGL("marl02",A971)</f>
        <v>#NAME?</v>
      </c>
      <c r="K971" s="159"/>
    </row>
    <row r="972" spans="1:11" x14ac:dyDescent="0.2">
      <c r="A972" s="166" t="s">
        <v>1860</v>
      </c>
      <c r="B972" s="159">
        <v>0</v>
      </c>
      <c r="C972" s="159" t="e">
        <f>[2]!EntCustName("marl02",A972)</f>
        <v>#NAME?</v>
      </c>
      <c r="D972" s="159" t="str">
        <f t="shared" si="16"/>
        <v>UMA001</v>
      </c>
      <c r="E972" s="159"/>
      <c r="F972" s="159"/>
      <c r="G972" s="160"/>
      <c r="H972" s="160"/>
      <c r="I972" s="159"/>
      <c r="J972" s="159" t="e">
        <f>[2]!EntCustSalesGL("marl02",A972)</f>
        <v>#NAME?</v>
      </c>
      <c r="K972" s="159"/>
    </row>
    <row r="973" spans="1:11" x14ac:dyDescent="0.2">
      <c r="A973" s="166" t="s">
        <v>1861</v>
      </c>
      <c r="B973" s="159">
        <v>0</v>
      </c>
      <c r="C973" s="159" t="e">
        <f>[2]!EntCustName("marl02",A973)</f>
        <v>#NAME?</v>
      </c>
      <c r="D973" s="159" t="str">
        <f t="shared" si="16"/>
        <v>UNI003</v>
      </c>
      <c r="E973" s="159"/>
      <c r="F973" s="159"/>
      <c r="G973" s="160"/>
      <c r="H973" s="160"/>
      <c r="I973" s="159"/>
      <c r="J973" s="159" t="e">
        <f>[2]!EntCustSalesGL("marl02",A973)</f>
        <v>#NAME?</v>
      </c>
      <c r="K973" s="159"/>
    </row>
    <row r="974" spans="1:11" x14ac:dyDescent="0.2">
      <c r="A974" s="166" t="s">
        <v>1862</v>
      </c>
      <c r="B974" s="159">
        <v>0</v>
      </c>
      <c r="C974" s="159" t="e">
        <f>[2]!EntCustName("marl02",A974)</f>
        <v>#NAME?</v>
      </c>
      <c r="D974" s="159" t="str">
        <f t="shared" si="16"/>
        <v>UNI019</v>
      </c>
      <c r="E974" s="159"/>
      <c r="F974" s="159"/>
      <c r="G974" s="160"/>
      <c r="H974" s="160"/>
      <c r="I974" s="159"/>
      <c r="J974" s="159" t="e">
        <f>[2]!EntCustSalesGL("marl02",A974)</f>
        <v>#NAME?</v>
      </c>
      <c r="K974" s="159"/>
    </row>
    <row r="975" spans="1:11" x14ac:dyDescent="0.2">
      <c r="A975" s="166" t="s">
        <v>2422</v>
      </c>
      <c r="B975" s="159">
        <v>0</v>
      </c>
      <c r="C975" s="159" t="e">
        <f>[2]!EntCustName("marl02",A975)</f>
        <v>#NAME?</v>
      </c>
      <c r="D975" s="159" t="str">
        <f t="shared" si="16"/>
        <v>URQ001</v>
      </c>
      <c r="E975" s="159"/>
      <c r="F975" s="159"/>
      <c r="G975" s="160"/>
      <c r="H975" s="160"/>
      <c r="I975" s="159"/>
      <c r="J975" s="159" t="e">
        <f>[2]!EntCustSalesGL("marl02",A975)</f>
        <v>#NAME?</v>
      </c>
      <c r="K975" s="159"/>
    </row>
    <row r="976" spans="1:11" x14ac:dyDescent="0.2">
      <c r="A976" s="166" t="s">
        <v>1863</v>
      </c>
      <c r="B976" s="159">
        <v>0</v>
      </c>
      <c r="C976" s="159" t="e">
        <f>[2]!EntCustName("marl02",A976)</f>
        <v>#NAME?</v>
      </c>
      <c r="D976" s="159" t="str">
        <f t="shared" si="16"/>
        <v>VAN002</v>
      </c>
      <c r="E976" s="159"/>
      <c r="F976" s="159"/>
      <c r="G976" s="160"/>
      <c r="H976" s="160"/>
      <c r="I976" s="159"/>
      <c r="J976" s="159" t="e">
        <f>[2]!EntCustSalesGL("marl02",A976)</f>
        <v>#NAME?</v>
      </c>
      <c r="K976" s="159"/>
    </row>
    <row r="977" spans="1:11" x14ac:dyDescent="0.2">
      <c r="A977" s="166" t="s">
        <v>1864</v>
      </c>
      <c r="B977" s="159">
        <v>0</v>
      </c>
      <c r="C977" s="159" t="e">
        <f>[2]!EntCustName("marl02",A977)</f>
        <v>#NAME?</v>
      </c>
      <c r="D977" s="159" t="str">
        <f t="shared" si="16"/>
        <v>VAN003</v>
      </c>
      <c r="E977" s="159"/>
      <c r="F977" s="159"/>
      <c r="G977" s="160"/>
      <c r="H977" s="160"/>
      <c r="I977" s="159"/>
      <c r="J977" s="159" t="e">
        <f>[2]!EntCustSalesGL("marl02",A977)</f>
        <v>#NAME?</v>
      </c>
      <c r="K977" s="159"/>
    </row>
    <row r="978" spans="1:11" x14ac:dyDescent="0.2">
      <c r="A978" s="166" t="s">
        <v>2423</v>
      </c>
      <c r="B978" s="159">
        <v>0</v>
      </c>
      <c r="C978" s="159" t="e">
        <f>[2]!EntCustName("marl02",A978)</f>
        <v>#NAME?</v>
      </c>
      <c r="D978" s="159" t="str">
        <f t="shared" si="16"/>
        <v>VAN008</v>
      </c>
      <c r="E978" s="159"/>
      <c r="F978" s="159"/>
      <c r="G978" s="160"/>
      <c r="H978" s="160"/>
      <c r="I978" s="159"/>
      <c r="J978" s="159" t="e">
        <f>[2]!EntCustSalesGL("marl02",A978)</f>
        <v>#NAME?</v>
      </c>
      <c r="K978" s="159"/>
    </row>
    <row r="979" spans="1:11" x14ac:dyDescent="0.2">
      <c r="A979" s="166" t="s">
        <v>1865</v>
      </c>
      <c r="B979" s="159">
        <v>0</v>
      </c>
      <c r="C979" s="159" t="e">
        <f>[2]!EntCustName("marl02",A979)</f>
        <v>#NAME?</v>
      </c>
      <c r="D979" s="159" t="str">
        <f t="shared" si="16"/>
        <v>VAW001</v>
      </c>
      <c r="E979" s="159"/>
      <c r="F979" s="159"/>
      <c r="G979" s="160"/>
      <c r="H979" s="160"/>
      <c r="I979" s="159"/>
      <c r="J979" s="159" t="e">
        <f>[2]!EntCustSalesGL("marl02",A979)</f>
        <v>#NAME?</v>
      </c>
      <c r="K979" s="159"/>
    </row>
    <row r="980" spans="1:11" x14ac:dyDescent="0.2">
      <c r="A980" s="166" t="s">
        <v>1866</v>
      </c>
      <c r="B980" s="159">
        <v>0</v>
      </c>
      <c r="C980" s="159" t="e">
        <f>[2]!EntCustName("marl02",A980)</f>
        <v>#NAME?</v>
      </c>
      <c r="D980" s="159" t="str">
        <f t="shared" si="16"/>
        <v>VEC001</v>
      </c>
      <c r="E980" s="159"/>
      <c r="F980" s="159"/>
      <c r="G980" s="160"/>
      <c r="H980" s="160"/>
      <c r="I980" s="159"/>
      <c r="J980" s="159" t="e">
        <f>[2]!EntCustSalesGL("marl02",A980)</f>
        <v>#NAME?</v>
      </c>
      <c r="K980" s="159"/>
    </row>
    <row r="981" spans="1:11" x14ac:dyDescent="0.2">
      <c r="A981" s="166" t="s">
        <v>1867</v>
      </c>
      <c r="B981" s="159">
        <v>0</v>
      </c>
      <c r="C981" s="159" t="e">
        <f>[2]!EntCustName("marl02",A981)</f>
        <v>#NAME?</v>
      </c>
      <c r="D981" s="159" t="str">
        <f t="shared" si="16"/>
        <v>VER003</v>
      </c>
      <c r="E981" s="159"/>
      <c r="F981" s="159"/>
      <c r="G981" s="160"/>
      <c r="H981" s="160"/>
      <c r="I981" s="159"/>
      <c r="J981" s="159" t="e">
        <f>[2]!EntCustSalesGL("marl02",A981)</f>
        <v>#NAME?</v>
      </c>
      <c r="K981" s="159"/>
    </row>
    <row r="982" spans="1:11" x14ac:dyDescent="0.2">
      <c r="A982" s="166" t="s">
        <v>1868</v>
      </c>
      <c r="B982" s="159">
        <v>0</v>
      </c>
      <c r="C982" s="159" t="e">
        <f>[2]!EntCustName("marl02",A982)</f>
        <v>#NAME?</v>
      </c>
      <c r="D982" s="159" t="str">
        <f t="shared" si="16"/>
        <v>VER006</v>
      </c>
      <c r="E982" s="159"/>
      <c r="F982" s="159"/>
      <c r="G982" s="160"/>
      <c r="H982" s="160"/>
      <c r="I982" s="159"/>
      <c r="J982" s="159" t="e">
        <f>[2]!EntCustSalesGL("marl02",A982)</f>
        <v>#NAME?</v>
      </c>
      <c r="K982" s="159"/>
    </row>
    <row r="983" spans="1:11" x14ac:dyDescent="0.2">
      <c r="A983" s="166" t="s">
        <v>1869</v>
      </c>
      <c r="B983" s="159">
        <v>0</v>
      </c>
      <c r="C983" s="159" t="e">
        <f>[2]!EntCustName("marl02",A983)</f>
        <v>#NAME?</v>
      </c>
      <c r="D983" s="159" t="str">
        <f t="shared" si="16"/>
        <v>VIC001</v>
      </c>
      <c r="E983" s="159"/>
      <c r="F983" s="159"/>
      <c r="G983" s="160"/>
      <c r="H983" s="160"/>
      <c r="I983" s="159"/>
      <c r="J983" s="159" t="e">
        <f>[2]!EntCustSalesGL("marl02",A983)</f>
        <v>#NAME?</v>
      </c>
      <c r="K983" s="159"/>
    </row>
    <row r="984" spans="1:11" x14ac:dyDescent="0.2">
      <c r="A984" s="166" t="s">
        <v>1870</v>
      </c>
      <c r="B984" s="159">
        <v>0</v>
      </c>
      <c r="C984" s="159" t="e">
        <f>[2]!EntCustName("marl02",A984)</f>
        <v>#NAME?</v>
      </c>
      <c r="D984" s="159" t="str">
        <f t="shared" si="16"/>
        <v>VIC003</v>
      </c>
      <c r="E984" s="159"/>
      <c r="F984" s="159"/>
      <c r="G984" s="160"/>
      <c r="H984" s="160"/>
      <c r="I984" s="159"/>
      <c r="J984" s="159" t="e">
        <f>[2]!EntCustSalesGL("marl02",A984)</f>
        <v>#NAME?</v>
      </c>
      <c r="K984" s="159"/>
    </row>
    <row r="985" spans="1:11" x14ac:dyDescent="0.2">
      <c r="A985" s="166" t="s">
        <v>2223</v>
      </c>
      <c r="B985" s="159">
        <v>0</v>
      </c>
      <c r="C985" s="159" t="e">
        <f>[2]!EntCustName("marl02",A985)</f>
        <v>#NAME?</v>
      </c>
      <c r="D985" s="159" t="str">
        <f t="shared" si="16"/>
        <v>VIK001</v>
      </c>
      <c r="E985" s="159"/>
      <c r="F985" s="159"/>
      <c r="G985" s="160"/>
      <c r="H985" s="160"/>
      <c r="I985" s="159"/>
      <c r="J985" s="159" t="e">
        <f>[2]!EntCustSalesGL("marl02",A985)</f>
        <v>#NAME?</v>
      </c>
      <c r="K985" s="159"/>
    </row>
    <row r="986" spans="1:11" x14ac:dyDescent="0.2">
      <c r="A986" s="166" t="s">
        <v>1871</v>
      </c>
      <c r="B986" s="159">
        <v>0</v>
      </c>
      <c r="C986" s="159" t="e">
        <f>[2]!EntCustName("marl02",A986)</f>
        <v>#NAME?</v>
      </c>
      <c r="D986" s="159" t="str">
        <f t="shared" si="16"/>
        <v>VIR002</v>
      </c>
      <c r="E986" s="159"/>
      <c r="F986" s="159"/>
      <c r="G986" s="160"/>
      <c r="H986" s="160"/>
      <c r="I986" s="159"/>
      <c r="J986" s="159" t="e">
        <f>[2]!EntCustSalesGL("marl02",A986)</f>
        <v>#NAME?</v>
      </c>
      <c r="K986" s="159"/>
    </row>
    <row r="987" spans="1:11" x14ac:dyDescent="0.2">
      <c r="A987" s="166" t="s">
        <v>1872</v>
      </c>
      <c r="B987" s="159">
        <v>0</v>
      </c>
      <c r="C987" s="159" t="e">
        <f>[2]!EntCustName("marl02",A987)</f>
        <v>#NAME?</v>
      </c>
      <c r="D987" s="159" t="str">
        <f t="shared" si="16"/>
        <v>VIT001</v>
      </c>
      <c r="E987" s="159"/>
      <c r="F987" s="159"/>
      <c r="G987" s="160"/>
      <c r="H987" s="160"/>
      <c r="I987" s="159"/>
      <c r="J987" s="159" t="e">
        <f>[2]!EntCustSalesGL("marl02",A987)</f>
        <v>#NAME?</v>
      </c>
      <c r="K987" s="159"/>
    </row>
    <row r="988" spans="1:11" x14ac:dyDescent="0.2">
      <c r="A988" s="166" t="s">
        <v>1873</v>
      </c>
      <c r="B988" s="159">
        <v>0</v>
      </c>
      <c r="C988" s="159" t="e">
        <f>[2]!EntCustName("marl02",A988)</f>
        <v>#NAME?</v>
      </c>
      <c r="D988" s="159" t="str">
        <f t="shared" si="16"/>
        <v>VMA001</v>
      </c>
      <c r="E988" s="159"/>
      <c r="F988" s="159"/>
      <c r="G988" s="160"/>
      <c r="H988" s="160"/>
      <c r="I988" s="159"/>
      <c r="J988" s="159" t="e">
        <f>[2]!EntCustSalesGL("marl02",A988)</f>
        <v>#NAME?</v>
      </c>
      <c r="K988" s="159"/>
    </row>
    <row r="989" spans="1:11" x14ac:dyDescent="0.2">
      <c r="A989" s="166" t="s">
        <v>1874</v>
      </c>
      <c r="B989" s="159">
        <v>0</v>
      </c>
      <c r="C989" s="159" t="e">
        <f>[2]!EntCustName("marl02",A989)</f>
        <v>#NAME?</v>
      </c>
      <c r="D989" s="159" t="str">
        <f t="shared" si="16"/>
        <v>VMG001</v>
      </c>
      <c r="E989" s="159"/>
      <c r="F989" s="159"/>
      <c r="G989" s="160"/>
      <c r="H989" s="160"/>
      <c r="I989" s="159"/>
      <c r="J989" s="159" t="e">
        <f>[2]!EntCustSalesGL("marl02",A989)</f>
        <v>#NAME?</v>
      </c>
      <c r="K989" s="159"/>
    </row>
    <row r="990" spans="1:11" x14ac:dyDescent="0.2">
      <c r="A990" s="166" t="s">
        <v>1875</v>
      </c>
      <c r="B990" s="159">
        <v>0</v>
      </c>
      <c r="C990" s="159" t="e">
        <f>[2]!EntCustName("marl02",A990)</f>
        <v>#NAME?</v>
      </c>
      <c r="D990" s="159" t="str">
        <f t="shared" si="16"/>
        <v>VOO002</v>
      </c>
      <c r="E990" s="159"/>
      <c r="F990" s="159"/>
      <c r="G990" s="160"/>
      <c r="H990" s="160"/>
      <c r="I990" s="159"/>
      <c r="J990" s="159" t="e">
        <f>[2]!EntCustSalesGL("marl02",A990)</f>
        <v>#NAME?</v>
      </c>
      <c r="K990" s="159"/>
    </row>
    <row r="991" spans="1:11" x14ac:dyDescent="0.2">
      <c r="A991" s="166" t="s">
        <v>2562</v>
      </c>
      <c r="B991" s="159">
        <v>0</v>
      </c>
      <c r="C991" s="159" t="e">
        <f>[2]!EntCustName("marl02",A991)</f>
        <v>#NAME?</v>
      </c>
      <c r="D991" s="159" t="str">
        <f t="shared" si="16"/>
        <v>VOO003</v>
      </c>
      <c r="E991" s="159"/>
      <c r="F991" s="159"/>
      <c r="G991" s="160"/>
      <c r="H991" s="160"/>
      <c r="I991" s="159"/>
      <c r="J991" s="159" t="e">
        <f>[2]!EntCustSalesGL("marl02",A991)</f>
        <v>#NAME?</v>
      </c>
      <c r="K991" s="159"/>
    </row>
    <row r="992" spans="1:11" x14ac:dyDescent="0.2">
      <c r="A992" s="166" t="s">
        <v>1876</v>
      </c>
      <c r="B992" s="159">
        <v>0</v>
      </c>
      <c r="C992" s="159" t="e">
        <f>[2]!EntCustName("marl02",A992)</f>
        <v>#NAME?</v>
      </c>
      <c r="D992" s="159" t="str">
        <f t="shared" si="16"/>
        <v>VOR001</v>
      </c>
      <c r="E992" s="159"/>
      <c r="F992" s="159"/>
      <c r="G992" s="160"/>
      <c r="H992" s="160"/>
      <c r="I992" s="159"/>
      <c r="J992" s="159" t="e">
        <f>[2]!EntCustSalesGL("marl02",A992)</f>
        <v>#NAME?</v>
      </c>
      <c r="K992" s="159"/>
    </row>
    <row r="993" spans="1:11" x14ac:dyDescent="0.2">
      <c r="A993" s="166" t="s">
        <v>1877</v>
      </c>
      <c r="B993" s="159">
        <v>0</v>
      </c>
      <c r="C993" s="159" t="e">
        <f>[2]!EntCustName("marl02",A993)</f>
        <v>#NAME?</v>
      </c>
      <c r="D993" s="159" t="str">
        <f t="shared" si="16"/>
        <v>WAK001</v>
      </c>
      <c r="E993" s="159"/>
      <c r="F993" s="159"/>
      <c r="G993" s="160"/>
      <c r="H993" s="160"/>
      <c r="I993" s="159"/>
      <c r="J993" s="159" t="e">
        <f>[2]!EntCustSalesGL("marl02",A993)</f>
        <v>#NAME?</v>
      </c>
      <c r="K993" s="159"/>
    </row>
    <row r="994" spans="1:11" x14ac:dyDescent="0.2">
      <c r="A994" s="166" t="s">
        <v>1878</v>
      </c>
      <c r="B994" s="159">
        <v>0</v>
      </c>
      <c r="C994" s="159" t="e">
        <f>[2]!EntCustName("marl02",A994)</f>
        <v>#NAME?</v>
      </c>
      <c r="D994" s="159" t="str">
        <f t="shared" si="16"/>
        <v>WAR004</v>
      </c>
      <c r="E994" s="159"/>
      <c r="F994" s="159"/>
      <c r="G994" s="160"/>
      <c r="H994" s="160"/>
      <c r="I994" s="159"/>
      <c r="J994" s="159" t="e">
        <f>[2]!EntCustSalesGL("marl02",A994)</f>
        <v>#NAME?</v>
      </c>
      <c r="K994" s="159"/>
    </row>
    <row r="995" spans="1:11" x14ac:dyDescent="0.2">
      <c r="A995" s="166" t="s">
        <v>1879</v>
      </c>
      <c r="B995" s="159">
        <v>0</v>
      </c>
      <c r="C995" s="159" t="e">
        <f>[2]!EntCustName("marl02",A995)</f>
        <v>#NAME?</v>
      </c>
      <c r="D995" s="159" t="str">
        <f t="shared" si="16"/>
        <v>WAR009</v>
      </c>
      <c r="E995" s="159"/>
      <c r="F995" s="159"/>
      <c r="G995" s="160"/>
      <c r="H995" s="160"/>
      <c r="I995" s="159"/>
      <c r="J995" s="159" t="e">
        <f>[2]!EntCustSalesGL("marl02",A995)</f>
        <v>#NAME?</v>
      </c>
      <c r="K995" s="159"/>
    </row>
    <row r="996" spans="1:11" x14ac:dyDescent="0.2">
      <c r="A996" s="166" t="s">
        <v>1880</v>
      </c>
      <c r="B996" s="159">
        <v>0</v>
      </c>
      <c r="C996" s="159" t="e">
        <f>[2]!EntCustName("marl02",A996)</f>
        <v>#NAME?</v>
      </c>
      <c r="D996" s="159" t="str">
        <f t="shared" si="16"/>
        <v>WAT003</v>
      </c>
      <c r="E996" s="159"/>
      <c r="F996" s="159"/>
      <c r="G996" s="160"/>
      <c r="H996" s="160"/>
      <c r="I996" s="159"/>
      <c r="J996" s="159" t="e">
        <f>[2]!EntCustSalesGL("marl02",A996)</f>
        <v>#NAME?</v>
      </c>
      <c r="K996" s="159"/>
    </row>
    <row r="997" spans="1:11" x14ac:dyDescent="0.2">
      <c r="A997" s="166" t="s">
        <v>1881</v>
      </c>
      <c r="B997" s="159">
        <v>0</v>
      </c>
      <c r="C997" s="159" t="e">
        <f>[2]!EntCustName("marl02",A997)</f>
        <v>#NAME?</v>
      </c>
      <c r="D997" s="159" t="str">
        <f t="shared" si="16"/>
        <v>WAT004</v>
      </c>
      <c r="E997" s="159"/>
      <c r="F997" s="159"/>
      <c r="G997" s="160"/>
      <c r="H997" s="160"/>
      <c r="I997" s="159"/>
      <c r="J997" s="159" t="e">
        <f>[2]!EntCustSalesGL("marl02",A997)</f>
        <v>#NAME?</v>
      </c>
      <c r="K997" s="159"/>
    </row>
    <row r="998" spans="1:11" x14ac:dyDescent="0.2">
      <c r="A998" s="166" t="s">
        <v>1882</v>
      </c>
      <c r="B998" s="159">
        <v>0</v>
      </c>
      <c r="C998" s="159" t="e">
        <f>[2]!EntCustName("marl02",A998)</f>
        <v>#NAME?</v>
      </c>
      <c r="D998" s="159" t="str">
        <f t="shared" si="16"/>
        <v>WAT005</v>
      </c>
      <c r="E998" s="159"/>
      <c r="F998" s="159"/>
      <c r="G998" s="160"/>
      <c r="H998" s="160"/>
      <c r="I998" s="159"/>
      <c r="J998" s="159" t="e">
        <f>[2]!EntCustSalesGL("marl02",A998)</f>
        <v>#NAME?</v>
      </c>
      <c r="K998" s="159"/>
    </row>
    <row r="999" spans="1:11" x14ac:dyDescent="0.2">
      <c r="A999" s="166" t="s">
        <v>1883</v>
      </c>
      <c r="B999" s="159">
        <v>0</v>
      </c>
      <c r="C999" s="159" t="e">
        <f>[2]!EntCustName("marl02",A999)</f>
        <v>#NAME?</v>
      </c>
      <c r="D999" s="159" t="str">
        <f t="shared" si="16"/>
        <v>WAT006</v>
      </c>
      <c r="E999" s="159"/>
      <c r="F999" s="159"/>
      <c r="G999" s="160"/>
      <c r="H999" s="160"/>
      <c r="I999" s="159"/>
      <c r="J999" s="159" t="e">
        <f>[2]!EntCustSalesGL("marl02",A999)</f>
        <v>#NAME?</v>
      </c>
      <c r="K999" s="159"/>
    </row>
    <row r="1000" spans="1:11" x14ac:dyDescent="0.2">
      <c r="A1000" s="166" t="s">
        <v>1884</v>
      </c>
      <c r="B1000" s="159">
        <v>0</v>
      </c>
      <c r="C1000" s="159" t="e">
        <f>[2]!EntCustName("marl02",A1000)</f>
        <v>#NAME?</v>
      </c>
      <c r="D1000" s="159" t="str">
        <f t="shared" si="16"/>
        <v>WAT007</v>
      </c>
      <c r="E1000" s="159"/>
      <c r="F1000" s="159"/>
      <c r="G1000" s="160"/>
      <c r="H1000" s="160"/>
      <c r="I1000" s="159"/>
      <c r="J1000" s="159" t="e">
        <f>[2]!EntCustSalesGL("marl02",A1000)</f>
        <v>#NAME?</v>
      </c>
      <c r="K1000" s="159"/>
    </row>
    <row r="1001" spans="1:11" x14ac:dyDescent="0.2">
      <c r="A1001" s="166" t="s">
        <v>1885</v>
      </c>
      <c r="B1001" s="159">
        <v>0</v>
      </c>
      <c r="C1001" s="159" t="e">
        <f>[2]!EntCustName("marl02",A1001)</f>
        <v>#NAME?</v>
      </c>
      <c r="D1001" s="159" t="str">
        <f t="shared" si="16"/>
        <v>WAT013</v>
      </c>
      <c r="E1001" s="159"/>
      <c r="F1001" s="159"/>
      <c r="G1001" s="160"/>
      <c r="H1001" s="160"/>
      <c r="I1001" s="159"/>
      <c r="J1001" s="159" t="e">
        <f>[2]!EntCustSalesGL("marl02",A1001)</f>
        <v>#NAME?</v>
      </c>
      <c r="K1001" s="159"/>
    </row>
    <row r="1002" spans="1:11" x14ac:dyDescent="0.2">
      <c r="A1002" s="166" t="s">
        <v>1886</v>
      </c>
      <c r="B1002" s="159">
        <v>0</v>
      </c>
      <c r="C1002" s="159" t="e">
        <f>[2]!EntCustName("marl02",A1002)</f>
        <v>#NAME?</v>
      </c>
      <c r="D1002" s="159" t="str">
        <f t="shared" si="16"/>
        <v>WAT014</v>
      </c>
      <c r="E1002" s="159"/>
      <c r="F1002" s="159"/>
      <c r="G1002" s="160"/>
      <c r="H1002" s="160"/>
      <c r="I1002" s="159"/>
      <c r="J1002" s="159" t="e">
        <f>[2]!EntCustSalesGL("marl02",A1002)</f>
        <v>#NAME?</v>
      </c>
      <c r="K1002" s="159"/>
    </row>
    <row r="1003" spans="1:11" x14ac:dyDescent="0.2">
      <c r="A1003" s="166" t="s">
        <v>1887</v>
      </c>
      <c r="B1003" s="159">
        <v>0</v>
      </c>
      <c r="C1003" s="159" t="e">
        <f>[2]!EntCustName("marl02",A1003)</f>
        <v>#NAME?</v>
      </c>
      <c r="D1003" s="159" t="str">
        <f t="shared" si="16"/>
        <v>WAT015</v>
      </c>
      <c r="E1003" s="159"/>
      <c r="F1003" s="159"/>
      <c r="G1003" s="160"/>
      <c r="H1003" s="160"/>
      <c r="I1003" s="159"/>
      <c r="J1003" s="159" t="e">
        <f>[2]!EntCustSalesGL("marl02",A1003)</f>
        <v>#NAME?</v>
      </c>
      <c r="K1003" s="159"/>
    </row>
    <row r="1004" spans="1:11" x14ac:dyDescent="0.2">
      <c r="A1004" s="166" t="s">
        <v>1888</v>
      </c>
      <c r="B1004" s="159">
        <v>0</v>
      </c>
      <c r="C1004" s="159" t="e">
        <f>[2]!EntCustName("marl02",A1004)</f>
        <v>#NAME?</v>
      </c>
      <c r="D1004" s="159" t="str">
        <f t="shared" si="16"/>
        <v>WEB002</v>
      </c>
      <c r="E1004" s="159"/>
      <c r="F1004" s="159"/>
      <c r="G1004" s="160"/>
      <c r="H1004" s="160"/>
      <c r="I1004" s="159"/>
      <c r="J1004" s="159" t="e">
        <f>[2]!EntCustSalesGL("marl02",A1004)</f>
        <v>#NAME?</v>
      </c>
      <c r="K1004" s="159"/>
    </row>
    <row r="1005" spans="1:11" x14ac:dyDescent="0.2">
      <c r="A1005" s="166" t="s">
        <v>1889</v>
      </c>
      <c r="B1005" s="159">
        <v>0</v>
      </c>
      <c r="C1005" s="159" t="e">
        <f>[2]!EntCustName("marl02",A1005)</f>
        <v>#NAME?</v>
      </c>
      <c r="D1005" s="159" t="str">
        <f t="shared" si="16"/>
        <v>WEL001</v>
      </c>
      <c r="E1005" s="159"/>
      <c r="F1005" s="159"/>
      <c r="G1005" s="160"/>
      <c r="H1005" s="160"/>
      <c r="I1005" s="159"/>
      <c r="J1005" s="159" t="e">
        <f>[2]!EntCustSalesGL("marl02",A1005)</f>
        <v>#NAME?</v>
      </c>
      <c r="K1005" s="159"/>
    </row>
    <row r="1006" spans="1:11" x14ac:dyDescent="0.2">
      <c r="A1006" s="166" t="s">
        <v>1890</v>
      </c>
      <c r="B1006" s="159">
        <v>0</v>
      </c>
      <c r="C1006" s="159" t="e">
        <f>[2]!EntCustName("marl02",A1006)</f>
        <v>#NAME?</v>
      </c>
      <c r="D1006" s="159" t="str">
        <f t="shared" si="16"/>
        <v>WEL002</v>
      </c>
      <c r="E1006" s="159"/>
      <c r="F1006" s="159"/>
      <c r="G1006" s="160"/>
      <c r="H1006" s="160"/>
      <c r="I1006" s="159"/>
      <c r="J1006" s="159" t="e">
        <f>[2]!EntCustSalesGL("marl02",A1006)</f>
        <v>#NAME?</v>
      </c>
      <c r="K1006" s="159"/>
    </row>
    <row r="1007" spans="1:11" x14ac:dyDescent="0.2">
      <c r="A1007" s="166" t="s">
        <v>1891</v>
      </c>
      <c r="B1007" s="159">
        <v>0</v>
      </c>
      <c r="C1007" s="159" t="e">
        <f>[2]!EntCustName("marl02",A1007)</f>
        <v>#NAME?</v>
      </c>
      <c r="D1007" s="159" t="str">
        <f t="shared" si="16"/>
        <v>WES003</v>
      </c>
      <c r="E1007" s="159"/>
      <c r="F1007" s="159"/>
      <c r="G1007" s="160"/>
      <c r="H1007" s="160"/>
      <c r="I1007" s="159"/>
      <c r="J1007" s="159" t="e">
        <f>[2]!EntCustSalesGL("marl02",A1007)</f>
        <v>#NAME?</v>
      </c>
      <c r="K1007" s="159"/>
    </row>
    <row r="1008" spans="1:11" x14ac:dyDescent="0.2">
      <c r="A1008" s="166" t="s">
        <v>1892</v>
      </c>
      <c r="B1008" s="159">
        <v>0</v>
      </c>
      <c r="C1008" s="159" t="e">
        <f>[2]!EntCustName("marl02",A1008)</f>
        <v>#NAME?</v>
      </c>
      <c r="D1008" s="159" t="str">
        <f t="shared" si="16"/>
        <v>WES004</v>
      </c>
      <c r="E1008" s="159"/>
      <c r="F1008" s="159"/>
      <c r="G1008" s="160"/>
      <c r="H1008" s="160"/>
      <c r="I1008" s="159"/>
      <c r="J1008" s="159" t="e">
        <f>[2]!EntCustSalesGL("marl02",A1008)</f>
        <v>#NAME?</v>
      </c>
      <c r="K1008" s="159"/>
    </row>
    <row r="1009" spans="1:11" x14ac:dyDescent="0.2">
      <c r="A1009" s="166" t="s">
        <v>1893</v>
      </c>
      <c r="B1009" s="159">
        <v>0</v>
      </c>
      <c r="C1009" s="159" t="e">
        <f>[2]!EntCustName("marl02",A1009)</f>
        <v>#NAME?</v>
      </c>
      <c r="D1009" s="159" t="str">
        <f t="shared" si="16"/>
        <v>WES008</v>
      </c>
      <c r="E1009" s="159"/>
      <c r="F1009" s="159"/>
      <c r="G1009" s="160"/>
      <c r="H1009" s="160"/>
      <c r="I1009" s="159"/>
      <c r="J1009" s="159" t="e">
        <f>[2]!EntCustSalesGL("marl02",A1009)</f>
        <v>#NAME?</v>
      </c>
      <c r="K1009" s="159"/>
    </row>
    <row r="1010" spans="1:11" x14ac:dyDescent="0.2">
      <c r="A1010" s="166" t="s">
        <v>1894</v>
      </c>
      <c r="B1010" s="159">
        <v>0</v>
      </c>
      <c r="C1010" s="159" t="e">
        <f>[2]!EntCustName("marl02",A1010)</f>
        <v>#NAME?</v>
      </c>
      <c r="D1010" s="159" t="str">
        <f t="shared" si="16"/>
        <v>WES012</v>
      </c>
      <c r="E1010" s="159"/>
      <c r="F1010" s="159"/>
      <c r="G1010" s="160"/>
      <c r="H1010" s="160"/>
      <c r="I1010" s="159"/>
      <c r="J1010" s="159" t="e">
        <f>[2]!EntCustSalesGL("marl02",A1010)</f>
        <v>#NAME?</v>
      </c>
      <c r="K1010" s="159"/>
    </row>
    <row r="1011" spans="1:11" x14ac:dyDescent="0.2">
      <c r="A1011" s="166" t="s">
        <v>1895</v>
      </c>
      <c r="B1011" s="159">
        <v>0</v>
      </c>
      <c r="C1011" s="159" t="e">
        <f>[2]!EntCustName("marl02",A1011)</f>
        <v>#NAME?</v>
      </c>
      <c r="D1011" s="159" t="str">
        <f t="shared" si="16"/>
        <v>WES013</v>
      </c>
      <c r="E1011" s="159"/>
      <c r="F1011" s="159"/>
      <c r="G1011" s="160"/>
      <c r="H1011" s="160"/>
      <c r="I1011" s="159"/>
      <c r="J1011" s="159" t="e">
        <f>[2]!EntCustSalesGL("marl02",A1011)</f>
        <v>#NAME?</v>
      </c>
      <c r="K1011" s="159"/>
    </row>
    <row r="1012" spans="1:11" x14ac:dyDescent="0.2">
      <c r="A1012" s="166" t="s">
        <v>1896</v>
      </c>
      <c r="B1012" s="159">
        <v>0</v>
      </c>
      <c r="C1012" s="159" t="e">
        <f>[2]!EntCustName("marl02",A1012)</f>
        <v>#NAME?</v>
      </c>
      <c r="D1012" s="159" t="str">
        <f t="shared" si="16"/>
        <v>WES015</v>
      </c>
      <c r="E1012" s="159"/>
      <c r="F1012" s="159"/>
      <c r="G1012" s="160"/>
      <c r="H1012" s="160"/>
      <c r="I1012" s="159"/>
      <c r="J1012" s="159" t="e">
        <f>[2]!EntCustSalesGL("marl02",A1012)</f>
        <v>#NAME?</v>
      </c>
      <c r="K1012" s="159"/>
    </row>
    <row r="1013" spans="1:11" x14ac:dyDescent="0.2">
      <c r="A1013" s="166" t="s">
        <v>1897</v>
      </c>
      <c r="B1013" s="159">
        <v>0</v>
      </c>
      <c r="C1013" s="159" t="e">
        <f>[2]!EntCustName("marl02",A1013)</f>
        <v>#NAME?</v>
      </c>
      <c r="D1013" s="159" t="str">
        <f t="shared" si="16"/>
        <v>WES018</v>
      </c>
      <c r="E1013" s="159"/>
      <c r="F1013" s="159"/>
      <c r="G1013" s="160"/>
      <c r="H1013" s="160"/>
      <c r="I1013" s="159"/>
      <c r="J1013" s="159" t="e">
        <f>[2]!EntCustSalesGL("marl02",A1013)</f>
        <v>#NAME?</v>
      </c>
      <c r="K1013" s="159"/>
    </row>
    <row r="1014" spans="1:11" x14ac:dyDescent="0.2">
      <c r="A1014" s="166" t="s">
        <v>1898</v>
      </c>
      <c r="B1014" s="159">
        <v>0</v>
      </c>
      <c r="C1014" s="159" t="e">
        <f>[2]!EntCustName("marl02",A1014)</f>
        <v>#NAME?</v>
      </c>
      <c r="D1014" s="159" t="str">
        <f t="shared" si="16"/>
        <v>WES020</v>
      </c>
      <c r="E1014" s="159"/>
      <c r="F1014" s="159"/>
      <c r="G1014" s="160"/>
      <c r="H1014" s="160"/>
      <c r="I1014" s="159"/>
      <c r="J1014" s="159" t="e">
        <f>[2]!EntCustSalesGL("marl02",A1014)</f>
        <v>#NAME?</v>
      </c>
      <c r="K1014" s="159"/>
    </row>
    <row r="1015" spans="1:11" x14ac:dyDescent="0.2">
      <c r="A1015" s="166" t="s">
        <v>1899</v>
      </c>
      <c r="B1015" s="159">
        <v>0</v>
      </c>
      <c r="C1015" s="159" t="e">
        <f>[2]!EntCustName("marl02",A1015)</f>
        <v>#NAME?</v>
      </c>
      <c r="D1015" s="159" t="str">
        <f t="shared" si="16"/>
        <v>WES025</v>
      </c>
      <c r="E1015" s="159"/>
      <c r="F1015" s="159"/>
      <c r="G1015" s="160"/>
      <c r="H1015" s="160"/>
      <c r="I1015" s="159"/>
      <c r="J1015" s="159" t="e">
        <f>[2]!EntCustSalesGL("marl02",A1015)</f>
        <v>#NAME?</v>
      </c>
      <c r="K1015" s="159"/>
    </row>
    <row r="1016" spans="1:11" x14ac:dyDescent="0.2">
      <c r="A1016" s="166" t="s">
        <v>2564</v>
      </c>
      <c r="B1016" s="159">
        <v>0</v>
      </c>
      <c r="C1016" s="159" t="e">
        <f>[2]!EntCustName("marl02",A1016)</f>
        <v>#NAME?</v>
      </c>
      <c r="D1016" s="159" t="str">
        <f t="shared" si="16"/>
        <v>WES026</v>
      </c>
      <c r="E1016" s="159"/>
      <c r="F1016" s="159"/>
      <c r="G1016" s="160"/>
      <c r="H1016" s="160"/>
      <c r="I1016" s="159"/>
      <c r="J1016" s="159" t="e">
        <f>[2]!EntCustSalesGL("marl02",A1016)</f>
        <v>#NAME?</v>
      </c>
      <c r="K1016" s="159"/>
    </row>
    <row r="1017" spans="1:11" x14ac:dyDescent="0.2">
      <c r="A1017" s="166" t="s">
        <v>2565</v>
      </c>
      <c r="B1017" s="159">
        <v>0</v>
      </c>
      <c r="C1017" s="159" t="e">
        <f>[2]!EntCustName("marl02",A1017)</f>
        <v>#NAME?</v>
      </c>
      <c r="D1017" s="159" t="str">
        <f t="shared" si="16"/>
        <v>WES027</v>
      </c>
      <c r="E1017" s="159"/>
      <c r="F1017" s="159"/>
      <c r="G1017" s="160"/>
      <c r="H1017" s="160"/>
      <c r="I1017" s="159"/>
      <c r="J1017" s="159" t="e">
        <f>[2]!EntCustSalesGL("marl02",A1017)</f>
        <v>#NAME?</v>
      </c>
      <c r="K1017" s="159"/>
    </row>
    <row r="1018" spans="1:11" x14ac:dyDescent="0.2">
      <c r="A1018" s="166" t="s">
        <v>2566</v>
      </c>
      <c r="B1018" s="159">
        <v>0</v>
      </c>
      <c r="C1018" s="159" t="e">
        <f>[2]!EntCustName("marl02",A1018)</f>
        <v>#NAME?</v>
      </c>
      <c r="D1018" s="159" t="str">
        <f t="shared" si="16"/>
        <v>WES028</v>
      </c>
      <c r="E1018" s="159"/>
      <c r="F1018" s="159"/>
      <c r="G1018" s="160"/>
      <c r="H1018" s="160"/>
      <c r="I1018" s="159"/>
      <c r="J1018" s="159" t="e">
        <f>[2]!EntCustSalesGL("marl02",A1018)</f>
        <v>#NAME?</v>
      </c>
      <c r="K1018" s="159"/>
    </row>
    <row r="1019" spans="1:11" x14ac:dyDescent="0.2">
      <c r="A1019" s="166" t="s">
        <v>1900</v>
      </c>
      <c r="B1019" s="159">
        <v>0</v>
      </c>
      <c r="C1019" s="159" t="e">
        <f>[2]!EntCustName("marl02",A1019)</f>
        <v>#NAME?</v>
      </c>
      <c r="D1019" s="159" t="str">
        <f t="shared" si="16"/>
        <v>WET001</v>
      </c>
      <c r="E1019" s="159"/>
      <c r="F1019" s="159"/>
      <c r="G1019" s="160"/>
      <c r="H1019" s="160"/>
      <c r="I1019" s="159"/>
      <c r="J1019" s="159" t="e">
        <f>[2]!EntCustSalesGL("marl02",A1019)</f>
        <v>#NAME?</v>
      </c>
      <c r="K1019" s="159"/>
    </row>
    <row r="1020" spans="1:11" x14ac:dyDescent="0.2">
      <c r="A1020" s="166" t="s">
        <v>1901</v>
      </c>
      <c r="B1020" s="159">
        <v>0</v>
      </c>
      <c r="C1020" s="159" t="e">
        <f>[2]!EntCustName("marl02",A1020)</f>
        <v>#NAME?</v>
      </c>
      <c r="D1020" s="159" t="str">
        <f t="shared" si="16"/>
        <v>WET003</v>
      </c>
      <c r="E1020" s="159"/>
      <c r="F1020" s="159"/>
      <c r="G1020" s="160"/>
      <c r="H1020" s="160"/>
      <c r="I1020" s="159"/>
      <c r="J1020" s="159" t="e">
        <f>[2]!EntCustSalesGL("marl02",A1020)</f>
        <v>#NAME?</v>
      </c>
      <c r="K1020" s="159"/>
    </row>
    <row r="1021" spans="1:11" x14ac:dyDescent="0.2">
      <c r="A1021" s="166" t="s">
        <v>2567</v>
      </c>
      <c r="B1021" s="159">
        <v>0</v>
      </c>
      <c r="C1021" s="159" t="e">
        <f>[2]!EntCustName("marl02",A1021)</f>
        <v>#NAME?</v>
      </c>
      <c r="D1021" s="159" t="str">
        <f t="shared" si="16"/>
        <v>WET004</v>
      </c>
      <c r="E1021" s="159"/>
      <c r="F1021" s="159"/>
      <c r="G1021" s="160"/>
      <c r="H1021" s="160"/>
      <c r="I1021" s="159"/>
      <c r="J1021" s="159" t="e">
        <f>[2]!EntCustSalesGL("marl02",A1021)</f>
        <v>#NAME?</v>
      </c>
      <c r="K1021" s="159"/>
    </row>
    <row r="1022" spans="1:11" x14ac:dyDescent="0.2">
      <c r="A1022" s="166" t="s">
        <v>1902</v>
      </c>
      <c r="B1022" s="159">
        <v>0</v>
      </c>
      <c r="C1022" s="159" t="e">
        <f>[2]!EntCustName("marl02",A1022)</f>
        <v>#NAME?</v>
      </c>
      <c r="D1022" s="159" t="str">
        <f t="shared" si="16"/>
        <v>WEY001</v>
      </c>
      <c r="E1022" s="159"/>
      <c r="F1022" s="159"/>
      <c r="G1022" s="160"/>
      <c r="H1022" s="160"/>
      <c r="I1022" s="159"/>
      <c r="J1022" s="159" t="e">
        <f>[2]!EntCustSalesGL("marl02",A1022)</f>
        <v>#NAME?</v>
      </c>
      <c r="K1022" s="159"/>
    </row>
    <row r="1023" spans="1:11" x14ac:dyDescent="0.2">
      <c r="A1023" s="166" t="s">
        <v>1903</v>
      </c>
      <c r="B1023" s="159">
        <v>0</v>
      </c>
      <c r="C1023" s="159" t="e">
        <f>[2]!EntCustName("marl02",A1023)</f>
        <v>#NAME?</v>
      </c>
      <c r="D1023" s="159" t="str">
        <f t="shared" si="16"/>
        <v>WGL001</v>
      </c>
      <c r="E1023" s="159"/>
      <c r="F1023" s="159"/>
      <c r="G1023" s="160"/>
      <c r="H1023" s="160"/>
      <c r="I1023" s="159"/>
      <c r="J1023" s="159" t="e">
        <f>[2]!EntCustSalesGL("marl02",A1023)</f>
        <v>#NAME?</v>
      </c>
      <c r="K1023" s="159"/>
    </row>
    <row r="1024" spans="1:11" x14ac:dyDescent="0.2">
      <c r="A1024" s="166" t="s">
        <v>2234</v>
      </c>
      <c r="B1024" s="159">
        <v>0</v>
      </c>
      <c r="C1024" s="159" t="e">
        <f>[2]!EntCustName("marl02",A1024)</f>
        <v>#NAME?</v>
      </c>
      <c r="D1024" s="159" t="str">
        <f t="shared" si="16"/>
        <v>WHE002</v>
      </c>
      <c r="E1024" s="159"/>
      <c r="F1024" s="159"/>
      <c r="G1024" s="160"/>
      <c r="H1024" s="160"/>
      <c r="I1024" s="159"/>
      <c r="J1024" s="159" t="e">
        <f>[2]!EntCustSalesGL("marl02",A1024)</f>
        <v>#NAME?</v>
      </c>
      <c r="K1024" s="159"/>
    </row>
    <row r="1025" spans="1:11" x14ac:dyDescent="0.2">
      <c r="A1025" s="166" t="s">
        <v>1904</v>
      </c>
      <c r="B1025" s="159">
        <v>0</v>
      </c>
      <c r="C1025" s="159" t="e">
        <f>[2]!EntCustName("marl02",A1025)</f>
        <v>#NAME?</v>
      </c>
      <c r="D1025" s="159" t="str">
        <f t="shared" si="16"/>
        <v>WHI001</v>
      </c>
      <c r="E1025" s="159"/>
      <c r="F1025" s="159"/>
      <c r="G1025" s="160"/>
      <c r="H1025" s="160"/>
      <c r="I1025" s="159"/>
      <c r="J1025" s="159" t="e">
        <f>[2]!EntCustSalesGL("marl02",A1025)</f>
        <v>#NAME?</v>
      </c>
      <c r="K1025" s="159"/>
    </row>
    <row r="1026" spans="1:11" x14ac:dyDescent="0.2">
      <c r="A1026" s="166" t="s">
        <v>1905</v>
      </c>
      <c r="B1026" s="159">
        <v>0</v>
      </c>
      <c r="C1026" s="159" t="e">
        <f>[2]!EntCustName("marl02",A1026)</f>
        <v>#NAME?</v>
      </c>
      <c r="D1026" s="159" t="str">
        <f t="shared" si="16"/>
        <v>WHI002</v>
      </c>
      <c r="E1026" s="159"/>
      <c r="F1026" s="159"/>
      <c r="G1026" s="160"/>
      <c r="H1026" s="160"/>
      <c r="I1026" s="159"/>
      <c r="J1026" s="159" t="e">
        <f>[2]!EntCustSalesGL("marl02",A1026)</f>
        <v>#NAME?</v>
      </c>
      <c r="K1026" s="159"/>
    </row>
    <row r="1027" spans="1:11" x14ac:dyDescent="0.2">
      <c r="A1027" s="166" t="s">
        <v>1906</v>
      </c>
      <c r="B1027" s="159">
        <v>0</v>
      </c>
      <c r="C1027" s="159" t="e">
        <f>[2]!EntCustName("marl02",A1027)</f>
        <v>#NAME?</v>
      </c>
      <c r="D1027" s="159" t="str">
        <f t="shared" si="16"/>
        <v>WHI004</v>
      </c>
      <c r="E1027" s="159"/>
      <c r="F1027" s="159"/>
      <c r="G1027" s="160"/>
      <c r="H1027" s="160"/>
      <c r="I1027" s="159"/>
      <c r="J1027" s="159" t="e">
        <f>[2]!EntCustSalesGL("marl02",A1027)</f>
        <v>#NAME?</v>
      </c>
      <c r="K1027" s="159"/>
    </row>
    <row r="1028" spans="1:11" x14ac:dyDescent="0.2">
      <c r="A1028" s="166" t="s">
        <v>1907</v>
      </c>
      <c r="B1028" s="159">
        <v>0</v>
      </c>
      <c r="C1028" s="159" t="e">
        <f>[2]!EntCustName("marl02",A1028)</f>
        <v>#NAME?</v>
      </c>
      <c r="D1028" s="159" t="str">
        <f t="shared" si="16"/>
        <v>WHI005</v>
      </c>
      <c r="E1028" s="159"/>
      <c r="F1028" s="159"/>
      <c r="G1028" s="160"/>
      <c r="H1028" s="160"/>
      <c r="I1028" s="159"/>
      <c r="J1028" s="159" t="e">
        <f>[2]!EntCustSalesGL("marl02",A1028)</f>
        <v>#NAME?</v>
      </c>
      <c r="K1028" s="159"/>
    </row>
    <row r="1029" spans="1:11" x14ac:dyDescent="0.2">
      <c r="A1029" s="166" t="s">
        <v>1908</v>
      </c>
      <c r="B1029" s="159">
        <v>0</v>
      </c>
      <c r="C1029" s="159" t="e">
        <f>[2]!EntCustName("marl02",A1029)</f>
        <v>#NAME?</v>
      </c>
      <c r="D1029" s="159" t="str">
        <f t="shared" si="16"/>
        <v>WHI007</v>
      </c>
      <c r="E1029" s="159"/>
      <c r="F1029" s="159"/>
      <c r="G1029" s="160"/>
      <c r="H1029" s="160"/>
      <c r="I1029" s="159"/>
      <c r="J1029" s="159" t="e">
        <f>[2]!EntCustSalesGL("marl02",A1029)</f>
        <v>#NAME?</v>
      </c>
      <c r="K1029" s="159"/>
    </row>
    <row r="1030" spans="1:11" x14ac:dyDescent="0.2">
      <c r="A1030" s="166" t="s">
        <v>1909</v>
      </c>
      <c r="B1030" s="159">
        <v>0</v>
      </c>
      <c r="C1030" s="159" t="e">
        <f>[2]!EntCustName("marl02",A1030)</f>
        <v>#NAME?</v>
      </c>
      <c r="D1030" s="159" t="str">
        <f t="shared" si="16"/>
        <v>WHI008</v>
      </c>
      <c r="E1030" s="159"/>
      <c r="F1030" s="159"/>
      <c r="G1030" s="160"/>
      <c r="H1030" s="160"/>
      <c r="I1030" s="159"/>
      <c r="J1030" s="159" t="e">
        <f>[2]!EntCustSalesGL("marl02",A1030)</f>
        <v>#NAME?</v>
      </c>
      <c r="K1030" s="159"/>
    </row>
    <row r="1031" spans="1:11" x14ac:dyDescent="0.2">
      <c r="A1031" s="166" t="s">
        <v>1910</v>
      </c>
      <c r="B1031" s="159">
        <v>0</v>
      </c>
      <c r="C1031" s="159" t="e">
        <f>[2]!EntCustName("marl02",A1031)</f>
        <v>#NAME?</v>
      </c>
      <c r="D1031" s="159" t="str">
        <f t="shared" ref="D1031:D1094" si="17">A1031</f>
        <v>WHI010</v>
      </c>
      <c r="E1031" s="159"/>
      <c r="F1031" s="159"/>
      <c r="G1031" s="160"/>
      <c r="H1031" s="160"/>
      <c r="I1031" s="159"/>
      <c r="J1031" s="159" t="e">
        <f>[2]!EntCustSalesGL("marl02",A1031)</f>
        <v>#NAME?</v>
      </c>
      <c r="K1031" s="159"/>
    </row>
    <row r="1032" spans="1:11" x14ac:dyDescent="0.2">
      <c r="A1032" s="166" t="s">
        <v>1911</v>
      </c>
      <c r="B1032" s="159">
        <v>0</v>
      </c>
      <c r="C1032" s="159" t="e">
        <f>[2]!EntCustName("marl02",A1032)</f>
        <v>#NAME?</v>
      </c>
      <c r="D1032" s="159" t="str">
        <f t="shared" si="17"/>
        <v>WHU001</v>
      </c>
      <c r="E1032" s="159"/>
      <c r="F1032" s="159"/>
      <c r="G1032" s="160"/>
      <c r="H1032" s="160"/>
      <c r="I1032" s="159"/>
      <c r="J1032" s="159" t="e">
        <f>[2]!EntCustSalesGL("marl02",A1032)</f>
        <v>#NAME?</v>
      </c>
      <c r="K1032" s="159"/>
    </row>
    <row r="1033" spans="1:11" x14ac:dyDescent="0.2">
      <c r="A1033" s="166" t="s">
        <v>1912</v>
      </c>
      <c r="B1033" s="159">
        <v>0</v>
      </c>
      <c r="C1033" s="159" t="e">
        <f>[2]!EntCustName("marl02",A1033)</f>
        <v>#NAME?</v>
      </c>
      <c r="D1033" s="159" t="str">
        <f t="shared" si="17"/>
        <v>WIC001</v>
      </c>
      <c r="E1033" s="159"/>
      <c r="F1033" s="159"/>
      <c r="G1033" s="160"/>
      <c r="H1033" s="160"/>
      <c r="I1033" s="159"/>
      <c r="J1033" s="159" t="e">
        <f>[2]!EntCustSalesGL("marl02",A1033)</f>
        <v>#NAME?</v>
      </c>
      <c r="K1033" s="159"/>
    </row>
    <row r="1034" spans="1:11" x14ac:dyDescent="0.2">
      <c r="A1034" s="166" t="s">
        <v>1913</v>
      </c>
      <c r="B1034" s="159">
        <v>0</v>
      </c>
      <c r="C1034" s="159" t="e">
        <f>[2]!EntCustName("marl02",A1034)</f>
        <v>#NAME?</v>
      </c>
      <c r="D1034" s="159" t="str">
        <f t="shared" si="17"/>
        <v>WIL003</v>
      </c>
      <c r="E1034" s="159"/>
      <c r="F1034" s="159"/>
      <c r="G1034" s="160"/>
      <c r="H1034" s="160"/>
      <c r="I1034" s="159"/>
      <c r="J1034" s="159" t="e">
        <f>[2]!EntCustSalesGL("marl02",A1034)</f>
        <v>#NAME?</v>
      </c>
      <c r="K1034" s="159"/>
    </row>
    <row r="1035" spans="1:11" x14ac:dyDescent="0.2">
      <c r="A1035" s="166" t="s">
        <v>1914</v>
      </c>
      <c r="B1035" s="159">
        <v>0</v>
      </c>
      <c r="C1035" s="159" t="e">
        <f>[2]!EntCustName("marl02",A1035)</f>
        <v>#NAME?</v>
      </c>
      <c r="D1035" s="159" t="str">
        <f t="shared" si="17"/>
        <v>WIL004</v>
      </c>
      <c r="E1035" s="159"/>
      <c r="F1035" s="159"/>
      <c r="G1035" s="160"/>
      <c r="H1035" s="160"/>
      <c r="I1035" s="159"/>
      <c r="J1035" s="159" t="e">
        <f>[2]!EntCustSalesGL("marl02",A1035)</f>
        <v>#NAME?</v>
      </c>
      <c r="K1035" s="159"/>
    </row>
    <row r="1036" spans="1:11" x14ac:dyDescent="0.2">
      <c r="A1036" s="166" t="s">
        <v>1915</v>
      </c>
      <c r="B1036" s="159">
        <v>0</v>
      </c>
      <c r="C1036" s="159" t="e">
        <f>[2]!EntCustName("marl02",A1036)</f>
        <v>#NAME?</v>
      </c>
      <c r="D1036" s="159" t="str">
        <f t="shared" si="17"/>
        <v>WIL011</v>
      </c>
      <c r="E1036" s="159"/>
      <c r="F1036" s="159"/>
      <c r="G1036" s="160"/>
      <c r="H1036" s="160"/>
      <c r="I1036" s="159"/>
      <c r="J1036" s="159" t="e">
        <f>[2]!EntCustSalesGL("marl02",A1036)</f>
        <v>#NAME?</v>
      </c>
      <c r="K1036" s="159"/>
    </row>
    <row r="1037" spans="1:11" x14ac:dyDescent="0.2">
      <c r="A1037" s="166" t="s">
        <v>2568</v>
      </c>
      <c r="B1037" s="159">
        <v>0</v>
      </c>
      <c r="C1037" s="159" t="e">
        <f>[2]!EntCustName("marl02",A1037)</f>
        <v>#NAME?</v>
      </c>
      <c r="D1037" s="159" t="str">
        <f t="shared" si="17"/>
        <v>WIL017</v>
      </c>
      <c r="E1037" s="159"/>
      <c r="F1037" s="159"/>
      <c r="G1037" s="160"/>
      <c r="H1037" s="160"/>
      <c r="I1037" s="159"/>
      <c r="J1037" s="159" t="e">
        <f>[2]!EntCustSalesGL("marl02",A1037)</f>
        <v>#NAME?</v>
      </c>
      <c r="K1037" s="159"/>
    </row>
    <row r="1038" spans="1:11" x14ac:dyDescent="0.2">
      <c r="A1038" s="166" t="s">
        <v>1916</v>
      </c>
      <c r="B1038" s="159">
        <v>0</v>
      </c>
      <c r="C1038" s="159" t="e">
        <f>[2]!EntCustName("marl02",A1038)</f>
        <v>#NAME?</v>
      </c>
      <c r="D1038" s="159" t="str">
        <f t="shared" si="17"/>
        <v>WIN004</v>
      </c>
      <c r="E1038" s="159"/>
      <c r="F1038" s="159"/>
      <c r="G1038" s="160"/>
      <c r="H1038" s="160"/>
      <c r="I1038" s="159"/>
      <c r="J1038" s="159" t="e">
        <f>[2]!EntCustSalesGL("marl02",A1038)</f>
        <v>#NAME?</v>
      </c>
      <c r="K1038" s="159"/>
    </row>
    <row r="1039" spans="1:11" x14ac:dyDescent="0.2">
      <c r="A1039" s="166" t="s">
        <v>1917</v>
      </c>
      <c r="B1039" s="159">
        <v>0</v>
      </c>
      <c r="C1039" s="159" t="e">
        <f>[2]!EntCustName("marl02",A1039)</f>
        <v>#NAME?</v>
      </c>
      <c r="D1039" s="159" t="str">
        <f t="shared" si="17"/>
        <v>WIN006</v>
      </c>
      <c r="E1039" s="159"/>
      <c r="F1039" s="159"/>
      <c r="G1039" s="160"/>
      <c r="H1039" s="160"/>
      <c r="I1039" s="159"/>
      <c r="J1039" s="159" t="e">
        <f>[2]!EntCustSalesGL("marl02",A1039)</f>
        <v>#NAME?</v>
      </c>
      <c r="K1039" s="159"/>
    </row>
    <row r="1040" spans="1:11" x14ac:dyDescent="0.2">
      <c r="A1040" s="166" t="s">
        <v>1918</v>
      </c>
      <c r="B1040" s="159">
        <v>0</v>
      </c>
      <c r="C1040" s="159" t="e">
        <f>[2]!EntCustName("marl02",A1040)</f>
        <v>#NAME?</v>
      </c>
      <c r="D1040" s="159" t="str">
        <f t="shared" si="17"/>
        <v>WIN009</v>
      </c>
      <c r="E1040" s="159"/>
      <c r="F1040" s="159"/>
      <c r="G1040" s="160"/>
      <c r="H1040" s="160"/>
      <c r="I1040" s="159"/>
      <c r="J1040" s="159" t="e">
        <f>[2]!EntCustSalesGL("marl02",A1040)</f>
        <v>#NAME?</v>
      </c>
      <c r="K1040" s="159"/>
    </row>
    <row r="1041" spans="1:11" x14ac:dyDescent="0.2">
      <c r="A1041" s="166" t="s">
        <v>1919</v>
      </c>
      <c r="B1041" s="159">
        <v>0</v>
      </c>
      <c r="C1041" s="159" t="e">
        <f>[2]!EntCustName("marl02",A1041)</f>
        <v>#NAME?</v>
      </c>
      <c r="D1041" s="159" t="str">
        <f t="shared" si="17"/>
        <v>WIN010</v>
      </c>
      <c r="E1041" s="159"/>
      <c r="F1041" s="159"/>
      <c r="G1041" s="160"/>
      <c r="H1041" s="160"/>
      <c r="I1041" s="159"/>
      <c r="J1041" s="159" t="e">
        <f>[2]!EntCustSalesGL("marl02",A1041)</f>
        <v>#NAME?</v>
      </c>
      <c r="K1041" s="159"/>
    </row>
    <row r="1042" spans="1:11" x14ac:dyDescent="0.2">
      <c r="A1042" s="166" t="s">
        <v>1920</v>
      </c>
      <c r="B1042" s="159">
        <v>0</v>
      </c>
      <c r="C1042" s="159" t="e">
        <f>[2]!EntCustName("marl02",A1042)</f>
        <v>#NAME?</v>
      </c>
      <c r="D1042" s="159" t="str">
        <f t="shared" si="17"/>
        <v>WIN011</v>
      </c>
      <c r="E1042" s="159"/>
      <c r="F1042" s="159"/>
      <c r="G1042" s="160"/>
      <c r="H1042" s="160"/>
      <c r="I1042" s="159"/>
      <c r="J1042" s="159" t="e">
        <f>[2]!EntCustSalesGL("marl02",A1042)</f>
        <v>#NAME?</v>
      </c>
      <c r="K1042" s="159"/>
    </row>
    <row r="1043" spans="1:11" x14ac:dyDescent="0.2">
      <c r="A1043" s="166" t="s">
        <v>2424</v>
      </c>
      <c r="B1043" s="159">
        <v>0</v>
      </c>
      <c r="C1043" s="159" t="e">
        <f>[2]!EntCustName("marl02",A1043)</f>
        <v>#NAME?</v>
      </c>
      <c r="D1043" s="159" t="str">
        <f t="shared" si="17"/>
        <v>WIN025</v>
      </c>
      <c r="E1043" s="159"/>
      <c r="F1043" s="159"/>
      <c r="G1043" s="160"/>
      <c r="H1043" s="160"/>
      <c r="I1043" s="159"/>
      <c r="J1043" s="159" t="e">
        <f>[2]!EntCustSalesGL("marl02",A1043)</f>
        <v>#NAME?</v>
      </c>
      <c r="K1043" s="159"/>
    </row>
    <row r="1044" spans="1:11" x14ac:dyDescent="0.2">
      <c r="A1044" s="166" t="s">
        <v>1921</v>
      </c>
      <c r="B1044" s="159">
        <v>0</v>
      </c>
      <c r="C1044" s="159" t="e">
        <f>[2]!EntCustName("marl02",A1044)</f>
        <v>#NAME?</v>
      </c>
      <c r="D1044" s="159" t="str">
        <f t="shared" si="17"/>
        <v>WLB001</v>
      </c>
      <c r="E1044" s="159"/>
      <c r="F1044" s="159"/>
      <c r="G1044" s="160"/>
      <c r="H1044" s="160"/>
      <c r="I1044" s="159"/>
      <c r="J1044" s="159" t="e">
        <f>[2]!EntCustSalesGL("marl02",A1044)</f>
        <v>#NAME?</v>
      </c>
      <c r="K1044" s="159"/>
    </row>
    <row r="1045" spans="1:11" x14ac:dyDescent="0.2">
      <c r="A1045" s="166" t="s">
        <v>1922</v>
      </c>
      <c r="B1045" s="159">
        <v>0</v>
      </c>
      <c r="C1045" s="159" t="e">
        <f>[2]!EntCustName("marl02",A1045)</f>
        <v>#NAME?</v>
      </c>
      <c r="D1045" s="159" t="str">
        <f t="shared" si="17"/>
        <v>WOO002</v>
      </c>
      <c r="E1045" s="159"/>
      <c r="F1045" s="159"/>
      <c r="G1045" s="160"/>
      <c r="H1045" s="160"/>
      <c r="I1045" s="159"/>
      <c r="J1045" s="159" t="e">
        <f>[2]!EntCustSalesGL("marl02",A1045)</f>
        <v>#NAME?</v>
      </c>
      <c r="K1045" s="159"/>
    </row>
    <row r="1046" spans="1:11" x14ac:dyDescent="0.2">
      <c r="A1046" s="166" t="s">
        <v>1923</v>
      </c>
      <c r="B1046" s="159">
        <v>0</v>
      </c>
      <c r="C1046" s="159" t="e">
        <f>[2]!EntCustName("marl02",A1046)</f>
        <v>#NAME?</v>
      </c>
      <c r="D1046" s="159" t="str">
        <f t="shared" si="17"/>
        <v>WOR002</v>
      </c>
      <c r="E1046" s="159"/>
      <c r="F1046" s="159"/>
      <c r="G1046" s="160"/>
      <c r="H1046" s="160"/>
      <c r="I1046" s="159"/>
      <c r="J1046" s="159" t="e">
        <f>[2]!EntCustSalesGL("marl02",A1046)</f>
        <v>#NAME?</v>
      </c>
      <c r="K1046" s="159"/>
    </row>
    <row r="1047" spans="1:11" x14ac:dyDescent="0.2">
      <c r="A1047" s="166" t="s">
        <v>1924</v>
      </c>
      <c r="B1047" s="159">
        <v>0</v>
      </c>
      <c r="C1047" s="159" t="e">
        <f>[2]!EntCustName("marl02",A1047)</f>
        <v>#NAME?</v>
      </c>
      <c r="D1047" s="159" t="str">
        <f t="shared" si="17"/>
        <v>WOR005</v>
      </c>
      <c r="E1047" s="159"/>
      <c r="F1047" s="159"/>
      <c r="G1047" s="160"/>
      <c r="H1047" s="160"/>
      <c r="I1047" s="159"/>
      <c r="J1047" s="159" t="e">
        <f>[2]!EntCustSalesGL("marl02",A1047)</f>
        <v>#NAME?</v>
      </c>
      <c r="K1047" s="159"/>
    </row>
    <row r="1048" spans="1:11" x14ac:dyDescent="0.2">
      <c r="A1048" s="166" t="s">
        <v>1925</v>
      </c>
      <c r="B1048" s="159">
        <v>0</v>
      </c>
      <c r="C1048" s="159" t="e">
        <f>[2]!EntCustName("marl02",A1048)</f>
        <v>#NAME?</v>
      </c>
      <c r="D1048" s="159" t="str">
        <f t="shared" si="17"/>
        <v>WTR001</v>
      </c>
      <c r="E1048" s="159"/>
      <c r="F1048" s="159"/>
      <c r="G1048" s="160"/>
      <c r="H1048" s="160"/>
      <c r="I1048" s="159"/>
      <c r="J1048" s="159" t="e">
        <f>[2]!EntCustSalesGL("marl02",A1048)</f>
        <v>#NAME?</v>
      </c>
      <c r="K1048" s="159"/>
    </row>
    <row r="1049" spans="1:11" x14ac:dyDescent="0.2">
      <c r="A1049" s="166" t="s">
        <v>2569</v>
      </c>
      <c r="B1049" s="159">
        <v>0</v>
      </c>
      <c r="C1049" s="159" t="e">
        <f>[2]!EntCustName("marl02",A1049)</f>
        <v>#NAME?</v>
      </c>
      <c r="D1049" s="159" t="str">
        <f t="shared" si="17"/>
        <v>WZL001</v>
      </c>
      <c r="E1049" s="159"/>
      <c r="F1049" s="159"/>
      <c r="G1049" s="160"/>
      <c r="H1049" s="160"/>
      <c r="I1049" s="159"/>
      <c r="J1049" s="159" t="e">
        <f>[2]!EntCustSalesGL("marl02",A1049)</f>
        <v>#NAME?</v>
      </c>
      <c r="K1049" s="159"/>
    </row>
    <row r="1050" spans="1:11" x14ac:dyDescent="0.2">
      <c r="A1050" s="166" t="s">
        <v>1926</v>
      </c>
      <c r="B1050" s="159">
        <v>0</v>
      </c>
      <c r="C1050" s="159" t="e">
        <f>[2]!EntCustName("marl02",A1050)</f>
        <v>#NAME?</v>
      </c>
      <c r="D1050" s="159" t="str">
        <f t="shared" si="17"/>
        <v>XPR001</v>
      </c>
      <c r="E1050" s="159"/>
      <c r="F1050" s="159"/>
      <c r="G1050" s="160"/>
      <c r="H1050" s="160"/>
      <c r="I1050" s="159"/>
      <c r="J1050" s="159" t="e">
        <f>[2]!EntCustSalesGL("marl02",A1050)</f>
        <v>#NAME?</v>
      </c>
      <c r="K1050" s="159"/>
    </row>
    <row r="1051" spans="1:11" x14ac:dyDescent="0.2">
      <c r="A1051" s="166" t="s">
        <v>1927</v>
      </c>
      <c r="B1051" s="159">
        <v>0</v>
      </c>
      <c r="C1051" s="159" t="e">
        <f>[2]!EntCustName("marl02",A1051)</f>
        <v>#NAME?</v>
      </c>
      <c r="D1051" s="159" t="str">
        <f t="shared" si="17"/>
        <v>XTR001</v>
      </c>
      <c r="E1051" s="159"/>
      <c r="F1051" s="159"/>
      <c r="G1051" s="160"/>
      <c r="H1051" s="160"/>
      <c r="I1051" s="159"/>
      <c r="J1051" s="159" t="e">
        <f>[2]!EntCustSalesGL("marl02",A1051)</f>
        <v>#NAME?</v>
      </c>
      <c r="K1051" s="159"/>
    </row>
    <row r="1052" spans="1:11" x14ac:dyDescent="0.2">
      <c r="A1052" s="166" t="s">
        <v>1928</v>
      </c>
      <c r="B1052" s="159">
        <v>0</v>
      </c>
      <c r="C1052" s="159" t="e">
        <f>[2]!EntCustName("marl02",A1052)</f>
        <v>#NAME?</v>
      </c>
      <c r="D1052" s="159" t="str">
        <f t="shared" si="17"/>
        <v>XWR001</v>
      </c>
      <c r="E1052" s="159"/>
      <c r="F1052" s="159"/>
      <c r="G1052" s="160"/>
      <c r="H1052" s="160"/>
      <c r="I1052" s="159"/>
      <c r="J1052" s="159" t="e">
        <f>[2]!EntCustSalesGL("marl02",A1052)</f>
        <v>#NAME?</v>
      </c>
      <c r="K1052" s="159"/>
    </row>
    <row r="1053" spans="1:11" x14ac:dyDescent="0.2">
      <c r="A1053" s="166" t="s">
        <v>1929</v>
      </c>
      <c r="B1053" s="159">
        <v>0</v>
      </c>
      <c r="C1053" s="159" t="e">
        <f>[2]!EntCustName("marl02",A1053)</f>
        <v>#NAME?</v>
      </c>
      <c r="D1053" s="159" t="str">
        <f t="shared" si="17"/>
        <v>YAC001</v>
      </c>
      <c r="E1053" s="159"/>
      <c r="F1053" s="159"/>
      <c r="G1053" s="160"/>
      <c r="H1053" s="160"/>
      <c r="I1053" s="159"/>
      <c r="J1053" s="159" t="e">
        <f>[2]!EntCustSalesGL("marl02",A1053)</f>
        <v>#NAME?</v>
      </c>
      <c r="K1053" s="159"/>
    </row>
    <row r="1054" spans="1:11" x14ac:dyDescent="0.2">
      <c r="A1054" s="166" t="s">
        <v>1930</v>
      </c>
      <c r="B1054" s="159">
        <v>0</v>
      </c>
      <c r="C1054" s="159" t="e">
        <f>[2]!EntCustName("marl02",A1054)</f>
        <v>#NAME?</v>
      </c>
      <c r="D1054" s="159" t="str">
        <f t="shared" si="17"/>
        <v>YAC002</v>
      </c>
      <c r="E1054" s="159"/>
      <c r="F1054" s="159"/>
      <c r="G1054" s="160"/>
      <c r="H1054" s="160"/>
      <c r="I1054" s="159"/>
      <c r="J1054" s="159" t="e">
        <f>[2]!EntCustSalesGL("marl02",A1054)</f>
        <v>#NAME?</v>
      </c>
      <c r="K1054" s="159"/>
    </row>
    <row r="1055" spans="1:11" x14ac:dyDescent="0.2">
      <c r="A1055" s="166" t="s">
        <v>1931</v>
      </c>
      <c r="B1055" s="159">
        <v>0</v>
      </c>
      <c r="C1055" s="159" t="e">
        <f>[2]!EntCustName("marl02",A1055)</f>
        <v>#NAME?</v>
      </c>
      <c r="D1055" s="159" t="str">
        <f t="shared" si="17"/>
        <v>YAC004</v>
      </c>
      <c r="E1055" s="159"/>
      <c r="F1055" s="159"/>
      <c r="G1055" s="160"/>
      <c r="H1055" s="160"/>
      <c r="I1055" s="159"/>
      <c r="J1055" s="159" t="e">
        <f>[2]!EntCustSalesGL("marl02",A1055)</f>
        <v>#NAME?</v>
      </c>
      <c r="K1055" s="159"/>
    </row>
    <row r="1056" spans="1:11" x14ac:dyDescent="0.2">
      <c r="A1056" s="166" t="s">
        <v>1932</v>
      </c>
      <c r="B1056" s="159">
        <v>0</v>
      </c>
      <c r="C1056" s="159" t="e">
        <f>[2]!EntCustName("marl02",A1056)</f>
        <v>#NAME?</v>
      </c>
      <c r="D1056" s="159" t="str">
        <f t="shared" si="17"/>
        <v>YAC005</v>
      </c>
      <c r="E1056" s="159"/>
      <c r="F1056" s="159"/>
      <c r="G1056" s="160"/>
      <c r="H1056" s="160"/>
      <c r="I1056" s="159"/>
      <c r="J1056" s="159" t="e">
        <f>[2]!EntCustSalesGL("marl02",A1056)</f>
        <v>#NAME?</v>
      </c>
      <c r="K1056" s="159"/>
    </row>
    <row r="1057" spans="1:11" x14ac:dyDescent="0.2">
      <c r="A1057" s="166" t="s">
        <v>1933</v>
      </c>
      <c r="B1057" s="159">
        <v>0</v>
      </c>
      <c r="C1057" s="159" t="e">
        <f>[2]!EntCustName("marl02",A1057)</f>
        <v>#NAME?</v>
      </c>
      <c r="D1057" s="159" t="str">
        <f t="shared" si="17"/>
        <v>YAC008</v>
      </c>
      <c r="E1057" s="159"/>
      <c r="F1057" s="159"/>
      <c r="G1057" s="160"/>
      <c r="H1057" s="160"/>
      <c r="I1057" s="159"/>
      <c r="J1057" s="159" t="e">
        <f>[2]!EntCustSalesGL("marl02",A1057)</f>
        <v>#NAME?</v>
      </c>
      <c r="K1057" s="159"/>
    </row>
    <row r="1058" spans="1:11" x14ac:dyDescent="0.2">
      <c r="A1058" s="166" t="s">
        <v>1934</v>
      </c>
      <c r="B1058" s="159">
        <v>0</v>
      </c>
      <c r="C1058" s="159" t="e">
        <f>[2]!EntCustName("marl02",A1058)</f>
        <v>#NAME?</v>
      </c>
      <c r="D1058" s="159" t="str">
        <f t="shared" si="17"/>
        <v>YAC009</v>
      </c>
      <c r="E1058" s="159"/>
      <c r="F1058" s="159"/>
      <c r="G1058" s="160"/>
      <c r="H1058" s="160"/>
      <c r="I1058" s="159"/>
      <c r="J1058" s="159" t="e">
        <f>[2]!EntCustSalesGL("marl02",A1058)</f>
        <v>#NAME?</v>
      </c>
      <c r="K1058" s="159"/>
    </row>
    <row r="1059" spans="1:11" x14ac:dyDescent="0.2">
      <c r="A1059" s="166" t="s">
        <v>1935</v>
      </c>
      <c r="B1059" s="159">
        <v>0</v>
      </c>
      <c r="C1059" s="159" t="e">
        <f>[2]!EntCustName("marl02",A1059)</f>
        <v>#NAME?</v>
      </c>
      <c r="D1059" s="159" t="str">
        <f t="shared" si="17"/>
        <v>YAC010</v>
      </c>
      <c r="E1059" s="159"/>
      <c r="F1059" s="159"/>
      <c r="G1059" s="160"/>
      <c r="H1059" s="160"/>
      <c r="I1059" s="159"/>
      <c r="J1059" s="159" t="e">
        <f>[2]!EntCustSalesGL("marl02",A1059)</f>
        <v>#NAME?</v>
      </c>
      <c r="K1059" s="159"/>
    </row>
    <row r="1060" spans="1:11" x14ac:dyDescent="0.2">
      <c r="A1060" s="166" t="s">
        <v>1936</v>
      </c>
      <c r="B1060" s="159">
        <v>0</v>
      </c>
      <c r="C1060" s="159" t="e">
        <f>[2]!EntCustName("marl02",A1060)</f>
        <v>#NAME?</v>
      </c>
      <c r="D1060" s="159" t="str">
        <f t="shared" si="17"/>
        <v>YAL001</v>
      </c>
      <c r="E1060" s="159"/>
      <c r="F1060" s="159"/>
      <c r="G1060" s="160"/>
      <c r="H1060" s="160"/>
      <c r="I1060" s="159"/>
      <c r="J1060" s="159" t="e">
        <f>[2]!EntCustSalesGL("marl02",A1060)</f>
        <v>#NAME?</v>
      </c>
      <c r="K1060" s="159"/>
    </row>
    <row r="1061" spans="1:11" x14ac:dyDescent="0.2">
      <c r="A1061" s="166" t="s">
        <v>1937</v>
      </c>
      <c r="B1061" s="159">
        <v>0</v>
      </c>
      <c r="C1061" s="159" t="e">
        <f>[2]!EntCustName("marl02",A1061)</f>
        <v>#NAME?</v>
      </c>
      <c r="D1061" s="159" t="str">
        <f t="shared" si="17"/>
        <v>YMC001</v>
      </c>
      <c r="E1061" s="159"/>
      <c r="F1061" s="159"/>
      <c r="G1061" s="160"/>
      <c r="H1061" s="160"/>
      <c r="I1061" s="159"/>
      <c r="J1061" s="159" t="e">
        <f>[2]!EntCustSalesGL("marl02",A1061)</f>
        <v>#NAME?</v>
      </c>
      <c r="K1061" s="159"/>
    </row>
    <row r="1062" spans="1:11" x14ac:dyDescent="0.2">
      <c r="A1062" s="166" t="s">
        <v>1938</v>
      </c>
      <c r="B1062" s="159">
        <v>0</v>
      </c>
      <c r="C1062" s="159" t="e">
        <f>[2]!EntCustName("marl02",A1062)</f>
        <v>#NAME?</v>
      </c>
      <c r="D1062" s="159" t="str">
        <f t="shared" si="17"/>
        <v>YOM001</v>
      </c>
      <c r="E1062" s="159"/>
      <c r="F1062" s="159"/>
      <c r="G1062" s="160"/>
      <c r="H1062" s="160"/>
      <c r="I1062" s="159"/>
      <c r="J1062" s="159" t="e">
        <f>[2]!EntCustSalesGL("marl02",A1062)</f>
        <v>#NAME?</v>
      </c>
      <c r="K1062" s="159"/>
    </row>
    <row r="1063" spans="1:11" x14ac:dyDescent="0.2">
      <c r="A1063" s="166" t="s">
        <v>1939</v>
      </c>
      <c r="B1063" s="159">
        <v>0</v>
      </c>
      <c r="C1063" s="159" t="e">
        <f>[2]!EntCustName("marl02",A1063)</f>
        <v>#NAME?</v>
      </c>
      <c r="D1063" s="159" t="str">
        <f t="shared" si="17"/>
        <v>YOR002</v>
      </c>
      <c r="E1063" s="159"/>
      <c r="F1063" s="159"/>
      <c r="G1063" s="160"/>
      <c r="H1063" s="160"/>
      <c r="I1063" s="159"/>
      <c r="J1063" s="159" t="e">
        <f>[2]!EntCustSalesGL("marl02",A1063)</f>
        <v>#NAME?</v>
      </c>
      <c r="K1063" s="159"/>
    </row>
    <row r="1064" spans="1:11" x14ac:dyDescent="0.2">
      <c r="A1064" s="166" t="s">
        <v>1940</v>
      </c>
      <c r="B1064" s="159">
        <v>0</v>
      </c>
      <c r="C1064" s="159" t="e">
        <f>[2]!EntCustName("marl02",A1064)</f>
        <v>#NAME?</v>
      </c>
      <c r="D1064" s="159" t="str">
        <f t="shared" si="17"/>
        <v>YOT001</v>
      </c>
      <c r="E1064" s="159"/>
      <c r="F1064" s="159"/>
      <c r="G1064" s="160"/>
      <c r="H1064" s="160"/>
      <c r="I1064" s="159"/>
      <c r="J1064" s="159" t="e">
        <f>[2]!EntCustSalesGL("marl02",A1064)</f>
        <v>#NAME?</v>
      </c>
      <c r="K1064" s="159"/>
    </row>
    <row r="1065" spans="1:11" x14ac:dyDescent="0.2">
      <c r="A1065" s="166" t="s">
        <v>1941</v>
      </c>
      <c r="B1065" s="159">
        <v>0</v>
      </c>
      <c r="C1065" s="159" t="e">
        <f>[2]!EntCustName("marl02",A1065)</f>
        <v>#NAME?</v>
      </c>
      <c r="D1065" s="159" t="str">
        <f t="shared" si="17"/>
        <v>YOU002</v>
      </c>
      <c r="E1065" s="159"/>
      <c r="F1065" s="159"/>
      <c r="G1065" s="160"/>
      <c r="H1065" s="160"/>
      <c r="I1065" s="159"/>
      <c r="J1065" s="159" t="e">
        <f>[2]!EntCustSalesGL("marl02",A1065)</f>
        <v>#NAME?</v>
      </c>
      <c r="K1065" s="159"/>
    </row>
    <row r="1066" spans="1:11" x14ac:dyDescent="0.2">
      <c r="A1066" s="166" t="s">
        <v>1942</v>
      </c>
      <c r="B1066" s="159">
        <v>0</v>
      </c>
      <c r="C1066" s="159" t="e">
        <f>[2]!EntCustName("marl02",A1066)</f>
        <v>#NAME?</v>
      </c>
      <c r="D1066" s="159" t="str">
        <f t="shared" si="17"/>
        <v>ZIN001</v>
      </c>
      <c r="E1066" s="159"/>
      <c r="F1066" s="159"/>
      <c r="G1066" s="160"/>
      <c r="H1066" s="160"/>
      <c r="I1066" s="159"/>
      <c r="J1066" s="159" t="e">
        <f>[2]!EntCustSalesGL("marl02",A1066)</f>
        <v>#NAME?</v>
      </c>
      <c r="K1066" s="159"/>
    </row>
    <row r="1067" spans="1:11" x14ac:dyDescent="0.2">
      <c r="A1067" s="166" t="s">
        <v>1943</v>
      </c>
      <c r="B1067" s="159">
        <v>0</v>
      </c>
      <c r="C1067" s="159" t="e">
        <f>[2]!EntCustName("marl02",A1067)</f>
        <v>#NAME?</v>
      </c>
      <c r="D1067" s="159" t="str">
        <f t="shared" si="17"/>
        <v>ZZZ001</v>
      </c>
      <c r="E1067" s="159"/>
      <c r="F1067" s="159"/>
      <c r="G1067" s="160"/>
      <c r="H1067" s="160"/>
      <c r="I1067" s="159"/>
      <c r="J1067" s="159" t="e">
        <f>[2]!EntCustSalesGL("marl02",A1067)</f>
        <v>#NAME?</v>
      </c>
      <c r="K1067" s="159"/>
    </row>
    <row r="1068" spans="1:11" x14ac:dyDescent="0.2">
      <c r="A1068" s="166" t="s">
        <v>1944</v>
      </c>
      <c r="B1068" s="159">
        <v>0</v>
      </c>
      <c r="C1068" s="159" t="e">
        <f>[2]!EntCustName("marl02",A1068)</f>
        <v>#NAME?</v>
      </c>
      <c r="D1068" s="159" t="str">
        <f t="shared" si="17"/>
        <v>ABU001</v>
      </c>
      <c r="E1068" s="159"/>
      <c r="F1068" s="159"/>
      <c r="G1068" s="160"/>
      <c r="H1068" s="160"/>
      <c r="I1068" s="159"/>
      <c r="J1068" s="159" t="e">
        <f>[2]!EntCustSalesGL("marl02",A1068)</f>
        <v>#NAME?</v>
      </c>
      <c r="K1068" s="159"/>
    </row>
    <row r="1069" spans="1:11" x14ac:dyDescent="0.2">
      <c r="A1069" s="166" t="s">
        <v>1945</v>
      </c>
      <c r="B1069" s="159">
        <v>0</v>
      </c>
      <c r="C1069" s="159" t="e">
        <f>[2]!EntCustName("marl02",A1069)</f>
        <v>#NAME?</v>
      </c>
      <c r="D1069" s="159" t="str">
        <f t="shared" si="17"/>
        <v>ACU001</v>
      </c>
      <c r="E1069" s="159"/>
      <c r="F1069" s="159"/>
      <c r="G1069" s="160"/>
      <c r="H1069" s="160"/>
      <c r="I1069" s="159"/>
      <c r="J1069" s="159" t="e">
        <f>[2]!EntCustSalesGL("marl02",A1069)</f>
        <v>#NAME?</v>
      </c>
      <c r="K1069" s="159"/>
    </row>
    <row r="1070" spans="1:11" x14ac:dyDescent="0.2">
      <c r="A1070" s="166" t="s">
        <v>1946</v>
      </c>
      <c r="B1070" s="159">
        <v>0</v>
      </c>
      <c r="C1070" s="159" t="e">
        <f>[2]!EntCustName("marl02",A1070)</f>
        <v>#NAME?</v>
      </c>
      <c r="D1070" s="159" t="str">
        <f t="shared" si="17"/>
        <v>AGL001</v>
      </c>
      <c r="E1070" s="159"/>
      <c r="F1070" s="159"/>
      <c r="G1070" s="160"/>
      <c r="H1070" s="160"/>
      <c r="I1070" s="159"/>
      <c r="J1070" s="159" t="e">
        <f>[2]!EntCustSalesGL("marl02",A1070)</f>
        <v>#NAME?</v>
      </c>
      <c r="K1070" s="159"/>
    </row>
    <row r="1071" spans="1:11" x14ac:dyDescent="0.2">
      <c r="A1071" s="166" t="s">
        <v>1947</v>
      </c>
      <c r="B1071" s="159">
        <v>0</v>
      </c>
      <c r="C1071" s="159" t="e">
        <f>[2]!EntCustName("marl02",A1071)</f>
        <v>#NAME?</v>
      </c>
      <c r="D1071" s="159" t="str">
        <f t="shared" si="17"/>
        <v>AGS001</v>
      </c>
      <c r="E1071" s="159"/>
      <c r="F1071" s="159"/>
      <c r="G1071" s="160"/>
      <c r="H1071" s="160"/>
      <c r="I1071" s="159"/>
      <c r="J1071" s="159" t="e">
        <f>[2]!EntCustSalesGL("marl02",A1071)</f>
        <v>#NAME?</v>
      </c>
      <c r="K1071" s="159"/>
    </row>
    <row r="1072" spans="1:11" x14ac:dyDescent="0.2">
      <c r="A1072" s="166" t="s">
        <v>1948</v>
      </c>
      <c r="B1072" s="159">
        <v>0</v>
      </c>
      <c r="C1072" s="159" t="e">
        <f>[2]!EntCustName("marl02",A1072)</f>
        <v>#NAME?</v>
      </c>
      <c r="D1072" s="159" t="str">
        <f t="shared" si="17"/>
        <v>AGS002</v>
      </c>
      <c r="E1072" s="159"/>
      <c r="F1072" s="159"/>
      <c r="G1072" s="160"/>
      <c r="H1072" s="160"/>
      <c r="I1072" s="159"/>
      <c r="J1072" s="159" t="e">
        <f>[2]!EntCustSalesGL("marl02",A1072)</f>
        <v>#NAME?</v>
      </c>
      <c r="K1072" s="159"/>
    </row>
    <row r="1073" spans="1:11" x14ac:dyDescent="0.2">
      <c r="A1073" s="166" t="s">
        <v>1949</v>
      </c>
      <c r="B1073" s="159">
        <v>0</v>
      </c>
      <c r="C1073" s="159" t="e">
        <f>[2]!EntCustName("marl02",A1073)</f>
        <v>#NAME?</v>
      </c>
      <c r="D1073" s="159" t="str">
        <f t="shared" si="17"/>
        <v>ALE002</v>
      </c>
      <c r="E1073" s="159"/>
      <c r="F1073" s="159"/>
      <c r="G1073" s="160"/>
      <c r="H1073" s="160"/>
      <c r="I1073" s="159"/>
      <c r="J1073" s="159" t="e">
        <f>[2]!EntCustSalesGL("marl02",A1073)</f>
        <v>#NAME?</v>
      </c>
      <c r="K1073" s="159"/>
    </row>
    <row r="1074" spans="1:11" x14ac:dyDescent="0.2">
      <c r="A1074" s="166" t="s">
        <v>1950</v>
      </c>
      <c r="B1074" s="159">
        <v>0</v>
      </c>
      <c r="C1074" s="159" t="e">
        <f>[2]!EntCustName("marl02",A1074)</f>
        <v>#NAME?</v>
      </c>
      <c r="D1074" s="159" t="str">
        <f t="shared" si="17"/>
        <v>ALL008</v>
      </c>
      <c r="E1074" s="159"/>
      <c r="F1074" s="159"/>
      <c r="G1074" s="160"/>
      <c r="H1074" s="160"/>
      <c r="I1074" s="159"/>
      <c r="J1074" s="159" t="e">
        <f>[2]!EntCustSalesGL("marl02",A1074)</f>
        <v>#NAME?</v>
      </c>
      <c r="K1074" s="159"/>
    </row>
    <row r="1075" spans="1:11" x14ac:dyDescent="0.2">
      <c r="A1075" s="166" t="s">
        <v>1951</v>
      </c>
      <c r="B1075" s="159">
        <v>0</v>
      </c>
      <c r="C1075" s="159" t="e">
        <f>[2]!EntCustName("marl02",A1075)</f>
        <v>#NAME?</v>
      </c>
      <c r="D1075" s="159" t="str">
        <f t="shared" si="17"/>
        <v>ALO003</v>
      </c>
      <c r="E1075" s="159"/>
      <c r="F1075" s="159"/>
      <c r="G1075" s="160"/>
      <c r="H1075" s="160"/>
      <c r="I1075" s="159"/>
      <c r="J1075" s="159" t="e">
        <f>[2]!EntCustSalesGL("marl02",A1075)</f>
        <v>#NAME?</v>
      </c>
      <c r="K1075" s="159"/>
    </row>
    <row r="1076" spans="1:11" x14ac:dyDescent="0.2">
      <c r="A1076" s="166" t="s">
        <v>1952</v>
      </c>
      <c r="B1076" s="159">
        <v>0</v>
      </c>
      <c r="C1076" s="159" t="e">
        <f>[2]!EntCustName("marl02",A1076)</f>
        <v>#NAME?</v>
      </c>
      <c r="D1076" s="159" t="str">
        <f t="shared" si="17"/>
        <v>ALU002</v>
      </c>
      <c r="E1076" s="159"/>
      <c r="F1076" s="159"/>
      <c r="G1076" s="160"/>
      <c r="H1076" s="160"/>
      <c r="I1076" s="159"/>
      <c r="J1076" s="159" t="e">
        <f>[2]!EntCustSalesGL("marl02",A1076)</f>
        <v>#NAME?</v>
      </c>
      <c r="K1076" s="159"/>
    </row>
    <row r="1077" spans="1:11" x14ac:dyDescent="0.2">
      <c r="A1077" s="166" t="s">
        <v>2483</v>
      </c>
      <c r="B1077" s="159">
        <v>0</v>
      </c>
      <c r="C1077" s="159" t="e">
        <f>[2]!EntCustName("marl02",A1077)</f>
        <v>#NAME?</v>
      </c>
      <c r="D1077" s="159" t="str">
        <f t="shared" si="17"/>
        <v>AMA002</v>
      </c>
      <c r="E1077" s="159"/>
      <c r="F1077" s="159"/>
      <c r="G1077" s="160"/>
      <c r="H1077" s="160"/>
      <c r="I1077" s="159"/>
      <c r="J1077" s="159" t="e">
        <f>[2]!EntCustSalesGL("marl02",A1077)</f>
        <v>#NAME?</v>
      </c>
      <c r="K1077" s="159"/>
    </row>
    <row r="1078" spans="1:11" x14ac:dyDescent="0.2">
      <c r="A1078" s="166" t="s">
        <v>1953</v>
      </c>
      <c r="B1078" s="159">
        <v>0</v>
      </c>
      <c r="C1078" s="159" t="e">
        <f>[2]!EntCustName("marl02",A1078)</f>
        <v>#NAME?</v>
      </c>
      <c r="D1078" s="159" t="str">
        <f t="shared" si="17"/>
        <v>AMB001</v>
      </c>
      <c r="E1078" s="159"/>
      <c r="F1078" s="159"/>
      <c r="G1078" s="160"/>
      <c r="H1078" s="160"/>
      <c r="I1078" s="159"/>
      <c r="J1078" s="159" t="e">
        <f>[2]!EntCustSalesGL("marl02",A1078)</f>
        <v>#NAME?</v>
      </c>
      <c r="K1078" s="159"/>
    </row>
    <row r="1079" spans="1:11" x14ac:dyDescent="0.2">
      <c r="A1079" s="166" t="s">
        <v>1954</v>
      </c>
      <c r="B1079" s="159">
        <v>0</v>
      </c>
      <c r="C1079" s="159" t="e">
        <f>[2]!EntCustName("marl02",A1079)</f>
        <v>#NAME?</v>
      </c>
      <c r="D1079" s="159" t="str">
        <f t="shared" si="17"/>
        <v>AMO001</v>
      </c>
      <c r="E1079" s="159"/>
      <c r="F1079" s="159"/>
      <c r="G1079" s="160"/>
      <c r="H1079" s="160"/>
      <c r="I1079" s="159"/>
      <c r="J1079" s="159" t="e">
        <f>[2]!EntCustSalesGL("marl02",A1079)</f>
        <v>#NAME?</v>
      </c>
      <c r="K1079" s="159"/>
    </row>
    <row r="1080" spans="1:11" x14ac:dyDescent="0.2">
      <c r="A1080" s="166" t="s">
        <v>1955</v>
      </c>
      <c r="B1080" s="159">
        <v>0</v>
      </c>
      <c r="C1080" s="159" t="e">
        <f>[2]!EntCustName("marl02",A1080)</f>
        <v>#NAME?</v>
      </c>
      <c r="D1080" s="159" t="str">
        <f t="shared" si="17"/>
        <v>ANT007</v>
      </c>
      <c r="E1080" s="159"/>
      <c r="F1080" s="159"/>
      <c r="G1080" s="160"/>
      <c r="H1080" s="160"/>
      <c r="I1080" s="159"/>
      <c r="J1080" s="159" t="e">
        <f>[2]!EntCustSalesGL("marl02",A1080)</f>
        <v>#NAME?</v>
      </c>
      <c r="K1080" s="159"/>
    </row>
    <row r="1081" spans="1:11" x14ac:dyDescent="0.2">
      <c r="A1081" s="166" t="s">
        <v>2425</v>
      </c>
      <c r="B1081" s="159">
        <v>0</v>
      </c>
      <c r="C1081" s="159" t="e">
        <f>[2]!EntCustName("marl02",A1081)</f>
        <v>#NAME?</v>
      </c>
      <c r="D1081" s="159" t="str">
        <f t="shared" si="17"/>
        <v>APY001</v>
      </c>
      <c r="E1081" s="159"/>
      <c r="F1081" s="159"/>
      <c r="G1081" s="160"/>
      <c r="H1081" s="160"/>
      <c r="I1081" s="159"/>
      <c r="J1081" s="159" t="e">
        <f>[2]!EntCustSalesGL("marl02",A1081)</f>
        <v>#NAME?</v>
      </c>
      <c r="K1081" s="159"/>
    </row>
    <row r="1082" spans="1:11" x14ac:dyDescent="0.2">
      <c r="A1082" s="166" t="s">
        <v>2485</v>
      </c>
      <c r="B1082" s="159">
        <v>0</v>
      </c>
      <c r="C1082" s="159" t="e">
        <f>[2]!EntCustName("marl02",A1082)</f>
        <v>#NAME?</v>
      </c>
      <c r="D1082" s="159" t="str">
        <f t="shared" si="17"/>
        <v>ARR003</v>
      </c>
      <c r="E1082" s="159"/>
      <c r="F1082" s="159"/>
      <c r="G1082" s="160"/>
      <c r="H1082" s="160"/>
      <c r="I1082" s="159"/>
      <c r="J1082" s="159" t="e">
        <f>[2]!EntCustSalesGL("marl02",A1082)</f>
        <v>#NAME?</v>
      </c>
      <c r="K1082" s="159"/>
    </row>
    <row r="1083" spans="1:11" x14ac:dyDescent="0.2">
      <c r="A1083" s="166" t="s">
        <v>1956</v>
      </c>
      <c r="B1083" s="159">
        <v>0</v>
      </c>
      <c r="C1083" s="159" t="e">
        <f>[2]!EntCustName("marl02",A1083)</f>
        <v>#NAME?</v>
      </c>
      <c r="D1083" s="159" t="str">
        <f t="shared" si="17"/>
        <v>ASP001</v>
      </c>
      <c r="E1083" s="159"/>
      <c r="F1083" s="159"/>
      <c r="G1083" s="160"/>
      <c r="H1083" s="160"/>
      <c r="I1083" s="159"/>
      <c r="J1083" s="159" t="e">
        <f>[2]!EntCustSalesGL("marl02",A1083)</f>
        <v>#NAME?</v>
      </c>
      <c r="K1083" s="159"/>
    </row>
    <row r="1084" spans="1:11" x14ac:dyDescent="0.2">
      <c r="A1084" s="166" t="s">
        <v>1957</v>
      </c>
      <c r="B1084" s="159">
        <v>0</v>
      </c>
      <c r="C1084" s="159" t="e">
        <f>[2]!EntCustName("marl02",A1084)</f>
        <v>#NAME?</v>
      </c>
      <c r="D1084" s="159" t="str">
        <f t="shared" si="17"/>
        <v>ASS007</v>
      </c>
      <c r="E1084" s="159"/>
      <c r="F1084" s="159"/>
      <c r="G1084" s="160"/>
      <c r="H1084" s="160"/>
      <c r="I1084" s="159"/>
      <c r="J1084" s="159" t="e">
        <f>[2]!EntCustSalesGL("marl02",A1084)</f>
        <v>#NAME?</v>
      </c>
      <c r="K1084" s="159"/>
    </row>
    <row r="1085" spans="1:11" x14ac:dyDescent="0.2">
      <c r="A1085" s="166" t="s">
        <v>1958</v>
      </c>
      <c r="B1085" s="159">
        <v>0</v>
      </c>
      <c r="C1085" s="159" t="e">
        <f>[2]!EntCustName("marl02",A1085)</f>
        <v>#NAME?</v>
      </c>
      <c r="D1085" s="159" t="str">
        <f t="shared" si="17"/>
        <v>ASS008</v>
      </c>
      <c r="E1085" s="159"/>
      <c r="F1085" s="159"/>
      <c r="G1085" s="160"/>
      <c r="H1085" s="160"/>
      <c r="I1085" s="159"/>
      <c r="J1085" s="159" t="e">
        <f>[2]!EntCustSalesGL("marl02",A1085)</f>
        <v>#NAME?</v>
      </c>
      <c r="K1085" s="159"/>
    </row>
    <row r="1086" spans="1:11" x14ac:dyDescent="0.2">
      <c r="A1086" s="166" t="s">
        <v>2426</v>
      </c>
      <c r="B1086" s="159">
        <v>0</v>
      </c>
      <c r="C1086" s="159" t="e">
        <f>[2]!EntCustName("marl02",A1086)</f>
        <v>#NAME?</v>
      </c>
      <c r="D1086" s="159" t="str">
        <f t="shared" si="17"/>
        <v>ASY002</v>
      </c>
      <c r="E1086" s="159"/>
      <c r="F1086" s="159"/>
      <c r="G1086" s="160"/>
      <c r="H1086" s="160"/>
      <c r="I1086" s="159"/>
      <c r="J1086" s="159" t="e">
        <f>[2]!EntCustSalesGL("marl02",A1086)</f>
        <v>#NAME?</v>
      </c>
      <c r="K1086" s="159"/>
    </row>
    <row r="1087" spans="1:11" x14ac:dyDescent="0.2">
      <c r="A1087" s="166" t="s">
        <v>2486</v>
      </c>
      <c r="B1087" s="159">
        <v>0</v>
      </c>
      <c r="C1087" s="159" t="e">
        <f>[2]!EntCustName("marl02",A1087)</f>
        <v>#NAME?</v>
      </c>
      <c r="D1087" s="159" t="str">
        <f t="shared" si="17"/>
        <v>ATE002</v>
      </c>
      <c r="E1087" s="159"/>
      <c r="F1087" s="159"/>
      <c r="G1087" s="160"/>
      <c r="H1087" s="160"/>
      <c r="I1087" s="159"/>
      <c r="J1087" s="159" t="e">
        <f>[2]!EntCustSalesGL("marl02",A1087)</f>
        <v>#NAME?</v>
      </c>
      <c r="K1087" s="159"/>
    </row>
    <row r="1088" spans="1:11" x14ac:dyDescent="0.2">
      <c r="A1088" s="166" t="s">
        <v>1959</v>
      </c>
      <c r="B1088" s="159">
        <v>0</v>
      </c>
      <c r="C1088" s="159" t="e">
        <f>[2]!EntCustName("marl02",A1088)</f>
        <v>#NAME?</v>
      </c>
      <c r="D1088" s="159" t="str">
        <f t="shared" si="17"/>
        <v>AVA002</v>
      </c>
      <c r="E1088" s="159"/>
      <c r="F1088" s="159"/>
      <c r="G1088" s="160"/>
      <c r="H1088" s="160"/>
      <c r="I1088" s="159"/>
      <c r="J1088" s="159" t="e">
        <f>[2]!EntCustSalesGL("marl02",A1088)</f>
        <v>#NAME?</v>
      </c>
      <c r="K1088" s="159"/>
    </row>
    <row r="1089" spans="1:11" x14ac:dyDescent="0.2">
      <c r="A1089" s="166" t="s">
        <v>2487</v>
      </c>
      <c r="B1089" s="159">
        <v>0</v>
      </c>
      <c r="C1089" s="159" t="e">
        <f>[2]!EntCustName("marl02",A1089)</f>
        <v>#NAME?</v>
      </c>
      <c r="D1089" s="159" t="str">
        <f t="shared" si="17"/>
        <v>AVE001</v>
      </c>
      <c r="E1089" s="159"/>
      <c r="F1089" s="159"/>
      <c r="G1089" s="160"/>
      <c r="H1089" s="160"/>
      <c r="I1089" s="159"/>
      <c r="J1089" s="159" t="e">
        <f>[2]!EntCustSalesGL("marl02",A1089)</f>
        <v>#NAME?</v>
      </c>
      <c r="K1089" s="159"/>
    </row>
    <row r="1090" spans="1:11" x14ac:dyDescent="0.2">
      <c r="A1090" s="166" t="s">
        <v>2488</v>
      </c>
      <c r="B1090" s="159">
        <v>0</v>
      </c>
      <c r="C1090" s="159" t="e">
        <f>[2]!EntCustName("marl02",A1090)</f>
        <v>#NAME?</v>
      </c>
      <c r="D1090" s="159" t="str">
        <f t="shared" si="17"/>
        <v>AXE001</v>
      </c>
      <c r="E1090" s="159"/>
      <c r="F1090" s="159"/>
      <c r="G1090" s="160"/>
      <c r="H1090" s="160"/>
      <c r="I1090" s="159"/>
      <c r="J1090" s="159" t="e">
        <f>[2]!EntCustSalesGL("marl02",A1090)</f>
        <v>#NAME?</v>
      </c>
      <c r="K1090" s="159"/>
    </row>
    <row r="1091" spans="1:11" x14ac:dyDescent="0.2">
      <c r="A1091" s="166" t="s">
        <v>1960</v>
      </c>
      <c r="B1091" s="159">
        <v>0</v>
      </c>
      <c r="C1091" s="159" t="e">
        <f>[2]!EntCustName("marl02",A1091)</f>
        <v>#NAME?</v>
      </c>
      <c r="D1091" s="159" t="str">
        <f t="shared" si="17"/>
        <v>AXI001</v>
      </c>
      <c r="E1091" s="159"/>
      <c r="F1091" s="159"/>
      <c r="G1091" s="160"/>
      <c r="H1091" s="160"/>
      <c r="I1091" s="159"/>
      <c r="J1091" s="159" t="e">
        <f>[2]!EntCustSalesGL("marl02",A1091)</f>
        <v>#NAME?</v>
      </c>
      <c r="K1091" s="159"/>
    </row>
    <row r="1092" spans="1:11" x14ac:dyDescent="0.2">
      <c r="A1092" s="166" t="s">
        <v>1961</v>
      </c>
      <c r="B1092" s="159">
        <v>0</v>
      </c>
      <c r="C1092" s="159" t="e">
        <f>[2]!EntCustName("marl02",A1092)</f>
        <v>#NAME?</v>
      </c>
      <c r="D1092" s="159" t="str">
        <f t="shared" si="17"/>
        <v>AZI001</v>
      </c>
      <c r="E1092" s="159"/>
      <c r="F1092" s="159"/>
      <c r="G1092" s="160"/>
      <c r="H1092" s="160"/>
      <c r="I1092" s="159"/>
      <c r="J1092" s="159" t="e">
        <f>[2]!EntCustSalesGL("marl02",A1092)</f>
        <v>#NAME?</v>
      </c>
      <c r="K1092" s="159"/>
    </row>
    <row r="1093" spans="1:11" x14ac:dyDescent="0.2">
      <c r="A1093" s="166" t="s">
        <v>1962</v>
      </c>
      <c r="B1093" s="159">
        <v>0</v>
      </c>
      <c r="C1093" s="159" t="e">
        <f>[2]!EntCustName("marl02",A1093)</f>
        <v>#NAME?</v>
      </c>
      <c r="D1093" s="159" t="str">
        <f t="shared" si="17"/>
        <v>BAI003</v>
      </c>
      <c r="E1093" s="159"/>
      <c r="F1093" s="159"/>
      <c r="G1093" s="160"/>
      <c r="H1093" s="160"/>
      <c r="I1093" s="159"/>
      <c r="J1093" s="159" t="e">
        <f>[2]!EntCustSalesGL("marl02",A1093)</f>
        <v>#NAME?</v>
      </c>
      <c r="K1093" s="159"/>
    </row>
    <row r="1094" spans="1:11" x14ac:dyDescent="0.2">
      <c r="A1094" s="166" t="s">
        <v>1963</v>
      </c>
      <c r="B1094" s="159">
        <v>0</v>
      </c>
      <c r="C1094" s="159" t="e">
        <f>[2]!EntCustName("marl02",A1094)</f>
        <v>#NAME?</v>
      </c>
      <c r="D1094" s="159" t="str">
        <f t="shared" si="17"/>
        <v>BEN007</v>
      </c>
      <c r="E1094" s="159"/>
      <c r="F1094" s="159"/>
      <c r="G1094" s="160"/>
      <c r="H1094" s="160"/>
      <c r="I1094" s="159"/>
      <c r="J1094" s="159" t="e">
        <f>[2]!EntCustSalesGL("marl02",A1094)</f>
        <v>#NAME?</v>
      </c>
      <c r="K1094" s="159"/>
    </row>
    <row r="1095" spans="1:11" x14ac:dyDescent="0.2">
      <c r="A1095" s="166" t="s">
        <v>1964</v>
      </c>
      <c r="B1095" s="159">
        <v>0</v>
      </c>
      <c r="C1095" s="159" t="e">
        <f>[2]!EntCustName("marl02",A1095)</f>
        <v>#NAME?</v>
      </c>
      <c r="D1095" s="159" t="str">
        <f t="shared" ref="D1095:D1158" si="18">A1095</f>
        <v>BLE002</v>
      </c>
      <c r="E1095" s="159"/>
      <c r="F1095" s="159"/>
      <c r="G1095" s="160"/>
      <c r="H1095" s="160"/>
      <c r="I1095" s="159"/>
      <c r="J1095" s="159" t="e">
        <f>[2]!EntCustSalesGL("marl02",A1095)</f>
        <v>#NAME?</v>
      </c>
      <c r="K1095" s="159"/>
    </row>
    <row r="1096" spans="1:11" x14ac:dyDescent="0.2">
      <c r="A1096" s="166" t="s">
        <v>1965</v>
      </c>
      <c r="B1096" s="159">
        <v>0</v>
      </c>
      <c r="C1096" s="159" t="e">
        <f>[2]!EntCustName("marl02",A1096)</f>
        <v>#NAME?</v>
      </c>
      <c r="D1096" s="159" t="str">
        <f t="shared" si="18"/>
        <v>BLO001</v>
      </c>
      <c r="E1096" s="159"/>
      <c r="F1096" s="159"/>
      <c r="G1096" s="160"/>
      <c r="H1096" s="160"/>
      <c r="I1096" s="159"/>
      <c r="J1096" s="159" t="e">
        <f>[2]!EntCustSalesGL("marl02",A1096)</f>
        <v>#NAME?</v>
      </c>
      <c r="K1096" s="159"/>
    </row>
    <row r="1097" spans="1:11" x14ac:dyDescent="0.2">
      <c r="A1097" s="166" t="s">
        <v>1966</v>
      </c>
      <c r="B1097" s="159">
        <v>0</v>
      </c>
      <c r="C1097" s="159" t="e">
        <f>[2]!EntCustName("marl02",A1097)</f>
        <v>#NAME?</v>
      </c>
      <c r="D1097" s="159" t="str">
        <f t="shared" si="18"/>
        <v>BOD001</v>
      </c>
      <c r="E1097" s="159"/>
      <c r="F1097" s="159"/>
      <c r="G1097" s="160"/>
      <c r="H1097" s="160"/>
      <c r="I1097" s="159"/>
      <c r="J1097" s="159" t="e">
        <f>[2]!EntCustSalesGL("marl02",A1097)</f>
        <v>#NAME?</v>
      </c>
      <c r="K1097" s="159"/>
    </row>
    <row r="1098" spans="1:11" x14ac:dyDescent="0.2">
      <c r="A1098" s="166" t="s">
        <v>1967</v>
      </c>
      <c r="B1098" s="159">
        <v>0</v>
      </c>
      <c r="C1098" s="159" t="e">
        <f>[2]!EntCustName("marl02",A1098)</f>
        <v>#NAME?</v>
      </c>
      <c r="D1098" s="159" t="str">
        <f t="shared" si="18"/>
        <v>BOR001</v>
      </c>
      <c r="E1098" s="159"/>
      <c r="F1098" s="159"/>
      <c r="G1098" s="160"/>
      <c r="H1098" s="160"/>
      <c r="I1098" s="159"/>
      <c r="J1098" s="159" t="e">
        <f>[2]!EntCustSalesGL("marl02",A1098)</f>
        <v>#NAME?</v>
      </c>
      <c r="K1098" s="159"/>
    </row>
    <row r="1099" spans="1:11" x14ac:dyDescent="0.2">
      <c r="A1099" s="166" t="s">
        <v>2427</v>
      </c>
      <c r="B1099" s="159">
        <v>0</v>
      </c>
      <c r="C1099" s="159" t="e">
        <f>[2]!EntCustName("marl02",A1099)</f>
        <v>#NAME?</v>
      </c>
      <c r="D1099" s="159" t="str">
        <f t="shared" si="18"/>
        <v>BSI001</v>
      </c>
      <c r="E1099" s="159"/>
      <c r="F1099" s="159"/>
      <c r="G1099" s="160"/>
      <c r="H1099" s="160"/>
      <c r="I1099" s="159"/>
      <c r="J1099" s="159" t="e">
        <f>[2]!EntCustSalesGL("marl02",A1099)</f>
        <v>#NAME?</v>
      </c>
      <c r="K1099" s="159"/>
    </row>
    <row r="1100" spans="1:11" x14ac:dyDescent="0.2">
      <c r="A1100" s="166" t="s">
        <v>1969</v>
      </c>
      <c r="B1100" s="159">
        <v>0</v>
      </c>
      <c r="C1100" s="159" t="e">
        <f>[2]!EntCustName("marl02",A1100)</f>
        <v>#NAME?</v>
      </c>
      <c r="D1100" s="159" t="str">
        <f t="shared" si="18"/>
        <v>CAN006</v>
      </c>
      <c r="E1100" s="159"/>
      <c r="F1100" s="159"/>
      <c r="G1100" s="160"/>
      <c r="H1100" s="160"/>
      <c r="I1100" s="159"/>
      <c r="J1100" s="159" t="e">
        <f>[2]!EntCustSalesGL("marl02",A1100)</f>
        <v>#NAME?</v>
      </c>
      <c r="K1100" s="159"/>
    </row>
    <row r="1101" spans="1:11" x14ac:dyDescent="0.2">
      <c r="A1101" s="166" t="s">
        <v>1970</v>
      </c>
      <c r="B1101" s="159">
        <v>0</v>
      </c>
      <c r="C1101" s="159" t="e">
        <f>[2]!EntCustName("marl02",A1101)</f>
        <v>#NAME?</v>
      </c>
      <c r="D1101" s="159" t="str">
        <f t="shared" si="18"/>
        <v>CAP003</v>
      </c>
      <c r="E1101" s="159"/>
      <c r="F1101" s="159"/>
      <c r="G1101" s="160"/>
      <c r="H1101" s="160"/>
      <c r="I1101" s="159"/>
      <c r="J1101" s="159" t="e">
        <f>[2]!EntCustSalesGL("marl02",A1101)</f>
        <v>#NAME?</v>
      </c>
      <c r="K1101" s="159"/>
    </row>
    <row r="1102" spans="1:11" x14ac:dyDescent="0.2">
      <c r="A1102" s="166" t="s">
        <v>2495</v>
      </c>
      <c r="B1102" s="159">
        <v>0</v>
      </c>
      <c r="C1102" s="159" t="e">
        <f>[2]!EntCustName("marl02",A1102)</f>
        <v>#NAME?</v>
      </c>
      <c r="D1102" s="159" t="str">
        <f t="shared" si="18"/>
        <v>CAR016</v>
      </c>
      <c r="E1102" s="159"/>
      <c r="F1102" s="159"/>
      <c r="G1102" s="160"/>
      <c r="H1102" s="160"/>
      <c r="I1102" s="159"/>
      <c r="J1102" s="159" t="e">
        <f>[2]!EntCustSalesGL("marl02",A1102)</f>
        <v>#NAME?</v>
      </c>
      <c r="K1102" s="159"/>
    </row>
    <row r="1103" spans="1:11" x14ac:dyDescent="0.2">
      <c r="A1103" s="166" t="s">
        <v>2497</v>
      </c>
      <c r="B1103" s="159">
        <v>0</v>
      </c>
      <c r="C1103" s="159" t="e">
        <f>[2]!EntCustName("marl02",A1103)</f>
        <v>#NAME?</v>
      </c>
      <c r="D1103" s="159" t="str">
        <f t="shared" si="18"/>
        <v>CASH06</v>
      </c>
      <c r="E1103" s="159"/>
      <c r="F1103" s="159"/>
      <c r="G1103" s="160"/>
      <c r="H1103" s="160"/>
      <c r="I1103" s="159"/>
      <c r="J1103" s="159" t="e">
        <f>[2]!EntCustSalesGL("marl02",A1103)</f>
        <v>#NAME?</v>
      </c>
      <c r="K1103" s="159"/>
    </row>
    <row r="1104" spans="1:11" x14ac:dyDescent="0.2">
      <c r="A1104" s="166" t="s">
        <v>1971</v>
      </c>
      <c r="B1104" s="159">
        <v>0</v>
      </c>
      <c r="C1104" s="159" t="e">
        <f>[2]!EntCustName("marl02",A1104)</f>
        <v>#NAME?</v>
      </c>
      <c r="D1104" s="159" t="str">
        <f t="shared" si="18"/>
        <v>CAT001</v>
      </c>
      <c r="E1104" s="159"/>
      <c r="F1104" s="159"/>
      <c r="G1104" s="160"/>
      <c r="H1104" s="160"/>
      <c r="I1104" s="159"/>
      <c r="J1104" s="159" t="e">
        <f>[2]!EntCustSalesGL("marl02",A1104)</f>
        <v>#NAME?</v>
      </c>
      <c r="K1104" s="159"/>
    </row>
    <row r="1105" spans="1:11" x14ac:dyDescent="0.2">
      <c r="A1105" s="166" t="s">
        <v>1972</v>
      </c>
      <c r="B1105" s="159">
        <v>0</v>
      </c>
      <c r="C1105" s="159" t="e">
        <f>[2]!EntCustName("marl02",A1105)</f>
        <v>#NAME?</v>
      </c>
      <c r="D1105" s="159" t="str">
        <f t="shared" si="18"/>
        <v>CAT006</v>
      </c>
      <c r="E1105" s="159"/>
      <c r="F1105" s="159"/>
      <c r="G1105" s="160"/>
      <c r="H1105" s="160"/>
      <c r="I1105" s="159"/>
      <c r="J1105" s="159" t="e">
        <f>[2]!EntCustSalesGL("marl02",A1105)</f>
        <v>#NAME?</v>
      </c>
      <c r="K1105" s="159"/>
    </row>
    <row r="1106" spans="1:11" x14ac:dyDescent="0.2">
      <c r="A1106" s="166" t="s">
        <v>1973</v>
      </c>
      <c r="B1106" s="159">
        <v>0</v>
      </c>
      <c r="C1106" s="159" t="e">
        <f>[2]!EntCustName("marl02",A1106)</f>
        <v>#NAME?</v>
      </c>
      <c r="D1106" s="159" t="str">
        <f t="shared" si="18"/>
        <v>CED001</v>
      </c>
      <c r="E1106" s="159"/>
      <c r="F1106" s="159"/>
      <c r="G1106" s="160"/>
      <c r="H1106" s="160"/>
      <c r="I1106" s="159"/>
      <c r="J1106" s="159" t="e">
        <f>[2]!EntCustSalesGL("marl02",A1106)</f>
        <v>#NAME?</v>
      </c>
      <c r="K1106" s="159"/>
    </row>
    <row r="1107" spans="1:11" x14ac:dyDescent="0.2">
      <c r="A1107" s="166" t="s">
        <v>1974</v>
      </c>
      <c r="B1107" s="159">
        <v>0</v>
      </c>
      <c r="C1107" s="159" t="e">
        <f>[2]!EntCustName("marl02",A1107)</f>
        <v>#NAME?</v>
      </c>
      <c r="D1107" s="159" t="str">
        <f t="shared" si="18"/>
        <v>CEK001</v>
      </c>
      <c r="E1107" s="159"/>
      <c r="F1107" s="159"/>
      <c r="G1107" s="160"/>
      <c r="H1107" s="160"/>
      <c r="I1107" s="159"/>
      <c r="J1107" s="159" t="e">
        <f>[2]!EntCustSalesGL("marl02",A1107)</f>
        <v>#NAME?</v>
      </c>
      <c r="K1107" s="159"/>
    </row>
    <row r="1108" spans="1:11" x14ac:dyDescent="0.2">
      <c r="A1108" s="166" t="s">
        <v>2428</v>
      </c>
      <c r="B1108" s="159">
        <v>0</v>
      </c>
      <c r="C1108" s="159" t="e">
        <f>[2]!EntCustName("marl02",A1108)</f>
        <v>#NAME?</v>
      </c>
      <c r="D1108" s="159" t="str">
        <f t="shared" si="18"/>
        <v>CHA014</v>
      </c>
      <c r="E1108" s="159"/>
      <c r="F1108" s="159"/>
      <c r="G1108" s="160"/>
      <c r="H1108" s="160"/>
      <c r="I1108" s="159"/>
      <c r="J1108" s="159" t="e">
        <f>[2]!EntCustSalesGL("marl02",A1108)</f>
        <v>#NAME?</v>
      </c>
      <c r="K1108" s="159"/>
    </row>
    <row r="1109" spans="1:11" x14ac:dyDescent="0.2">
      <c r="A1109" s="166" t="s">
        <v>2498</v>
      </c>
      <c r="B1109" s="159">
        <v>0</v>
      </c>
      <c r="C1109" s="159" t="e">
        <f>[2]!EntCustName("marl02",A1109)</f>
        <v>#NAME?</v>
      </c>
      <c r="D1109" s="159" t="str">
        <f t="shared" si="18"/>
        <v>CHA015</v>
      </c>
      <c r="E1109" s="159"/>
      <c r="F1109" s="159"/>
      <c r="G1109" s="160"/>
      <c r="H1109" s="160"/>
      <c r="I1109" s="159"/>
      <c r="J1109" s="159" t="e">
        <f>[2]!EntCustSalesGL("marl02",A1109)</f>
        <v>#NAME?</v>
      </c>
      <c r="K1109" s="159"/>
    </row>
    <row r="1110" spans="1:11" x14ac:dyDescent="0.2">
      <c r="A1110" s="166" t="s">
        <v>1976</v>
      </c>
      <c r="B1110" s="159">
        <v>0</v>
      </c>
      <c r="C1110" s="159" t="e">
        <f>[2]!EntCustName("marl02",A1110)</f>
        <v>#NAME?</v>
      </c>
      <c r="D1110" s="159" t="str">
        <f t="shared" si="18"/>
        <v>CHE013</v>
      </c>
      <c r="E1110" s="159"/>
      <c r="F1110" s="159"/>
      <c r="G1110" s="160"/>
      <c r="H1110" s="160"/>
      <c r="I1110" s="159"/>
      <c r="J1110" s="159" t="e">
        <f>[2]!EntCustSalesGL("marl02",A1110)</f>
        <v>#NAME?</v>
      </c>
      <c r="K1110" s="159"/>
    </row>
    <row r="1111" spans="1:11" x14ac:dyDescent="0.2">
      <c r="A1111" s="166" t="s">
        <v>1978</v>
      </c>
      <c r="B1111" s="159">
        <v>0</v>
      </c>
      <c r="C1111" s="159" t="e">
        <f>[2]!EntCustName("marl02",A1111)</f>
        <v>#NAME?</v>
      </c>
      <c r="D1111" s="159" t="str">
        <f t="shared" si="18"/>
        <v>CHR006</v>
      </c>
      <c r="E1111" s="159"/>
      <c r="F1111" s="159"/>
      <c r="G1111" s="160"/>
      <c r="H1111" s="160"/>
      <c r="I1111" s="159"/>
      <c r="J1111" s="159" t="e">
        <f>[2]!EntCustSalesGL("marl02",A1111)</f>
        <v>#NAME?</v>
      </c>
      <c r="K1111" s="159"/>
    </row>
    <row r="1112" spans="1:11" x14ac:dyDescent="0.2">
      <c r="A1112" s="166" t="s">
        <v>1979</v>
      </c>
      <c r="B1112" s="159">
        <v>0</v>
      </c>
      <c r="C1112" s="159" t="e">
        <f>[2]!EntCustName("marl02",A1112)</f>
        <v>#NAME?</v>
      </c>
      <c r="D1112" s="159" t="str">
        <f t="shared" si="18"/>
        <v>CLI003</v>
      </c>
      <c r="E1112" s="159"/>
      <c r="F1112" s="159"/>
      <c r="G1112" s="160"/>
      <c r="H1112" s="160"/>
      <c r="I1112" s="159"/>
      <c r="J1112" s="159" t="e">
        <f>[2]!EntCustSalesGL("marl02",A1112)</f>
        <v>#NAME?</v>
      </c>
      <c r="K1112" s="159"/>
    </row>
    <row r="1113" spans="1:11" x14ac:dyDescent="0.2">
      <c r="A1113" s="166" t="s">
        <v>1980</v>
      </c>
      <c r="B1113" s="159">
        <v>0</v>
      </c>
      <c r="C1113" s="159" t="e">
        <f>[2]!EntCustName("marl02",A1113)</f>
        <v>#NAME?</v>
      </c>
      <c r="D1113" s="159" t="str">
        <f t="shared" si="18"/>
        <v>COD001</v>
      </c>
      <c r="E1113" s="159"/>
      <c r="F1113" s="159"/>
      <c r="G1113" s="160"/>
      <c r="H1113" s="160"/>
      <c r="I1113" s="159"/>
      <c r="J1113" s="159" t="e">
        <f>[2]!EntCustSalesGL("marl02",A1113)</f>
        <v>#NAME?</v>
      </c>
      <c r="K1113" s="159"/>
    </row>
    <row r="1114" spans="1:11" x14ac:dyDescent="0.2">
      <c r="A1114" s="166" t="s">
        <v>1982</v>
      </c>
      <c r="B1114" s="159">
        <v>0</v>
      </c>
      <c r="C1114" s="159" t="e">
        <f>[2]!EntCustName("marl02",A1114)</f>
        <v>#NAME?</v>
      </c>
      <c r="D1114" s="159" t="str">
        <f t="shared" si="18"/>
        <v>CON004</v>
      </c>
      <c r="E1114" s="159"/>
      <c r="F1114" s="159"/>
      <c r="G1114" s="160"/>
      <c r="H1114" s="160"/>
      <c r="I1114" s="159"/>
      <c r="J1114" s="159" t="e">
        <f>[2]!EntCustSalesGL("marl02",A1114)</f>
        <v>#NAME?</v>
      </c>
      <c r="K1114" s="159"/>
    </row>
    <row r="1115" spans="1:11" x14ac:dyDescent="0.2">
      <c r="A1115" s="166" t="s">
        <v>1983</v>
      </c>
      <c r="B1115" s="159">
        <v>0</v>
      </c>
      <c r="C1115" s="159" t="e">
        <f>[2]!EntCustName("marl02",A1115)</f>
        <v>#NAME?</v>
      </c>
      <c r="D1115" s="159" t="str">
        <f t="shared" si="18"/>
        <v>CON007</v>
      </c>
      <c r="E1115" s="159"/>
      <c r="F1115" s="159"/>
      <c r="G1115" s="160"/>
      <c r="H1115" s="160"/>
      <c r="I1115" s="159"/>
      <c r="J1115" s="159" t="e">
        <f>[2]!EntCustSalesGL("marl02",A1115)</f>
        <v>#NAME?</v>
      </c>
      <c r="K1115" s="159"/>
    </row>
    <row r="1116" spans="1:11" x14ac:dyDescent="0.2">
      <c r="A1116" s="166" t="s">
        <v>1984</v>
      </c>
      <c r="B1116" s="159">
        <v>0</v>
      </c>
      <c r="C1116" s="159" t="e">
        <f>[2]!EntCustName("marl02",A1116)</f>
        <v>#NAME?</v>
      </c>
      <c r="D1116" s="159" t="str">
        <f t="shared" si="18"/>
        <v>CON009</v>
      </c>
      <c r="E1116" s="159"/>
      <c r="F1116" s="159"/>
      <c r="G1116" s="160"/>
      <c r="H1116" s="160"/>
      <c r="I1116" s="159"/>
      <c r="J1116" s="159" t="e">
        <f>[2]!EntCustSalesGL("marl02",A1116)</f>
        <v>#NAME?</v>
      </c>
      <c r="K1116" s="159"/>
    </row>
    <row r="1117" spans="1:11" x14ac:dyDescent="0.2">
      <c r="A1117" s="166" t="s">
        <v>1985</v>
      </c>
      <c r="B1117" s="159">
        <v>0</v>
      </c>
      <c r="C1117" s="159" t="e">
        <f>[2]!EntCustName("marl02",A1117)</f>
        <v>#NAME?</v>
      </c>
      <c r="D1117" s="159" t="str">
        <f t="shared" si="18"/>
        <v>CON010</v>
      </c>
      <c r="E1117" s="159"/>
      <c r="F1117" s="159"/>
      <c r="G1117" s="160"/>
      <c r="H1117" s="160"/>
      <c r="I1117" s="159"/>
      <c r="J1117" s="159" t="e">
        <f>[2]!EntCustSalesGL("marl02",A1117)</f>
        <v>#NAME?</v>
      </c>
      <c r="K1117" s="159"/>
    </row>
    <row r="1118" spans="1:11" x14ac:dyDescent="0.2">
      <c r="A1118" s="179" t="s">
        <v>1986</v>
      </c>
      <c r="B1118" s="159"/>
      <c r="C1118" s="159" t="e">
        <f>[2]!EntCustName("marl02",A1118)</f>
        <v>#NAME?</v>
      </c>
      <c r="D1118" s="159" t="str">
        <f t="shared" si="18"/>
        <v>CON011</v>
      </c>
      <c r="E1118" s="159"/>
      <c r="F1118" s="159"/>
      <c r="G1118" s="160"/>
      <c r="H1118" s="160"/>
      <c r="I1118" s="159"/>
      <c r="J1118" s="159" t="e">
        <f>[2]!EntCustSalesGL("marl02",A1118)</f>
        <v>#NAME?</v>
      </c>
      <c r="K1118" s="159"/>
    </row>
    <row r="1119" spans="1:11" x14ac:dyDescent="0.2">
      <c r="A1119" s="166" t="s">
        <v>1988</v>
      </c>
      <c r="B1119" s="159">
        <v>0</v>
      </c>
      <c r="C1119" s="159" t="e">
        <f>[2]!EntCustName("marl02",A1119)</f>
        <v>#NAME?</v>
      </c>
      <c r="D1119" s="159" t="str">
        <f t="shared" si="18"/>
        <v>COR015</v>
      </c>
      <c r="E1119" s="159"/>
      <c r="F1119" s="159"/>
      <c r="G1119" s="160"/>
      <c r="H1119" s="160"/>
      <c r="I1119" s="159"/>
      <c r="J1119" s="159" t="e">
        <f>[2]!EntCustSalesGL("marl02",A1119)</f>
        <v>#NAME?</v>
      </c>
      <c r="K1119" s="159"/>
    </row>
    <row r="1120" spans="1:11" x14ac:dyDescent="0.2">
      <c r="A1120" s="166" t="s">
        <v>1989</v>
      </c>
      <c r="B1120" s="159">
        <v>0</v>
      </c>
      <c r="C1120" s="159" t="e">
        <f>[2]!EntCustName("marl02",A1120)</f>
        <v>#NAME?</v>
      </c>
      <c r="D1120" s="159" t="str">
        <f t="shared" si="18"/>
        <v>CRO004</v>
      </c>
      <c r="E1120" s="159"/>
      <c r="F1120" s="159"/>
      <c r="G1120" s="160"/>
      <c r="H1120" s="160"/>
      <c r="I1120" s="159"/>
      <c r="J1120" s="159" t="e">
        <f>[2]!EntCustSalesGL("marl02",A1120)</f>
        <v>#NAME?</v>
      </c>
      <c r="K1120" s="159"/>
    </row>
    <row r="1121" spans="1:11" x14ac:dyDescent="0.2">
      <c r="A1121" s="166" t="s">
        <v>1990</v>
      </c>
      <c r="B1121" s="159">
        <v>0</v>
      </c>
      <c r="C1121" s="159" t="e">
        <f>[2]!EntCustName("marl02",A1121)</f>
        <v>#NAME?</v>
      </c>
      <c r="D1121" s="159" t="str">
        <f t="shared" si="18"/>
        <v>CTM001</v>
      </c>
      <c r="E1121" s="159"/>
      <c r="F1121" s="159"/>
      <c r="G1121" s="160"/>
      <c r="H1121" s="160"/>
      <c r="I1121" s="159"/>
      <c r="J1121" s="159" t="e">
        <f>[2]!EntCustSalesGL("marl02",A1121)</f>
        <v>#NAME?</v>
      </c>
      <c r="K1121" s="159"/>
    </row>
    <row r="1122" spans="1:11" x14ac:dyDescent="0.2">
      <c r="A1122" s="166" t="s">
        <v>2500</v>
      </c>
      <c r="B1122" s="159">
        <v>0</v>
      </c>
      <c r="C1122" s="159" t="e">
        <f>[2]!EntCustName("marl02",A1122)</f>
        <v>#NAME?</v>
      </c>
      <c r="D1122" s="159" t="str">
        <f t="shared" si="18"/>
        <v>DAS001</v>
      </c>
      <c r="E1122" s="159"/>
      <c r="F1122" s="159"/>
      <c r="G1122" s="160"/>
      <c r="H1122" s="160"/>
      <c r="I1122" s="159"/>
      <c r="J1122" s="159" t="e">
        <f>[2]!EntCustSalesGL("marl02",A1122)</f>
        <v>#NAME?</v>
      </c>
      <c r="K1122" s="159"/>
    </row>
    <row r="1123" spans="1:11" x14ac:dyDescent="0.2">
      <c r="A1123" s="166" t="s">
        <v>1993</v>
      </c>
      <c r="B1123" s="159">
        <v>0</v>
      </c>
      <c r="C1123" s="159" t="e">
        <f>[2]!EntCustName("marl02",A1123)</f>
        <v>#NAME?</v>
      </c>
      <c r="D1123" s="159" t="str">
        <f t="shared" si="18"/>
        <v>DRE002</v>
      </c>
      <c r="E1123" s="159"/>
      <c r="F1123" s="159"/>
      <c r="G1123" s="160"/>
      <c r="H1123" s="160"/>
      <c r="I1123" s="159"/>
      <c r="J1123" s="159" t="e">
        <f>[2]!EntCustSalesGL("marl02",A1123)</f>
        <v>#NAME?</v>
      </c>
      <c r="K1123" s="159"/>
    </row>
    <row r="1124" spans="1:11" x14ac:dyDescent="0.2">
      <c r="A1124" s="166" t="s">
        <v>1994</v>
      </c>
      <c r="B1124" s="159">
        <v>0</v>
      </c>
      <c r="C1124" s="159" t="e">
        <f>[2]!EntCustName("marl02",A1124)</f>
        <v>#NAME?</v>
      </c>
      <c r="D1124" s="159" t="str">
        <f t="shared" si="18"/>
        <v>DRE003</v>
      </c>
      <c r="E1124" s="159"/>
      <c r="F1124" s="159"/>
      <c r="G1124" s="160"/>
      <c r="H1124" s="160"/>
      <c r="I1124" s="159"/>
      <c r="J1124" s="159" t="e">
        <f>[2]!EntCustSalesGL("marl02",A1124)</f>
        <v>#NAME?</v>
      </c>
      <c r="K1124" s="159"/>
    </row>
    <row r="1125" spans="1:11" x14ac:dyDescent="0.2">
      <c r="A1125" s="166" t="s">
        <v>2501</v>
      </c>
      <c r="B1125" s="159">
        <v>0</v>
      </c>
      <c r="C1125" s="159" t="e">
        <f>[2]!EntCustName("marl02",A1125)</f>
        <v>#NAME?</v>
      </c>
      <c r="D1125" s="159" t="str">
        <f t="shared" si="18"/>
        <v>DRI001</v>
      </c>
      <c r="E1125" s="159"/>
      <c r="F1125" s="159"/>
      <c r="G1125" s="160"/>
      <c r="H1125" s="160"/>
      <c r="I1125" s="159"/>
      <c r="J1125" s="159" t="e">
        <f>[2]!EntCustSalesGL("marl02",A1125)</f>
        <v>#NAME?</v>
      </c>
      <c r="K1125" s="159"/>
    </row>
    <row r="1126" spans="1:11" x14ac:dyDescent="0.2">
      <c r="A1126" s="166" t="s">
        <v>2502</v>
      </c>
      <c r="B1126" s="159">
        <v>0</v>
      </c>
      <c r="C1126" s="159" t="e">
        <f>[2]!EntCustName("marl02",A1126)</f>
        <v>#NAME?</v>
      </c>
      <c r="D1126" s="159" t="str">
        <f t="shared" si="18"/>
        <v>DRI002</v>
      </c>
      <c r="E1126" s="159"/>
      <c r="F1126" s="159"/>
      <c r="G1126" s="160"/>
      <c r="H1126" s="160"/>
      <c r="I1126" s="159"/>
      <c r="J1126" s="159" t="e">
        <f>[2]!EntCustSalesGL("marl02",A1126)</f>
        <v>#NAME?</v>
      </c>
      <c r="K1126" s="159"/>
    </row>
    <row r="1127" spans="1:11" x14ac:dyDescent="0.2">
      <c r="A1127" s="166" t="s">
        <v>1995</v>
      </c>
      <c r="B1127" s="159">
        <v>0</v>
      </c>
      <c r="C1127" s="159" t="e">
        <f>[2]!EntCustName("marl02",A1127)</f>
        <v>#NAME?</v>
      </c>
      <c r="D1127" s="159" t="str">
        <f t="shared" si="18"/>
        <v>DSM003</v>
      </c>
      <c r="E1127" s="159"/>
      <c r="F1127" s="159"/>
      <c r="G1127" s="160"/>
      <c r="H1127" s="160"/>
      <c r="I1127" s="159"/>
      <c r="J1127" s="159" t="e">
        <f>[2]!EntCustSalesGL("marl02",A1127)</f>
        <v>#NAME?</v>
      </c>
      <c r="K1127" s="159"/>
    </row>
    <row r="1128" spans="1:11" x14ac:dyDescent="0.2">
      <c r="A1128" s="166" t="s">
        <v>1997</v>
      </c>
      <c r="B1128" s="159">
        <v>0</v>
      </c>
      <c r="C1128" s="159" t="e">
        <f>[2]!EntCustName("marl02",A1128)</f>
        <v>#NAME?</v>
      </c>
      <c r="D1128" s="159" t="str">
        <f t="shared" si="18"/>
        <v>DUR002</v>
      </c>
      <c r="E1128" s="159"/>
      <c r="F1128" s="159"/>
      <c r="G1128" s="160"/>
      <c r="H1128" s="160"/>
      <c r="I1128" s="159"/>
      <c r="J1128" s="159" t="e">
        <f>[2]!EntCustSalesGL("marl02",A1128)</f>
        <v>#NAME?</v>
      </c>
      <c r="K1128" s="159"/>
    </row>
    <row r="1129" spans="1:11" x14ac:dyDescent="0.2">
      <c r="A1129" s="166" t="s">
        <v>1998</v>
      </c>
      <c r="B1129" s="159">
        <v>0</v>
      </c>
      <c r="C1129" s="159" t="e">
        <f>[2]!EntCustName("marl02",A1129)</f>
        <v>#NAME?</v>
      </c>
      <c r="D1129" s="159" t="str">
        <f t="shared" si="18"/>
        <v>DUV001</v>
      </c>
      <c r="E1129" s="159"/>
      <c r="F1129" s="159"/>
      <c r="G1129" s="160"/>
      <c r="H1129" s="160"/>
      <c r="I1129" s="159"/>
      <c r="J1129" s="159" t="e">
        <f>[2]!EntCustSalesGL("marl02",A1129)</f>
        <v>#NAME?</v>
      </c>
      <c r="K1129" s="159"/>
    </row>
    <row r="1130" spans="1:11" x14ac:dyDescent="0.2">
      <c r="A1130" s="166" t="s">
        <v>1999</v>
      </c>
      <c r="B1130" s="159">
        <v>0</v>
      </c>
      <c r="C1130" s="159" t="e">
        <f>[2]!EntCustName("marl02",A1130)</f>
        <v>#NAME?</v>
      </c>
      <c r="D1130" s="159" t="str">
        <f t="shared" si="18"/>
        <v>EAS007</v>
      </c>
      <c r="E1130" s="159"/>
      <c r="F1130" s="159"/>
      <c r="G1130" s="160"/>
      <c r="H1130" s="160"/>
      <c r="I1130" s="159"/>
      <c r="J1130" s="159" t="e">
        <f>[2]!EntCustSalesGL("marl02",A1130)</f>
        <v>#NAME?</v>
      </c>
      <c r="K1130" s="159"/>
    </row>
    <row r="1131" spans="1:11" x14ac:dyDescent="0.2">
      <c r="A1131" s="166" t="s">
        <v>2000</v>
      </c>
      <c r="B1131" s="159">
        <v>0</v>
      </c>
      <c r="C1131" s="159" t="e">
        <f>[2]!EntCustName("marl02",A1131)</f>
        <v>#NAME?</v>
      </c>
      <c r="D1131" s="159" t="str">
        <f t="shared" si="18"/>
        <v>EAS011</v>
      </c>
      <c r="E1131" s="159"/>
      <c r="F1131" s="159"/>
      <c r="G1131" s="160"/>
      <c r="H1131" s="160"/>
      <c r="I1131" s="159"/>
      <c r="J1131" s="159" t="e">
        <f>[2]!EntCustSalesGL("marl02",A1131)</f>
        <v>#NAME?</v>
      </c>
      <c r="K1131" s="159"/>
    </row>
    <row r="1132" spans="1:11" x14ac:dyDescent="0.2">
      <c r="A1132" s="166" t="s">
        <v>2001</v>
      </c>
      <c r="B1132" s="159">
        <v>0</v>
      </c>
      <c r="C1132" s="159" t="e">
        <f>[2]!EntCustName("marl02",A1132)</f>
        <v>#NAME?</v>
      </c>
      <c r="D1132" s="159" t="str">
        <f t="shared" si="18"/>
        <v>EAS013</v>
      </c>
      <c r="E1132" s="159"/>
      <c r="F1132" s="159"/>
      <c r="G1132" s="160"/>
      <c r="H1132" s="160"/>
      <c r="I1132" s="159"/>
      <c r="J1132" s="159" t="e">
        <f>[2]!EntCustSalesGL("marl02",A1132)</f>
        <v>#NAME?</v>
      </c>
      <c r="K1132" s="159"/>
    </row>
    <row r="1133" spans="1:11" x14ac:dyDescent="0.2">
      <c r="A1133" s="166" t="s">
        <v>2002</v>
      </c>
      <c r="B1133" s="159">
        <v>0</v>
      </c>
      <c r="C1133" s="159" t="e">
        <f>[2]!EntCustName("marl02",A1133)</f>
        <v>#NAME?</v>
      </c>
      <c r="D1133" s="159" t="str">
        <f t="shared" si="18"/>
        <v>ELD001</v>
      </c>
      <c r="E1133" s="159"/>
      <c r="F1133" s="159"/>
      <c r="G1133" s="160"/>
      <c r="H1133" s="160"/>
      <c r="I1133" s="159"/>
      <c r="J1133" s="159" t="e">
        <f>[2]!EntCustSalesGL("marl02",A1133)</f>
        <v>#NAME?</v>
      </c>
      <c r="K1133" s="159"/>
    </row>
    <row r="1134" spans="1:11" x14ac:dyDescent="0.2">
      <c r="A1134" s="166" t="s">
        <v>2003</v>
      </c>
      <c r="B1134" s="159">
        <v>0</v>
      </c>
      <c r="C1134" s="159" t="e">
        <f>[2]!EntCustName("marl02",A1134)</f>
        <v>#NAME?</v>
      </c>
      <c r="D1134" s="159" t="str">
        <f t="shared" si="18"/>
        <v>ENV001</v>
      </c>
      <c r="E1134" s="159"/>
      <c r="F1134" s="159"/>
      <c r="G1134" s="160"/>
      <c r="H1134" s="160"/>
      <c r="I1134" s="159"/>
      <c r="J1134" s="159" t="e">
        <f>[2]!EntCustSalesGL("marl02",A1134)</f>
        <v>#NAME?</v>
      </c>
      <c r="K1134" s="159"/>
    </row>
    <row r="1135" spans="1:11" x14ac:dyDescent="0.2">
      <c r="A1135" s="166" t="s">
        <v>2506</v>
      </c>
      <c r="B1135" s="159">
        <v>0</v>
      </c>
      <c r="C1135" s="159" t="e">
        <f>[2]!EntCustName("marl02",A1135)</f>
        <v>#NAME?</v>
      </c>
      <c r="D1135" s="159" t="str">
        <f t="shared" si="18"/>
        <v>ESC001</v>
      </c>
      <c r="E1135" s="159"/>
      <c r="F1135" s="159"/>
      <c r="G1135" s="160"/>
      <c r="H1135" s="160"/>
      <c r="I1135" s="159"/>
      <c r="J1135" s="159" t="e">
        <f>[2]!EntCustSalesGL("marl02",A1135)</f>
        <v>#NAME?</v>
      </c>
      <c r="K1135" s="159"/>
    </row>
    <row r="1136" spans="1:11" x14ac:dyDescent="0.2">
      <c r="A1136" s="166" t="s">
        <v>2507</v>
      </c>
      <c r="B1136" s="159">
        <v>0</v>
      </c>
      <c r="C1136" s="159" t="e">
        <f>[2]!EntCustName("marl02",A1136)</f>
        <v>#NAME?</v>
      </c>
      <c r="D1136" s="159" t="str">
        <f t="shared" si="18"/>
        <v>FAC002</v>
      </c>
      <c r="E1136" s="159"/>
      <c r="F1136" s="159"/>
      <c r="G1136" s="160"/>
      <c r="H1136" s="160"/>
      <c r="I1136" s="159"/>
      <c r="J1136" s="159" t="e">
        <f>[2]!EntCustSalesGL("marl02",A1136)</f>
        <v>#NAME?</v>
      </c>
      <c r="K1136" s="159"/>
    </row>
    <row r="1137" spans="1:11" x14ac:dyDescent="0.2">
      <c r="A1137" s="166" t="s">
        <v>2005</v>
      </c>
      <c r="B1137" s="159">
        <v>0</v>
      </c>
      <c r="C1137" s="159" t="e">
        <f>[2]!EntCustName("marl02",A1137)</f>
        <v>#NAME?</v>
      </c>
      <c r="D1137" s="159" t="str">
        <f t="shared" si="18"/>
        <v>FAH001</v>
      </c>
      <c r="E1137" s="159"/>
      <c r="F1137" s="159"/>
      <c r="G1137" s="160"/>
      <c r="H1137" s="160"/>
      <c r="I1137" s="159"/>
      <c r="J1137" s="159" t="e">
        <f>[2]!EntCustSalesGL("marl02",A1137)</f>
        <v>#NAME?</v>
      </c>
      <c r="K1137" s="159"/>
    </row>
    <row r="1138" spans="1:11" x14ac:dyDescent="0.2">
      <c r="A1138" s="166" t="s">
        <v>2006</v>
      </c>
      <c r="B1138" s="159">
        <v>0</v>
      </c>
      <c r="C1138" s="159" t="e">
        <f>[2]!EntCustName("marl02",A1138)</f>
        <v>#NAME?</v>
      </c>
      <c r="D1138" s="159" t="str">
        <f t="shared" si="18"/>
        <v>FAL005</v>
      </c>
      <c r="E1138" s="159"/>
      <c r="F1138" s="159"/>
      <c r="G1138" s="160"/>
      <c r="H1138" s="160"/>
      <c r="I1138" s="159"/>
      <c r="J1138" s="159" t="e">
        <f>[2]!EntCustSalesGL("marl02",A1138)</f>
        <v>#NAME?</v>
      </c>
      <c r="K1138" s="159"/>
    </row>
    <row r="1139" spans="1:11" x14ac:dyDescent="0.2">
      <c r="A1139" s="166" t="s">
        <v>2007</v>
      </c>
      <c r="B1139" s="159">
        <v>0</v>
      </c>
      <c r="C1139" s="159" t="e">
        <f>[2]!EntCustName("marl02",A1139)</f>
        <v>#NAME?</v>
      </c>
      <c r="D1139" s="159" t="str">
        <f t="shared" si="18"/>
        <v>FED001</v>
      </c>
      <c r="E1139" s="159"/>
      <c r="F1139" s="159"/>
      <c r="G1139" s="160"/>
      <c r="H1139" s="160"/>
      <c r="I1139" s="159"/>
      <c r="J1139" s="159" t="e">
        <f>[2]!EntCustSalesGL("marl02",A1139)</f>
        <v>#NAME?</v>
      </c>
      <c r="K1139" s="159"/>
    </row>
    <row r="1140" spans="1:11" x14ac:dyDescent="0.2">
      <c r="A1140" s="166" t="s">
        <v>2008</v>
      </c>
      <c r="B1140" s="159">
        <v>0</v>
      </c>
      <c r="C1140" s="159" t="e">
        <f>[2]!EntCustName("marl02",A1140)</f>
        <v>#NAME?</v>
      </c>
      <c r="D1140" s="159" t="str">
        <f t="shared" si="18"/>
        <v>FED002</v>
      </c>
      <c r="E1140" s="159"/>
      <c r="F1140" s="159"/>
      <c r="G1140" s="160"/>
      <c r="H1140" s="160"/>
      <c r="I1140" s="159"/>
      <c r="J1140" s="159" t="e">
        <f>[2]!EntCustSalesGL("marl02",A1140)</f>
        <v>#NAME?</v>
      </c>
      <c r="K1140" s="159"/>
    </row>
    <row r="1141" spans="1:11" x14ac:dyDescent="0.2">
      <c r="A1141" s="166" t="s">
        <v>2009</v>
      </c>
      <c r="B1141" s="159">
        <v>0</v>
      </c>
      <c r="C1141" s="159" t="e">
        <f>[2]!EntCustName("marl02",A1141)</f>
        <v>#NAME?</v>
      </c>
      <c r="D1141" s="159" t="str">
        <f t="shared" si="18"/>
        <v>FED003</v>
      </c>
      <c r="E1141" s="159"/>
      <c r="F1141" s="159"/>
      <c r="G1141" s="160"/>
      <c r="H1141" s="160"/>
      <c r="I1141" s="159"/>
      <c r="J1141" s="159" t="e">
        <f>[2]!EntCustSalesGL("marl02",A1141)</f>
        <v>#NAME?</v>
      </c>
      <c r="K1141" s="159"/>
    </row>
    <row r="1142" spans="1:11" x14ac:dyDescent="0.2">
      <c r="A1142" s="166" t="s">
        <v>2010</v>
      </c>
      <c r="B1142" s="159">
        <v>0</v>
      </c>
      <c r="C1142" s="159" t="e">
        <f>[2]!EntCustName("marl02",A1142)</f>
        <v>#NAME?</v>
      </c>
      <c r="D1142" s="159" t="str">
        <f t="shared" si="18"/>
        <v>FED004</v>
      </c>
      <c r="E1142" s="159"/>
      <c r="F1142" s="159"/>
      <c r="G1142" s="160"/>
      <c r="H1142" s="160"/>
      <c r="I1142" s="159"/>
      <c r="J1142" s="159" t="e">
        <f>[2]!EntCustSalesGL("marl02",A1142)</f>
        <v>#NAME?</v>
      </c>
      <c r="K1142" s="159"/>
    </row>
    <row r="1143" spans="1:11" x14ac:dyDescent="0.2">
      <c r="A1143" s="166" t="s">
        <v>2011</v>
      </c>
      <c r="B1143" s="159">
        <v>0</v>
      </c>
      <c r="C1143" s="159" t="e">
        <f>[2]!EntCustName("marl02",A1143)</f>
        <v>#NAME?</v>
      </c>
      <c r="D1143" s="159" t="str">
        <f t="shared" si="18"/>
        <v>FED005</v>
      </c>
      <c r="E1143" s="159"/>
      <c r="F1143" s="159"/>
      <c r="G1143" s="160"/>
      <c r="H1143" s="160"/>
      <c r="I1143" s="159"/>
      <c r="J1143" s="159" t="e">
        <f>[2]!EntCustSalesGL("marl02",A1143)</f>
        <v>#NAME?</v>
      </c>
      <c r="K1143" s="159"/>
    </row>
    <row r="1144" spans="1:11" x14ac:dyDescent="0.2">
      <c r="A1144" s="166" t="s">
        <v>2012</v>
      </c>
      <c r="B1144" s="159">
        <v>0</v>
      </c>
      <c r="C1144" s="159" t="e">
        <f>[2]!EntCustName("marl02",A1144)</f>
        <v>#NAME?</v>
      </c>
      <c r="D1144" s="159" t="str">
        <f t="shared" si="18"/>
        <v>FED006</v>
      </c>
      <c r="E1144" s="159"/>
      <c r="F1144" s="159"/>
      <c r="G1144" s="160"/>
      <c r="H1144" s="160"/>
      <c r="I1144" s="159"/>
      <c r="J1144" s="159" t="e">
        <f>[2]!EntCustSalesGL("marl02",A1144)</f>
        <v>#NAME?</v>
      </c>
      <c r="K1144" s="159"/>
    </row>
    <row r="1145" spans="1:11" x14ac:dyDescent="0.2">
      <c r="A1145" s="166" t="s">
        <v>2013</v>
      </c>
      <c r="B1145" s="159">
        <v>0</v>
      </c>
      <c r="C1145" s="159" t="e">
        <f>[2]!EntCustName("marl02",A1145)</f>
        <v>#NAME?</v>
      </c>
      <c r="D1145" s="159" t="str">
        <f t="shared" si="18"/>
        <v>FJB001</v>
      </c>
      <c r="E1145" s="159"/>
      <c r="F1145" s="159"/>
      <c r="G1145" s="160"/>
      <c r="H1145" s="160"/>
      <c r="I1145" s="159"/>
      <c r="J1145" s="159" t="e">
        <f>[2]!EntCustSalesGL("marl02",A1145)</f>
        <v>#NAME?</v>
      </c>
      <c r="K1145" s="159"/>
    </row>
    <row r="1146" spans="1:11" x14ac:dyDescent="0.2">
      <c r="A1146" s="166" t="s">
        <v>2014</v>
      </c>
      <c r="B1146" s="159">
        <v>0</v>
      </c>
      <c r="C1146" s="159" t="e">
        <f>[2]!EntCustName("marl02",A1146)</f>
        <v>#NAME?</v>
      </c>
      <c r="D1146" s="159" t="str">
        <f t="shared" si="18"/>
        <v>FJB002</v>
      </c>
      <c r="E1146" s="159"/>
      <c r="F1146" s="159"/>
      <c r="G1146" s="160"/>
      <c r="H1146" s="160"/>
      <c r="I1146" s="159"/>
      <c r="J1146" s="159" t="e">
        <f>[2]!EntCustSalesGL("marl02",A1146)</f>
        <v>#NAME?</v>
      </c>
      <c r="K1146" s="159"/>
    </row>
    <row r="1147" spans="1:11" x14ac:dyDescent="0.2">
      <c r="A1147" s="166" t="s">
        <v>2015</v>
      </c>
      <c r="B1147" s="159">
        <v>0</v>
      </c>
      <c r="C1147" s="159" t="e">
        <f>[2]!EntCustName("marl02",A1147)</f>
        <v>#NAME?</v>
      </c>
      <c r="D1147" s="159" t="str">
        <f t="shared" si="18"/>
        <v>FOL001</v>
      </c>
      <c r="E1147" s="159"/>
      <c r="F1147" s="159"/>
      <c r="G1147" s="160"/>
      <c r="H1147" s="160"/>
      <c r="I1147" s="159"/>
      <c r="J1147" s="159" t="e">
        <f>[2]!EntCustSalesGL("marl02",A1147)</f>
        <v>#NAME?</v>
      </c>
      <c r="K1147" s="159"/>
    </row>
    <row r="1148" spans="1:11" x14ac:dyDescent="0.2">
      <c r="A1148" s="166" t="s">
        <v>2016</v>
      </c>
      <c r="B1148" s="159">
        <v>0</v>
      </c>
      <c r="C1148" s="159" t="e">
        <f>[2]!EntCustName("marl02",A1148)</f>
        <v>#NAME?</v>
      </c>
      <c r="D1148" s="159" t="str">
        <f t="shared" si="18"/>
        <v>FOR011</v>
      </c>
      <c r="E1148" s="159"/>
      <c r="F1148" s="159"/>
      <c r="G1148" s="160"/>
      <c r="H1148" s="160"/>
      <c r="I1148" s="159"/>
      <c r="J1148" s="159" t="e">
        <f>[2]!EntCustSalesGL("marl02",A1148)</f>
        <v>#NAME?</v>
      </c>
      <c r="K1148" s="159"/>
    </row>
    <row r="1149" spans="1:11" x14ac:dyDescent="0.2">
      <c r="A1149" s="166" t="s">
        <v>2017</v>
      </c>
      <c r="B1149" s="159">
        <v>0</v>
      </c>
      <c r="C1149" s="159" t="e">
        <f>[2]!EntCustName("marl02",A1149)</f>
        <v>#NAME?</v>
      </c>
      <c r="D1149" s="159" t="str">
        <f t="shared" si="18"/>
        <v>FOR012</v>
      </c>
      <c r="E1149" s="159"/>
      <c r="F1149" s="159"/>
      <c r="G1149" s="160"/>
      <c r="H1149" s="160"/>
      <c r="I1149" s="159"/>
      <c r="J1149" s="159" t="e">
        <f>[2]!EntCustSalesGL("marl02",A1149)</f>
        <v>#NAME?</v>
      </c>
      <c r="K1149" s="159"/>
    </row>
    <row r="1150" spans="1:11" x14ac:dyDescent="0.2">
      <c r="A1150" s="166" t="s">
        <v>2018</v>
      </c>
      <c r="B1150" s="159">
        <v>0</v>
      </c>
      <c r="C1150" s="159" t="e">
        <f>[2]!EntCustName("marl02",A1150)</f>
        <v>#NAME?</v>
      </c>
      <c r="D1150" s="159" t="str">
        <f t="shared" si="18"/>
        <v>FOX003</v>
      </c>
      <c r="E1150" s="159"/>
      <c r="F1150" s="159"/>
      <c r="G1150" s="160"/>
      <c r="H1150" s="160"/>
      <c r="I1150" s="159"/>
      <c r="J1150" s="159" t="e">
        <f>[2]!EntCustSalesGL("marl02",A1150)</f>
        <v>#NAME?</v>
      </c>
      <c r="K1150" s="159"/>
    </row>
    <row r="1151" spans="1:11" x14ac:dyDescent="0.2">
      <c r="A1151" s="166" t="s">
        <v>2019</v>
      </c>
      <c r="B1151" s="159">
        <v>0</v>
      </c>
      <c r="C1151" s="159" t="e">
        <f>[2]!EntCustName("marl02",A1151)</f>
        <v>#NAME?</v>
      </c>
      <c r="D1151" s="159" t="str">
        <f t="shared" si="18"/>
        <v>FRA005</v>
      </c>
      <c r="E1151" s="159"/>
      <c r="F1151" s="159"/>
      <c r="G1151" s="160"/>
      <c r="H1151" s="160"/>
      <c r="I1151" s="159"/>
      <c r="J1151" s="159" t="e">
        <f>[2]!EntCustSalesGL("marl02",A1151)</f>
        <v>#NAME?</v>
      </c>
      <c r="K1151" s="159"/>
    </row>
    <row r="1152" spans="1:11" x14ac:dyDescent="0.2">
      <c r="A1152" s="166" t="s">
        <v>2020</v>
      </c>
      <c r="B1152" s="159">
        <v>0</v>
      </c>
      <c r="C1152" s="159" t="e">
        <f>[2]!EntCustName("marl02",A1152)</f>
        <v>#NAME?</v>
      </c>
      <c r="D1152" s="159" t="str">
        <f t="shared" si="18"/>
        <v>FRE006</v>
      </c>
      <c r="E1152" s="159"/>
      <c r="F1152" s="159"/>
      <c r="G1152" s="160"/>
      <c r="H1152" s="160"/>
      <c r="I1152" s="159"/>
      <c r="J1152" s="159" t="e">
        <f>[2]!EntCustSalesGL("marl02",A1152)</f>
        <v>#NAME?</v>
      </c>
      <c r="K1152" s="159"/>
    </row>
    <row r="1153" spans="1:11" x14ac:dyDescent="0.2">
      <c r="A1153" s="166" t="s">
        <v>2021</v>
      </c>
      <c r="B1153" s="159">
        <v>0</v>
      </c>
      <c r="C1153" s="159" t="e">
        <f>[2]!EntCustName("marl02",A1153)</f>
        <v>#NAME?</v>
      </c>
      <c r="D1153" s="159" t="str">
        <f t="shared" si="18"/>
        <v>FRE008</v>
      </c>
      <c r="E1153" s="159"/>
      <c r="F1153" s="159"/>
      <c r="G1153" s="160"/>
      <c r="H1153" s="160"/>
      <c r="I1153" s="159"/>
      <c r="J1153" s="159" t="e">
        <f>[2]!EntCustSalesGL("marl02",A1153)</f>
        <v>#NAME?</v>
      </c>
      <c r="K1153" s="159"/>
    </row>
    <row r="1154" spans="1:11" x14ac:dyDescent="0.2">
      <c r="A1154" s="166" t="s">
        <v>2022</v>
      </c>
      <c r="B1154" s="159">
        <v>0</v>
      </c>
      <c r="C1154" s="159" t="e">
        <f>[2]!EntCustName("marl02",A1154)</f>
        <v>#NAME?</v>
      </c>
      <c r="D1154" s="159" t="str">
        <f t="shared" si="18"/>
        <v>FUN001</v>
      </c>
      <c r="E1154" s="159"/>
      <c r="F1154" s="159"/>
      <c r="G1154" s="160"/>
      <c r="H1154" s="160"/>
      <c r="I1154" s="159"/>
      <c r="J1154" s="159" t="e">
        <f>[2]!EntCustSalesGL("marl02",A1154)</f>
        <v>#NAME?</v>
      </c>
      <c r="K1154" s="159"/>
    </row>
    <row r="1155" spans="1:11" x14ac:dyDescent="0.2">
      <c r="A1155" s="166" t="s">
        <v>2023</v>
      </c>
      <c r="B1155" s="159">
        <v>0</v>
      </c>
      <c r="C1155" s="159" t="e">
        <f>[2]!EntCustName("marl02",A1155)</f>
        <v>#NAME?</v>
      </c>
      <c r="D1155" s="159" t="str">
        <f t="shared" si="18"/>
        <v>FUT001</v>
      </c>
      <c r="E1155" s="159"/>
      <c r="F1155" s="159"/>
      <c r="G1155" s="160"/>
      <c r="H1155" s="160"/>
      <c r="I1155" s="159"/>
      <c r="J1155" s="159" t="e">
        <f>[2]!EntCustSalesGL("marl02",A1155)</f>
        <v>#NAME?</v>
      </c>
      <c r="K1155" s="159"/>
    </row>
    <row r="1156" spans="1:11" x14ac:dyDescent="0.2">
      <c r="A1156" s="166" t="s">
        <v>2024</v>
      </c>
      <c r="B1156" s="159">
        <v>0</v>
      </c>
      <c r="C1156" s="159" t="e">
        <f>[2]!EntCustName("marl02",A1156)</f>
        <v>#NAME?</v>
      </c>
      <c r="D1156" s="159" t="str">
        <f t="shared" si="18"/>
        <v>GAB002</v>
      </c>
      <c r="E1156" s="159"/>
      <c r="F1156" s="159"/>
      <c r="G1156" s="160"/>
      <c r="H1156" s="160"/>
      <c r="I1156" s="159"/>
      <c r="J1156" s="159" t="e">
        <f>[2]!EntCustSalesGL("marl02",A1156)</f>
        <v>#NAME?</v>
      </c>
      <c r="K1156" s="159"/>
    </row>
    <row r="1157" spans="1:11" x14ac:dyDescent="0.2">
      <c r="A1157" s="166" t="s">
        <v>2025</v>
      </c>
      <c r="B1157" s="159">
        <v>0</v>
      </c>
      <c r="C1157" s="159" t="e">
        <f>[2]!EntCustName("marl02",A1157)</f>
        <v>#NAME?</v>
      </c>
      <c r="D1157" s="159" t="str">
        <f t="shared" si="18"/>
        <v>GAL002</v>
      </c>
      <c r="E1157" s="159"/>
      <c r="F1157" s="159"/>
      <c r="G1157" s="160"/>
      <c r="H1157" s="160"/>
      <c r="I1157" s="159"/>
      <c r="J1157" s="159" t="e">
        <f>[2]!EntCustSalesGL("marl02",A1157)</f>
        <v>#NAME?</v>
      </c>
      <c r="K1157" s="159"/>
    </row>
    <row r="1158" spans="1:11" x14ac:dyDescent="0.2">
      <c r="A1158" s="166" t="s">
        <v>2027</v>
      </c>
      <c r="B1158" s="159">
        <v>0</v>
      </c>
      <c r="C1158" s="159" t="e">
        <f>[2]!EntCustName("marl02",A1158)</f>
        <v>#NAME?</v>
      </c>
      <c r="D1158" s="159" t="str">
        <f t="shared" si="18"/>
        <v>GER002</v>
      </c>
      <c r="E1158" s="159"/>
      <c r="F1158" s="159"/>
      <c r="G1158" s="160"/>
      <c r="H1158" s="160"/>
      <c r="I1158" s="159"/>
      <c r="J1158" s="159" t="e">
        <f>[2]!EntCustSalesGL("marl02",A1158)</f>
        <v>#NAME?</v>
      </c>
      <c r="K1158" s="159"/>
    </row>
    <row r="1159" spans="1:11" x14ac:dyDescent="0.2">
      <c r="A1159" s="166" t="s">
        <v>2429</v>
      </c>
      <c r="B1159" s="159">
        <v>0</v>
      </c>
      <c r="C1159" s="159" t="e">
        <f>[2]!EntCustName("marl02",A1159)</f>
        <v>#NAME?</v>
      </c>
      <c r="D1159" s="159" t="str">
        <f t="shared" ref="D1159:D1222" si="19">A1159</f>
        <v>GLO014</v>
      </c>
      <c r="E1159" s="159"/>
      <c r="F1159" s="159"/>
      <c r="G1159" s="160"/>
      <c r="H1159" s="160"/>
      <c r="I1159" s="159"/>
      <c r="J1159" s="159" t="e">
        <f>[2]!EntCustSalesGL("marl02",A1159)</f>
        <v>#NAME?</v>
      </c>
      <c r="K1159" s="159"/>
    </row>
    <row r="1160" spans="1:11" x14ac:dyDescent="0.2">
      <c r="A1160" s="166" t="s">
        <v>2028</v>
      </c>
      <c r="B1160" s="159">
        <v>0</v>
      </c>
      <c r="C1160" s="159" t="e">
        <f>[2]!EntCustName("marl02",A1160)</f>
        <v>#NAME?</v>
      </c>
      <c r="D1160" s="159" t="str">
        <f t="shared" si="19"/>
        <v>GOS002</v>
      </c>
      <c r="E1160" s="159"/>
      <c r="F1160" s="159"/>
      <c r="G1160" s="160"/>
      <c r="H1160" s="160"/>
      <c r="I1160" s="159"/>
      <c r="J1160" s="159" t="e">
        <f>[2]!EntCustSalesGL("marl02",A1160)</f>
        <v>#NAME?</v>
      </c>
      <c r="K1160" s="159"/>
    </row>
    <row r="1161" spans="1:11" x14ac:dyDescent="0.2">
      <c r="A1161" s="166" t="s">
        <v>2029</v>
      </c>
      <c r="B1161" s="159">
        <v>0</v>
      </c>
      <c r="C1161" s="159" t="e">
        <f>[2]!EntCustName("marl02",A1161)</f>
        <v>#NAME?</v>
      </c>
      <c r="D1161" s="159" t="str">
        <f t="shared" si="19"/>
        <v>GOT002</v>
      </c>
      <c r="E1161" s="159"/>
      <c r="F1161" s="159"/>
      <c r="G1161" s="160"/>
      <c r="H1161" s="160"/>
      <c r="I1161" s="159"/>
      <c r="J1161" s="159" t="e">
        <f>[2]!EntCustSalesGL("marl02",A1161)</f>
        <v>#NAME?</v>
      </c>
      <c r="K1161" s="159"/>
    </row>
    <row r="1162" spans="1:11" x14ac:dyDescent="0.2">
      <c r="A1162" s="166" t="s">
        <v>2030</v>
      </c>
      <c r="B1162" s="159">
        <v>0</v>
      </c>
      <c r="C1162" s="159" t="e">
        <f>[2]!EntCustName("marl02",A1162)</f>
        <v>#NAME?</v>
      </c>
      <c r="D1162" s="159" t="str">
        <f t="shared" si="19"/>
        <v>GRE012</v>
      </c>
      <c r="E1162" s="159"/>
      <c r="F1162" s="159"/>
      <c r="G1162" s="160"/>
      <c r="H1162" s="160"/>
      <c r="I1162" s="159"/>
      <c r="J1162" s="159" t="e">
        <f>[2]!EntCustSalesGL("marl02",A1162)</f>
        <v>#NAME?</v>
      </c>
      <c r="K1162" s="159"/>
    </row>
    <row r="1163" spans="1:11" x14ac:dyDescent="0.2">
      <c r="A1163" s="166" t="s">
        <v>2031</v>
      </c>
      <c r="B1163" s="159">
        <v>0</v>
      </c>
      <c r="C1163" s="159" t="e">
        <f>[2]!EntCustName("marl02",A1163)</f>
        <v>#NAME?</v>
      </c>
      <c r="D1163" s="159" t="str">
        <f t="shared" si="19"/>
        <v>GRE014</v>
      </c>
      <c r="E1163" s="159"/>
      <c r="F1163" s="159"/>
      <c r="G1163" s="160"/>
      <c r="H1163" s="160"/>
      <c r="I1163" s="159"/>
      <c r="J1163" s="159" t="e">
        <f>[2]!EntCustSalesGL("marl02",A1163)</f>
        <v>#NAME?</v>
      </c>
      <c r="K1163" s="159"/>
    </row>
    <row r="1164" spans="1:11" x14ac:dyDescent="0.2">
      <c r="A1164" s="166" t="s">
        <v>2032</v>
      </c>
      <c r="B1164" s="159">
        <v>0</v>
      </c>
      <c r="C1164" s="159" t="e">
        <f>[2]!EntCustName("marl02",A1164)</f>
        <v>#NAME?</v>
      </c>
      <c r="D1164" s="159" t="str">
        <f t="shared" si="19"/>
        <v>GRU001</v>
      </c>
      <c r="E1164" s="159"/>
      <c r="F1164" s="159"/>
      <c r="G1164" s="160"/>
      <c r="H1164" s="160"/>
      <c r="I1164" s="159"/>
      <c r="J1164" s="159" t="e">
        <f>[2]!EntCustSalesGL("marl02",A1164)</f>
        <v>#NAME?</v>
      </c>
      <c r="K1164" s="159"/>
    </row>
    <row r="1165" spans="1:11" x14ac:dyDescent="0.2">
      <c r="A1165" s="166" t="s">
        <v>2033</v>
      </c>
      <c r="B1165" s="159">
        <v>0</v>
      </c>
      <c r="C1165" s="159" t="e">
        <f>[2]!EntCustName("marl02",A1165)</f>
        <v>#NAME?</v>
      </c>
      <c r="D1165" s="159" t="str">
        <f t="shared" si="19"/>
        <v>GUN004</v>
      </c>
      <c r="E1165" s="159"/>
      <c r="F1165" s="159"/>
      <c r="G1165" s="160"/>
      <c r="H1165" s="160"/>
      <c r="I1165" s="159"/>
      <c r="J1165" s="159" t="e">
        <f>[2]!EntCustSalesGL("marl02",A1165)</f>
        <v>#NAME?</v>
      </c>
      <c r="K1165" s="159"/>
    </row>
    <row r="1166" spans="1:11" x14ac:dyDescent="0.2">
      <c r="A1166" s="166" t="s">
        <v>2034</v>
      </c>
      <c r="B1166" s="159">
        <v>0</v>
      </c>
      <c r="C1166" s="159" t="e">
        <f>[2]!EntCustName("marl02",A1166)</f>
        <v>#NAME?</v>
      </c>
      <c r="D1166" s="159" t="str">
        <f t="shared" si="19"/>
        <v>HEL001</v>
      </c>
      <c r="E1166" s="159"/>
      <c r="F1166" s="159"/>
      <c r="G1166" s="160"/>
      <c r="H1166" s="160"/>
      <c r="I1166" s="159"/>
      <c r="J1166" s="159" t="e">
        <f>[2]!EntCustSalesGL("marl02",A1166)</f>
        <v>#NAME?</v>
      </c>
      <c r="K1166" s="159"/>
    </row>
    <row r="1167" spans="1:11" x14ac:dyDescent="0.2">
      <c r="A1167" s="166" t="s">
        <v>2035</v>
      </c>
      <c r="B1167" s="159">
        <v>0</v>
      </c>
      <c r="C1167" s="159" t="e">
        <f>[2]!EntCustName("marl02",A1167)</f>
        <v>#NAME?</v>
      </c>
      <c r="D1167" s="159" t="str">
        <f t="shared" si="19"/>
        <v>HEL003</v>
      </c>
      <c r="E1167" s="159"/>
      <c r="F1167" s="159"/>
      <c r="G1167" s="160"/>
      <c r="H1167" s="160"/>
      <c r="I1167" s="159"/>
      <c r="J1167" s="159" t="e">
        <f>[2]!EntCustSalesGL("marl02",A1167)</f>
        <v>#NAME?</v>
      </c>
      <c r="K1167" s="159"/>
    </row>
    <row r="1168" spans="1:11" x14ac:dyDescent="0.2">
      <c r="A1168" s="166" t="s">
        <v>2036</v>
      </c>
      <c r="B1168" s="159">
        <v>0</v>
      </c>
      <c r="C1168" s="159" t="e">
        <f>[2]!EntCustName("marl02",A1168)</f>
        <v>#NAME?</v>
      </c>
      <c r="D1168" s="159" t="str">
        <f t="shared" si="19"/>
        <v>HIG006</v>
      </c>
      <c r="E1168" s="159"/>
      <c r="F1168" s="159"/>
      <c r="G1168" s="160"/>
      <c r="H1168" s="160"/>
      <c r="I1168" s="159"/>
      <c r="J1168" s="159" t="e">
        <f>[2]!EntCustSalesGL("marl02",A1168)</f>
        <v>#NAME?</v>
      </c>
      <c r="K1168" s="159"/>
    </row>
    <row r="1169" spans="1:11" x14ac:dyDescent="0.2">
      <c r="A1169" s="166" t="s">
        <v>2037</v>
      </c>
      <c r="B1169" s="159">
        <v>0</v>
      </c>
      <c r="C1169" s="159" t="e">
        <f>[2]!EntCustName("marl02",A1169)</f>
        <v>#NAME?</v>
      </c>
      <c r="D1169" s="159" t="str">
        <f t="shared" si="19"/>
        <v>HOB002</v>
      </c>
      <c r="E1169" s="159"/>
      <c r="F1169" s="159"/>
      <c r="G1169" s="160"/>
      <c r="H1169" s="160"/>
      <c r="I1169" s="159"/>
      <c r="J1169" s="159" t="e">
        <f>[2]!EntCustSalesGL("marl02",A1169)</f>
        <v>#NAME?</v>
      </c>
      <c r="K1169" s="159"/>
    </row>
    <row r="1170" spans="1:11" x14ac:dyDescent="0.2">
      <c r="A1170" s="166" t="s">
        <v>2038</v>
      </c>
      <c r="B1170" s="159">
        <v>0</v>
      </c>
      <c r="C1170" s="159" t="e">
        <f>[2]!EntCustName("marl02",A1170)</f>
        <v>#NAME?</v>
      </c>
      <c r="D1170" s="159" t="str">
        <f t="shared" si="19"/>
        <v>HTE001</v>
      </c>
      <c r="E1170" s="159"/>
      <c r="F1170" s="159"/>
      <c r="G1170" s="160"/>
      <c r="H1170" s="160"/>
      <c r="I1170" s="159"/>
      <c r="J1170" s="159" t="e">
        <f>[2]!EntCustSalesGL("marl02",A1170)</f>
        <v>#NAME?</v>
      </c>
      <c r="K1170" s="159"/>
    </row>
    <row r="1171" spans="1:11" x14ac:dyDescent="0.2">
      <c r="A1171" s="166" t="s">
        <v>2039</v>
      </c>
      <c r="B1171" s="159">
        <v>0</v>
      </c>
      <c r="C1171" s="159" t="e">
        <f>[2]!EntCustName("marl02",A1171)</f>
        <v>#NAME?</v>
      </c>
      <c r="D1171" s="159" t="str">
        <f t="shared" si="19"/>
        <v>HTS001</v>
      </c>
      <c r="E1171" s="159"/>
      <c r="F1171" s="159"/>
      <c r="G1171" s="160"/>
      <c r="H1171" s="160"/>
      <c r="I1171" s="159"/>
      <c r="J1171" s="159" t="e">
        <f>[2]!EntCustSalesGL("marl02",A1171)</f>
        <v>#NAME?</v>
      </c>
      <c r="K1171" s="159"/>
    </row>
    <row r="1172" spans="1:11" x14ac:dyDescent="0.2">
      <c r="A1172" s="166" t="s">
        <v>2040</v>
      </c>
      <c r="B1172" s="159">
        <v>0</v>
      </c>
      <c r="C1172" s="159" t="e">
        <f>[2]!EntCustName("marl02",A1172)</f>
        <v>#NAME?</v>
      </c>
      <c r="D1172" s="159" t="str">
        <f t="shared" si="19"/>
        <v>HUL002</v>
      </c>
      <c r="E1172" s="159"/>
      <c r="F1172" s="159"/>
      <c r="G1172" s="160"/>
      <c r="H1172" s="160"/>
      <c r="I1172" s="159"/>
      <c r="J1172" s="159" t="e">
        <f>[2]!EntCustSalesGL("marl02",A1172)</f>
        <v>#NAME?</v>
      </c>
      <c r="K1172" s="159"/>
    </row>
    <row r="1173" spans="1:11" x14ac:dyDescent="0.2">
      <c r="A1173" s="166" t="s">
        <v>2041</v>
      </c>
      <c r="B1173" s="159">
        <v>0</v>
      </c>
      <c r="C1173" s="159" t="e">
        <f>[2]!EntCustName("marl02",A1173)</f>
        <v>#NAME?</v>
      </c>
      <c r="D1173" s="159" t="str">
        <f t="shared" si="19"/>
        <v>HUL003</v>
      </c>
      <c r="E1173" s="159"/>
      <c r="F1173" s="159"/>
      <c r="G1173" s="160"/>
      <c r="H1173" s="160"/>
      <c r="I1173" s="159"/>
      <c r="J1173" s="159" t="e">
        <f>[2]!EntCustSalesGL("marl02",A1173)</f>
        <v>#NAME?</v>
      </c>
      <c r="K1173" s="159"/>
    </row>
    <row r="1174" spans="1:11" x14ac:dyDescent="0.2">
      <c r="A1174" s="166" t="s">
        <v>2042</v>
      </c>
      <c r="B1174" s="159">
        <v>0</v>
      </c>
      <c r="C1174" s="159" t="e">
        <f>[2]!EntCustName("marl02",A1174)</f>
        <v>#NAME?</v>
      </c>
      <c r="D1174" s="159" t="str">
        <f t="shared" si="19"/>
        <v>HYD007</v>
      </c>
      <c r="E1174" s="159"/>
      <c r="F1174" s="159"/>
      <c r="G1174" s="160"/>
      <c r="H1174" s="160"/>
      <c r="I1174" s="159"/>
      <c r="J1174" s="159" t="e">
        <f>[2]!EntCustSalesGL("marl02",A1174)</f>
        <v>#NAME?</v>
      </c>
      <c r="K1174" s="159"/>
    </row>
    <row r="1175" spans="1:11" x14ac:dyDescent="0.2">
      <c r="A1175" s="166" t="s">
        <v>2043</v>
      </c>
      <c r="B1175" s="159">
        <v>0</v>
      </c>
      <c r="C1175" s="159" t="e">
        <f>[2]!EntCustName("marl02",A1175)</f>
        <v>#NAME?</v>
      </c>
      <c r="D1175" s="159" t="str">
        <f t="shared" si="19"/>
        <v>ICS001</v>
      </c>
      <c r="E1175" s="159"/>
      <c r="F1175" s="159"/>
      <c r="G1175" s="160"/>
      <c r="H1175" s="160"/>
      <c r="I1175" s="159"/>
      <c r="J1175" s="159" t="e">
        <f>[2]!EntCustSalesGL("marl02",A1175)</f>
        <v>#NAME?</v>
      </c>
      <c r="K1175" s="159"/>
    </row>
    <row r="1176" spans="1:11" x14ac:dyDescent="0.2">
      <c r="A1176" s="166" t="s">
        <v>2044</v>
      </c>
      <c r="B1176" s="159">
        <v>0</v>
      </c>
      <c r="C1176" s="159" t="e">
        <f>[2]!EntCustName("marl02",A1176)</f>
        <v>#NAME?</v>
      </c>
      <c r="D1176" s="159" t="str">
        <f t="shared" si="19"/>
        <v>ILH002</v>
      </c>
      <c r="E1176" s="159"/>
      <c r="F1176" s="159"/>
      <c r="G1176" s="160"/>
      <c r="H1176" s="160"/>
      <c r="I1176" s="159"/>
      <c r="J1176" s="159" t="e">
        <f>[2]!EntCustSalesGL("marl02",A1176)</f>
        <v>#NAME?</v>
      </c>
      <c r="K1176" s="159"/>
    </row>
    <row r="1177" spans="1:11" x14ac:dyDescent="0.2">
      <c r="A1177" s="166" t="s">
        <v>2045</v>
      </c>
      <c r="B1177" s="159">
        <v>0</v>
      </c>
      <c r="C1177" s="159" t="e">
        <f>[2]!EntCustName("marl02",A1177)</f>
        <v>#NAME?</v>
      </c>
      <c r="D1177" s="159" t="str">
        <f t="shared" si="19"/>
        <v>IME001</v>
      </c>
      <c r="E1177" s="159"/>
      <c r="F1177" s="159"/>
      <c r="G1177" s="160"/>
      <c r="H1177" s="160"/>
      <c r="I1177" s="159"/>
      <c r="J1177" s="159" t="e">
        <f>[2]!EntCustSalesGL("marl02",A1177)</f>
        <v>#NAME?</v>
      </c>
      <c r="K1177" s="159"/>
    </row>
    <row r="1178" spans="1:11" x14ac:dyDescent="0.2">
      <c r="A1178" s="166" t="s">
        <v>2046</v>
      </c>
      <c r="B1178" s="159">
        <v>0</v>
      </c>
      <c r="C1178" s="159" t="e">
        <f>[2]!EntCustName("marl02",A1178)</f>
        <v>#NAME?</v>
      </c>
      <c r="D1178" s="159" t="str">
        <f t="shared" si="19"/>
        <v>IME002</v>
      </c>
      <c r="E1178" s="159"/>
      <c r="F1178" s="159"/>
      <c r="G1178" s="160"/>
      <c r="H1178" s="160"/>
      <c r="I1178" s="159"/>
      <c r="J1178" s="159" t="e">
        <f>[2]!EntCustSalesGL("marl02",A1178)</f>
        <v>#NAME?</v>
      </c>
      <c r="K1178" s="159"/>
    </row>
    <row r="1179" spans="1:11" x14ac:dyDescent="0.2">
      <c r="A1179" s="166" t="s">
        <v>2047</v>
      </c>
      <c r="B1179" s="159">
        <v>0</v>
      </c>
      <c r="C1179" s="159" t="e">
        <f>[2]!EntCustName("marl02",A1179)</f>
        <v>#NAME?</v>
      </c>
      <c r="D1179" s="159" t="str">
        <f t="shared" si="19"/>
        <v>IME003</v>
      </c>
      <c r="E1179" s="159"/>
      <c r="F1179" s="159"/>
      <c r="G1179" s="160"/>
      <c r="H1179" s="160"/>
      <c r="I1179" s="159"/>
      <c r="J1179" s="159" t="e">
        <f>[2]!EntCustSalesGL("marl02",A1179)</f>
        <v>#NAME?</v>
      </c>
      <c r="K1179" s="159"/>
    </row>
    <row r="1180" spans="1:11" x14ac:dyDescent="0.2">
      <c r="A1180" s="166" t="s">
        <v>2517</v>
      </c>
      <c r="B1180" s="159">
        <v>0</v>
      </c>
      <c r="C1180" s="159" t="e">
        <f>[2]!EntCustName("marl02",A1180)</f>
        <v>#NAME?</v>
      </c>
      <c r="D1180" s="159" t="str">
        <f t="shared" si="19"/>
        <v>IMP004</v>
      </c>
      <c r="E1180" s="159"/>
      <c r="F1180" s="159"/>
      <c r="G1180" s="160"/>
      <c r="H1180" s="160"/>
      <c r="I1180" s="159"/>
      <c r="J1180" s="159" t="e">
        <f>[2]!EntCustSalesGL("marl02",A1180)</f>
        <v>#NAME?</v>
      </c>
      <c r="K1180" s="159"/>
    </row>
    <row r="1181" spans="1:11" x14ac:dyDescent="0.2">
      <c r="A1181" s="166" t="s">
        <v>2049</v>
      </c>
      <c r="B1181" s="159">
        <v>0</v>
      </c>
      <c r="C1181" s="159" t="e">
        <f>[2]!EntCustName("marl02",A1181)</f>
        <v>#NAME?</v>
      </c>
      <c r="D1181" s="159" t="str">
        <f t="shared" si="19"/>
        <v>ING001</v>
      </c>
      <c r="E1181" s="159"/>
      <c r="F1181" s="159"/>
      <c r="G1181" s="160"/>
      <c r="H1181" s="160"/>
      <c r="I1181" s="159"/>
      <c r="J1181" s="159" t="e">
        <f>[2]!EntCustSalesGL("marl02",A1181)</f>
        <v>#NAME?</v>
      </c>
      <c r="K1181" s="159"/>
    </row>
    <row r="1182" spans="1:11" x14ac:dyDescent="0.2">
      <c r="A1182" s="166" t="s">
        <v>2051</v>
      </c>
      <c r="B1182" s="159">
        <v>0</v>
      </c>
      <c r="C1182" s="159" t="e">
        <f>[2]!EntCustName("marl02",A1182)</f>
        <v>#NAME?</v>
      </c>
      <c r="D1182" s="159" t="str">
        <f t="shared" si="19"/>
        <v>INT010</v>
      </c>
      <c r="E1182" s="159"/>
      <c r="F1182" s="159"/>
      <c r="G1182" s="160"/>
      <c r="H1182" s="160"/>
      <c r="I1182" s="159"/>
      <c r="J1182" s="159" t="e">
        <f>[2]!EntCustSalesGL("marl02",A1182)</f>
        <v>#NAME?</v>
      </c>
      <c r="K1182" s="159"/>
    </row>
    <row r="1183" spans="1:11" x14ac:dyDescent="0.2">
      <c r="A1183" s="166" t="s">
        <v>2518</v>
      </c>
      <c r="B1183" s="159">
        <v>0</v>
      </c>
      <c r="C1183" s="159" t="e">
        <f>[2]!EntCustName("marl02",A1183)</f>
        <v>#NAME?</v>
      </c>
      <c r="D1183" s="159" t="str">
        <f t="shared" si="19"/>
        <v>INT020</v>
      </c>
      <c r="E1183" s="159"/>
      <c r="F1183" s="159"/>
      <c r="G1183" s="160"/>
      <c r="H1183" s="160"/>
      <c r="I1183" s="159"/>
      <c r="J1183" s="159" t="e">
        <f>[2]!EntCustSalesGL("marl02",A1183)</f>
        <v>#NAME?</v>
      </c>
      <c r="K1183" s="159"/>
    </row>
    <row r="1184" spans="1:11" x14ac:dyDescent="0.2">
      <c r="A1184" s="166" t="s">
        <v>2053</v>
      </c>
      <c r="B1184" s="159">
        <v>0</v>
      </c>
      <c r="C1184" s="159" t="e">
        <f>[2]!EntCustName("marl02",A1184)</f>
        <v>#NAME?</v>
      </c>
      <c r="D1184" s="159" t="str">
        <f t="shared" si="19"/>
        <v>JAM001</v>
      </c>
      <c r="E1184" s="159"/>
      <c r="F1184" s="159"/>
      <c r="G1184" s="160"/>
      <c r="H1184" s="160"/>
      <c r="I1184" s="159"/>
      <c r="J1184" s="159" t="e">
        <f>[2]!EntCustSalesGL("marl02",A1184)</f>
        <v>#NAME?</v>
      </c>
      <c r="K1184" s="159"/>
    </row>
    <row r="1185" spans="1:11" x14ac:dyDescent="0.2">
      <c r="A1185" s="166" t="s">
        <v>2054</v>
      </c>
      <c r="B1185" s="159">
        <v>0</v>
      </c>
      <c r="C1185" s="159" t="e">
        <f>[2]!EntCustName("marl02",A1185)</f>
        <v>#NAME?</v>
      </c>
      <c r="D1185" s="159" t="str">
        <f t="shared" si="19"/>
        <v>JAM008</v>
      </c>
      <c r="E1185" s="159"/>
      <c r="F1185" s="159"/>
      <c r="G1185" s="160"/>
      <c r="H1185" s="160"/>
      <c r="I1185" s="159"/>
      <c r="J1185" s="159" t="e">
        <f>[2]!EntCustSalesGL("marl02",A1185)</f>
        <v>#NAME?</v>
      </c>
      <c r="K1185" s="159"/>
    </row>
    <row r="1186" spans="1:11" x14ac:dyDescent="0.2">
      <c r="A1186" s="166" t="s">
        <v>2056</v>
      </c>
      <c r="B1186" s="159">
        <v>0</v>
      </c>
      <c r="C1186" s="159" t="e">
        <f>[2]!EntCustName("marl02",A1186)</f>
        <v>#NAME?</v>
      </c>
      <c r="D1186" s="159" t="str">
        <f t="shared" si="19"/>
        <v>JDI001</v>
      </c>
      <c r="E1186" s="159"/>
      <c r="F1186" s="159"/>
      <c r="G1186" s="160"/>
      <c r="H1186" s="160"/>
      <c r="I1186" s="159"/>
      <c r="J1186" s="159" t="e">
        <f>[2]!EntCustSalesGL("marl02",A1186)</f>
        <v>#NAME?</v>
      </c>
      <c r="K1186" s="159"/>
    </row>
    <row r="1187" spans="1:11" x14ac:dyDescent="0.2">
      <c r="A1187" s="166" t="s">
        <v>2057</v>
      </c>
      <c r="B1187" s="159">
        <v>0</v>
      </c>
      <c r="C1187" s="159" t="e">
        <f>[2]!EntCustName("marl02",A1187)</f>
        <v>#NAME?</v>
      </c>
      <c r="D1187" s="159" t="str">
        <f t="shared" si="19"/>
        <v>JES001</v>
      </c>
      <c r="E1187" s="159"/>
      <c r="F1187" s="159"/>
      <c r="G1187" s="160"/>
      <c r="H1187" s="160"/>
      <c r="I1187" s="159"/>
      <c r="J1187" s="159" t="e">
        <f>[2]!EntCustSalesGL("marl02",A1187)</f>
        <v>#NAME?</v>
      </c>
      <c r="K1187" s="159"/>
    </row>
    <row r="1188" spans="1:11" x14ac:dyDescent="0.2">
      <c r="A1188" s="166" t="s">
        <v>2058</v>
      </c>
      <c r="B1188" s="159">
        <v>0</v>
      </c>
      <c r="C1188" s="159" t="e">
        <f>[2]!EntCustName("marl02",A1188)</f>
        <v>#NAME?</v>
      </c>
      <c r="D1188" s="159" t="str">
        <f t="shared" si="19"/>
        <v>JOS003</v>
      </c>
      <c r="E1188" s="159"/>
      <c r="F1188" s="159"/>
      <c r="G1188" s="160"/>
      <c r="H1188" s="160"/>
      <c r="I1188" s="159"/>
      <c r="J1188" s="159" t="e">
        <f>[2]!EntCustSalesGL("marl02",A1188)</f>
        <v>#NAME?</v>
      </c>
      <c r="K1188" s="159"/>
    </row>
    <row r="1189" spans="1:11" x14ac:dyDescent="0.2">
      <c r="A1189" s="166" t="s">
        <v>2059</v>
      </c>
      <c r="B1189" s="159">
        <v>0</v>
      </c>
      <c r="C1189" s="159" t="e">
        <f>[2]!EntCustName("marl02",A1189)</f>
        <v>#NAME?</v>
      </c>
      <c r="D1189" s="159" t="str">
        <f t="shared" si="19"/>
        <v>JOU001</v>
      </c>
      <c r="E1189" s="159"/>
      <c r="F1189" s="159"/>
      <c r="G1189" s="160"/>
      <c r="H1189" s="160"/>
      <c r="I1189" s="159"/>
      <c r="J1189" s="159" t="e">
        <f>[2]!EntCustSalesGL("marl02",A1189)</f>
        <v>#NAME?</v>
      </c>
      <c r="K1189" s="159"/>
    </row>
    <row r="1190" spans="1:11" x14ac:dyDescent="0.2">
      <c r="A1190" s="166" t="s">
        <v>2060</v>
      </c>
      <c r="B1190" s="159">
        <v>0</v>
      </c>
      <c r="C1190" s="159" t="e">
        <f>[2]!EntCustName("marl02",A1190)</f>
        <v>#NAME?</v>
      </c>
      <c r="D1190" s="159" t="str">
        <f t="shared" si="19"/>
        <v>JSC001</v>
      </c>
      <c r="E1190" s="159"/>
      <c r="F1190" s="159"/>
      <c r="G1190" s="160"/>
      <c r="H1190" s="160"/>
      <c r="I1190" s="159"/>
      <c r="J1190" s="159" t="e">
        <f>[2]!EntCustSalesGL("marl02",A1190)</f>
        <v>#NAME?</v>
      </c>
      <c r="K1190" s="159"/>
    </row>
    <row r="1191" spans="1:11" x14ac:dyDescent="0.2">
      <c r="A1191" s="166" t="s">
        <v>2061</v>
      </c>
      <c r="B1191" s="159">
        <v>0</v>
      </c>
      <c r="C1191" s="159" t="e">
        <f>[2]!EntCustName("marl02",A1191)</f>
        <v>#NAME?</v>
      </c>
      <c r="D1191" s="159" t="str">
        <f t="shared" si="19"/>
        <v>JUL002</v>
      </c>
      <c r="E1191" s="159"/>
      <c r="F1191" s="159"/>
      <c r="G1191" s="160"/>
      <c r="H1191" s="160"/>
      <c r="I1191" s="159"/>
      <c r="J1191" s="159" t="e">
        <f>[2]!EntCustSalesGL("marl02",A1191)</f>
        <v>#NAME?</v>
      </c>
      <c r="K1191" s="159"/>
    </row>
    <row r="1192" spans="1:11" x14ac:dyDescent="0.2">
      <c r="A1192" s="166" t="s">
        <v>2062</v>
      </c>
      <c r="B1192" s="159">
        <v>0</v>
      </c>
      <c r="C1192" s="159" t="e">
        <f>[2]!EntCustName("marl02",A1192)</f>
        <v>#NAME?</v>
      </c>
      <c r="D1192" s="159" t="str">
        <f t="shared" si="19"/>
        <v>JUS001</v>
      </c>
      <c r="E1192" s="159"/>
      <c r="F1192" s="159"/>
      <c r="G1192" s="160"/>
      <c r="H1192" s="160"/>
      <c r="I1192" s="159"/>
      <c r="J1192" s="159" t="e">
        <f>[2]!EntCustSalesGL("marl02",A1192)</f>
        <v>#NAME?</v>
      </c>
      <c r="K1192" s="159"/>
    </row>
    <row r="1193" spans="1:11" x14ac:dyDescent="0.2">
      <c r="A1193" s="166" t="s">
        <v>2063</v>
      </c>
      <c r="B1193" s="159">
        <v>0</v>
      </c>
      <c r="C1193" s="159" t="e">
        <f>[2]!EntCustName("marl02",A1193)</f>
        <v>#NAME?</v>
      </c>
      <c r="D1193" s="159" t="str">
        <f t="shared" si="19"/>
        <v>KAI001</v>
      </c>
      <c r="E1193" s="159"/>
      <c r="F1193" s="159"/>
      <c r="G1193" s="160"/>
      <c r="H1193" s="160"/>
      <c r="I1193" s="159"/>
      <c r="J1193" s="159" t="e">
        <f>[2]!EntCustSalesGL("marl02",A1193)</f>
        <v>#NAME?</v>
      </c>
      <c r="K1193" s="159"/>
    </row>
    <row r="1194" spans="1:11" x14ac:dyDescent="0.2">
      <c r="A1194" s="166" t="s">
        <v>2064</v>
      </c>
      <c r="B1194" s="159">
        <v>0</v>
      </c>
      <c r="C1194" s="159" t="e">
        <f>[2]!EntCustName("marl02",A1194)</f>
        <v>#NAME?</v>
      </c>
      <c r="D1194" s="159" t="str">
        <f t="shared" si="19"/>
        <v>KAR003</v>
      </c>
      <c r="E1194" s="159"/>
      <c r="F1194" s="159"/>
      <c r="G1194" s="160"/>
      <c r="H1194" s="160"/>
      <c r="I1194" s="159"/>
      <c r="J1194" s="159" t="e">
        <f>[2]!EntCustSalesGL("marl02",A1194)</f>
        <v>#NAME?</v>
      </c>
      <c r="K1194" s="159"/>
    </row>
    <row r="1195" spans="1:11" x14ac:dyDescent="0.2">
      <c r="A1195" s="166" t="s">
        <v>2066</v>
      </c>
      <c r="B1195" s="159">
        <v>0</v>
      </c>
      <c r="C1195" s="159" t="e">
        <f>[2]!EntCustName("marl02",A1195)</f>
        <v>#NAME?</v>
      </c>
      <c r="D1195" s="159" t="str">
        <f t="shared" si="19"/>
        <v>KIT002</v>
      </c>
      <c r="E1195" s="159"/>
      <c r="F1195" s="159"/>
      <c r="G1195" s="160"/>
      <c r="H1195" s="160"/>
      <c r="I1195" s="159"/>
      <c r="J1195" s="159" t="e">
        <f>[2]!EntCustSalesGL("marl02",A1195)</f>
        <v>#NAME?</v>
      </c>
      <c r="K1195" s="159"/>
    </row>
    <row r="1196" spans="1:11" x14ac:dyDescent="0.2">
      <c r="A1196" s="166" t="s">
        <v>2067</v>
      </c>
      <c r="B1196" s="159">
        <v>0</v>
      </c>
      <c r="C1196" s="159" t="e">
        <f>[2]!EntCustName("marl02",A1196)</f>
        <v>#NAME?</v>
      </c>
      <c r="D1196" s="159" t="str">
        <f t="shared" si="19"/>
        <v>KLM003</v>
      </c>
      <c r="E1196" s="159"/>
      <c r="F1196" s="159"/>
      <c r="G1196" s="160"/>
      <c r="H1196" s="160"/>
      <c r="I1196" s="159"/>
      <c r="J1196" s="159" t="e">
        <f>[2]!EntCustSalesGL("marl02",A1196)</f>
        <v>#NAME?</v>
      </c>
      <c r="K1196" s="159"/>
    </row>
    <row r="1197" spans="1:11" x14ac:dyDescent="0.2">
      <c r="A1197" s="166" t="s">
        <v>2068</v>
      </c>
      <c r="B1197" s="159">
        <v>0</v>
      </c>
      <c r="C1197" s="159" t="e">
        <f>[2]!EntCustName("marl02",A1197)</f>
        <v>#NAME?</v>
      </c>
      <c r="D1197" s="159" t="str">
        <f t="shared" si="19"/>
        <v>KLM004</v>
      </c>
      <c r="E1197" s="159"/>
      <c r="F1197" s="159"/>
      <c r="G1197" s="160"/>
      <c r="H1197" s="160"/>
      <c r="I1197" s="159"/>
      <c r="J1197" s="159" t="e">
        <f>[2]!EntCustSalesGL("marl02",A1197)</f>
        <v>#NAME?</v>
      </c>
      <c r="K1197" s="159"/>
    </row>
    <row r="1198" spans="1:11" x14ac:dyDescent="0.2">
      <c r="A1198" s="166" t="s">
        <v>2069</v>
      </c>
      <c r="B1198" s="159">
        <v>0</v>
      </c>
      <c r="C1198" s="159" t="e">
        <f>[2]!EntCustName("marl02",A1198)</f>
        <v>#NAME?</v>
      </c>
      <c r="D1198" s="159" t="str">
        <f t="shared" si="19"/>
        <v>KMN001</v>
      </c>
      <c r="E1198" s="159"/>
      <c r="F1198" s="159"/>
      <c r="G1198" s="160"/>
      <c r="H1198" s="160"/>
      <c r="I1198" s="159"/>
      <c r="J1198" s="159" t="e">
        <f>[2]!EntCustSalesGL("marl02",A1198)</f>
        <v>#NAME?</v>
      </c>
      <c r="K1198" s="159"/>
    </row>
    <row r="1199" spans="1:11" x14ac:dyDescent="0.2">
      <c r="A1199" s="166" t="s">
        <v>2070</v>
      </c>
      <c r="B1199" s="159">
        <v>0</v>
      </c>
      <c r="C1199" s="159" t="e">
        <f>[2]!EntCustName("marl02",A1199)</f>
        <v>#NAME?</v>
      </c>
      <c r="D1199" s="159" t="str">
        <f t="shared" si="19"/>
        <v>KON002</v>
      </c>
      <c r="E1199" s="159"/>
      <c r="F1199" s="159"/>
      <c r="G1199" s="160"/>
      <c r="H1199" s="160"/>
      <c r="I1199" s="159"/>
      <c r="J1199" s="159" t="e">
        <f>[2]!EntCustSalesGL("marl02",A1199)</f>
        <v>#NAME?</v>
      </c>
      <c r="K1199" s="159"/>
    </row>
    <row r="1200" spans="1:11" x14ac:dyDescent="0.2">
      <c r="A1200" s="166" t="s">
        <v>2071</v>
      </c>
      <c r="B1200" s="159">
        <v>0</v>
      </c>
      <c r="C1200" s="159" t="e">
        <f>[2]!EntCustName("marl02",A1200)</f>
        <v>#NAME?</v>
      </c>
      <c r="D1200" s="159" t="str">
        <f t="shared" si="19"/>
        <v>LAV001</v>
      </c>
      <c r="E1200" s="159"/>
      <c r="F1200" s="159"/>
      <c r="G1200" s="160"/>
      <c r="H1200" s="160"/>
      <c r="I1200" s="159"/>
      <c r="J1200" s="159" t="e">
        <f>[2]!EntCustSalesGL("marl02",A1200)</f>
        <v>#NAME?</v>
      </c>
      <c r="K1200" s="159"/>
    </row>
    <row r="1201" spans="1:11" x14ac:dyDescent="0.2">
      <c r="A1201" s="166" t="s">
        <v>2072</v>
      </c>
      <c r="B1201" s="159">
        <v>0</v>
      </c>
      <c r="C1201" s="159" t="e">
        <f>[2]!EntCustName("marl02",A1201)</f>
        <v>#NAME?</v>
      </c>
      <c r="D1201" s="159" t="str">
        <f t="shared" si="19"/>
        <v>LET001</v>
      </c>
      <c r="E1201" s="159"/>
      <c r="F1201" s="159"/>
      <c r="G1201" s="160"/>
      <c r="H1201" s="160"/>
      <c r="I1201" s="159"/>
      <c r="J1201" s="159" t="e">
        <f>[2]!EntCustSalesGL("marl02",A1201)</f>
        <v>#NAME?</v>
      </c>
      <c r="K1201" s="159"/>
    </row>
    <row r="1202" spans="1:11" x14ac:dyDescent="0.2">
      <c r="A1202" s="166" t="s">
        <v>2073</v>
      </c>
      <c r="B1202" s="159">
        <v>0</v>
      </c>
      <c r="C1202" s="159" t="e">
        <f>[2]!EntCustName("marl02",A1202)</f>
        <v>#NAME?</v>
      </c>
      <c r="D1202" s="159" t="str">
        <f t="shared" si="19"/>
        <v>LIM002</v>
      </c>
      <c r="E1202" s="159"/>
      <c r="F1202" s="159"/>
      <c r="G1202" s="160"/>
      <c r="H1202" s="160"/>
      <c r="I1202" s="159"/>
      <c r="J1202" s="159" t="e">
        <f>[2]!EntCustSalesGL("marl02",A1202)</f>
        <v>#NAME?</v>
      </c>
      <c r="K1202" s="159"/>
    </row>
    <row r="1203" spans="1:11" x14ac:dyDescent="0.2">
      <c r="A1203" s="166" t="s">
        <v>2074</v>
      </c>
      <c r="B1203" s="159">
        <v>0</v>
      </c>
      <c r="C1203" s="159" t="e">
        <f>[2]!EntCustName("marl02",A1203)</f>
        <v>#NAME?</v>
      </c>
      <c r="D1203" s="159" t="str">
        <f t="shared" si="19"/>
        <v>LIN008</v>
      </c>
      <c r="E1203" s="159"/>
      <c r="F1203" s="159"/>
      <c r="G1203" s="160"/>
      <c r="H1203" s="160"/>
      <c r="I1203" s="159"/>
      <c r="J1203" s="159" t="e">
        <f>[2]!EntCustSalesGL("marl02",A1203)</f>
        <v>#NAME?</v>
      </c>
      <c r="K1203" s="159"/>
    </row>
    <row r="1204" spans="1:11" x14ac:dyDescent="0.2">
      <c r="A1204" s="166" t="s">
        <v>2430</v>
      </c>
      <c r="B1204" s="159">
        <v>0</v>
      </c>
      <c r="C1204" s="159" t="e">
        <f>[2]!EntCustName("marl02",A1204)</f>
        <v>#NAME?</v>
      </c>
      <c r="D1204" s="159" t="str">
        <f t="shared" si="19"/>
        <v>LOC005</v>
      </c>
      <c r="E1204" s="159"/>
      <c r="F1204" s="159"/>
      <c r="G1204" s="160"/>
      <c r="H1204" s="160"/>
      <c r="I1204" s="159"/>
      <c r="J1204" s="159" t="e">
        <f>[2]!EntCustSalesGL("marl02",A1204)</f>
        <v>#NAME?</v>
      </c>
      <c r="K1204" s="159"/>
    </row>
    <row r="1205" spans="1:11" x14ac:dyDescent="0.2">
      <c r="A1205" s="166" t="s">
        <v>2525</v>
      </c>
      <c r="B1205" s="159">
        <v>0</v>
      </c>
      <c r="C1205" s="159" t="e">
        <f>[2]!EntCustName("marl02",A1205)</f>
        <v>#NAME?</v>
      </c>
      <c r="D1205" s="159" t="str">
        <f t="shared" si="19"/>
        <v>LOR001</v>
      </c>
      <c r="E1205" s="159"/>
      <c r="F1205" s="159"/>
      <c r="G1205" s="160"/>
      <c r="H1205" s="160"/>
      <c r="I1205" s="159"/>
      <c r="J1205" s="159" t="e">
        <f>[2]!EntCustSalesGL("marl02",A1205)</f>
        <v>#NAME?</v>
      </c>
      <c r="K1205" s="159"/>
    </row>
    <row r="1206" spans="1:11" x14ac:dyDescent="0.2">
      <c r="A1206" s="166" t="s">
        <v>2075</v>
      </c>
      <c r="B1206" s="159">
        <v>0</v>
      </c>
      <c r="C1206" s="159" t="e">
        <f>[2]!EntCustName("marl02",A1206)</f>
        <v>#NAME?</v>
      </c>
      <c r="D1206" s="159" t="str">
        <f t="shared" si="19"/>
        <v>MAD002</v>
      </c>
      <c r="E1206" s="159"/>
      <c r="F1206" s="159"/>
      <c r="G1206" s="160"/>
      <c r="H1206" s="160"/>
      <c r="I1206" s="159"/>
      <c r="J1206" s="159" t="e">
        <f>[2]!EntCustSalesGL("marl02",A1206)</f>
        <v>#NAME?</v>
      </c>
      <c r="K1206" s="159"/>
    </row>
    <row r="1207" spans="1:11" x14ac:dyDescent="0.2">
      <c r="A1207" s="166" t="s">
        <v>2076</v>
      </c>
      <c r="B1207" s="159">
        <v>0</v>
      </c>
      <c r="C1207" s="159" t="e">
        <f>[2]!EntCustName("marl02",A1207)</f>
        <v>#NAME?</v>
      </c>
      <c r="D1207" s="159" t="str">
        <f t="shared" si="19"/>
        <v>MAD003</v>
      </c>
      <c r="E1207" s="159"/>
      <c r="F1207" s="159"/>
      <c r="G1207" s="160"/>
      <c r="H1207" s="160"/>
      <c r="I1207" s="159"/>
      <c r="J1207" s="159" t="e">
        <f>[2]!EntCustSalesGL("marl02",A1207)</f>
        <v>#NAME?</v>
      </c>
      <c r="K1207" s="159"/>
    </row>
    <row r="1208" spans="1:11" x14ac:dyDescent="0.2">
      <c r="A1208" s="166" t="s">
        <v>2077</v>
      </c>
      <c r="B1208" s="159">
        <v>0</v>
      </c>
      <c r="C1208" s="159" t="e">
        <f>[2]!EntCustName("marl02",A1208)</f>
        <v>#NAME?</v>
      </c>
      <c r="D1208" s="159" t="str">
        <f t="shared" si="19"/>
        <v>MAR007</v>
      </c>
      <c r="E1208" s="159"/>
      <c r="F1208" s="159"/>
      <c r="G1208" s="160"/>
      <c r="H1208" s="160"/>
      <c r="I1208" s="159"/>
      <c r="J1208" s="159" t="e">
        <f>[2]!EntCustSalesGL("marl02",A1208)</f>
        <v>#NAME?</v>
      </c>
      <c r="K1208" s="159"/>
    </row>
    <row r="1209" spans="1:11" x14ac:dyDescent="0.2">
      <c r="A1209" s="166" t="s">
        <v>2078</v>
      </c>
      <c r="B1209" s="159">
        <v>0</v>
      </c>
      <c r="C1209" s="159" t="e">
        <f>[2]!EntCustName("marl02",A1209)</f>
        <v>#NAME?</v>
      </c>
      <c r="D1209" s="159" t="str">
        <f t="shared" si="19"/>
        <v>MAR016</v>
      </c>
      <c r="E1209" s="159"/>
      <c r="F1209" s="159"/>
      <c r="G1209" s="160"/>
      <c r="H1209" s="160"/>
      <c r="I1209" s="159"/>
      <c r="J1209" s="159" t="e">
        <f>[2]!EntCustSalesGL("marl02",A1209)</f>
        <v>#NAME?</v>
      </c>
      <c r="K1209" s="159"/>
    </row>
    <row r="1210" spans="1:11" x14ac:dyDescent="0.2">
      <c r="A1210" s="166" t="s">
        <v>2080</v>
      </c>
      <c r="B1210" s="159">
        <v>0</v>
      </c>
      <c r="C1210" s="159" t="e">
        <f>[2]!EntCustName("marl02",A1210)</f>
        <v>#NAME?</v>
      </c>
      <c r="D1210" s="159" t="str">
        <f t="shared" si="19"/>
        <v>MAR040</v>
      </c>
      <c r="E1210" s="159"/>
      <c r="F1210" s="159"/>
      <c r="G1210" s="160"/>
      <c r="H1210" s="160"/>
      <c r="I1210" s="159"/>
      <c r="J1210" s="159" t="e">
        <f>[2]!EntCustSalesGL("marl02",A1210)</f>
        <v>#NAME?</v>
      </c>
      <c r="K1210" s="159"/>
    </row>
    <row r="1211" spans="1:11" x14ac:dyDescent="0.2">
      <c r="A1211" s="166" t="s">
        <v>2431</v>
      </c>
      <c r="B1211" s="159">
        <v>0</v>
      </c>
      <c r="C1211" s="159" t="e">
        <f>[2]!EntCustName("marl02",A1211)</f>
        <v>#NAME?</v>
      </c>
      <c r="D1211" s="159" t="str">
        <f t="shared" si="19"/>
        <v>MAR047</v>
      </c>
      <c r="E1211" s="159"/>
      <c r="F1211" s="159"/>
      <c r="G1211" s="160"/>
      <c r="H1211" s="160"/>
      <c r="I1211" s="159"/>
      <c r="J1211" s="159" t="e">
        <f>[2]!EntCustSalesGL("marl02",A1211)</f>
        <v>#NAME?</v>
      </c>
      <c r="K1211" s="159"/>
    </row>
    <row r="1212" spans="1:11" x14ac:dyDescent="0.2">
      <c r="A1212" s="166" t="s">
        <v>2527</v>
      </c>
      <c r="B1212" s="159">
        <v>0</v>
      </c>
      <c r="C1212" s="159" t="e">
        <f>[2]!EntCustName("marl02",A1212)</f>
        <v>#NAME?</v>
      </c>
      <c r="D1212" s="159" t="str">
        <f t="shared" si="19"/>
        <v>MAR052</v>
      </c>
      <c r="E1212" s="159"/>
      <c r="F1212" s="159"/>
      <c r="G1212" s="160"/>
      <c r="H1212" s="160"/>
      <c r="I1212" s="159"/>
      <c r="J1212" s="159" t="e">
        <f>[2]!EntCustSalesGL("marl02",A1212)</f>
        <v>#NAME?</v>
      </c>
      <c r="K1212" s="159"/>
    </row>
    <row r="1213" spans="1:11" x14ac:dyDescent="0.2">
      <c r="A1213" s="166" t="s">
        <v>2082</v>
      </c>
      <c r="B1213" s="159">
        <v>0</v>
      </c>
      <c r="C1213" s="159" t="e">
        <f>[2]!EntCustName("marl02",A1213)</f>
        <v>#NAME?</v>
      </c>
      <c r="D1213" s="159" t="str">
        <f t="shared" si="19"/>
        <v>MBF001</v>
      </c>
      <c r="E1213" s="159"/>
      <c r="F1213" s="159"/>
      <c r="G1213" s="160"/>
      <c r="H1213" s="160"/>
      <c r="I1213" s="159"/>
      <c r="J1213" s="159" t="e">
        <f>[2]!EntCustSalesGL("marl02",A1213)</f>
        <v>#NAME?</v>
      </c>
      <c r="K1213" s="159"/>
    </row>
    <row r="1214" spans="1:11" x14ac:dyDescent="0.2">
      <c r="A1214" s="166" t="s">
        <v>2083</v>
      </c>
      <c r="B1214" s="159">
        <v>0</v>
      </c>
      <c r="C1214" s="159" t="e">
        <f>[2]!EntCustName("marl02",A1214)</f>
        <v>#NAME?</v>
      </c>
      <c r="D1214" s="159" t="str">
        <f t="shared" si="19"/>
        <v>MBO001</v>
      </c>
      <c r="E1214" s="159"/>
      <c r="F1214" s="159"/>
      <c r="G1214" s="160"/>
      <c r="H1214" s="160"/>
      <c r="I1214" s="159"/>
      <c r="J1214" s="159" t="e">
        <f>[2]!EntCustSalesGL("marl02",A1214)</f>
        <v>#NAME?</v>
      </c>
      <c r="K1214" s="159"/>
    </row>
    <row r="1215" spans="1:11" x14ac:dyDescent="0.2">
      <c r="A1215" s="166" t="s">
        <v>2084</v>
      </c>
      <c r="B1215" s="159">
        <v>0</v>
      </c>
      <c r="C1215" s="159" t="e">
        <f>[2]!EntCustName("marl02",A1215)</f>
        <v>#NAME?</v>
      </c>
      <c r="D1215" s="159" t="str">
        <f t="shared" si="19"/>
        <v>MCW001</v>
      </c>
      <c r="E1215" s="159"/>
      <c r="F1215" s="159"/>
      <c r="G1215" s="160"/>
      <c r="H1215" s="160"/>
      <c r="I1215" s="159"/>
      <c r="J1215" s="159" t="e">
        <f>[2]!EntCustSalesGL("marl02",A1215)</f>
        <v>#NAME?</v>
      </c>
      <c r="K1215" s="159"/>
    </row>
    <row r="1216" spans="1:11" x14ac:dyDescent="0.2">
      <c r="A1216" s="166" t="s">
        <v>2085</v>
      </c>
      <c r="B1216" s="159">
        <v>0</v>
      </c>
      <c r="C1216" s="159" t="e">
        <f>[2]!EntCustName("marl02",A1216)</f>
        <v>#NAME?</v>
      </c>
      <c r="D1216" s="159" t="str">
        <f t="shared" si="19"/>
        <v>MED004</v>
      </c>
      <c r="E1216" s="159"/>
      <c r="F1216" s="159"/>
      <c r="G1216" s="160"/>
      <c r="H1216" s="160"/>
      <c r="I1216" s="159"/>
      <c r="J1216" s="159" t="e">
        <f>[2]!EntCustSalesGL("marl02",A1216)</f>
        <v>#NAME?</v>
      </c>
      <c r="K1216" s="159"/>
    </row>
    <row r="1217" spans="1:11" x14ac:dyDescent="0.2">
      <c r="A1217" s="166" t="s">
        <v>2086</v>
      </c>
      <c r="B1217" s="159">
        <v>0</v>
      </c>
      <c r="C1217" s="159" t="e">
        <f>[2]!EntCustName("marl02",A1217)</f>
        <v>#NAME?</v>
      </c>
      <c r="D1217" s="159" t="str">
        <f t="shared" si="19"/>
        <v>MEN002</v>
      </c>
      <c r="E1217" s="159"/>
      <c r="F1217" s="159"/>
      <c r="G1217" s="160"/>
      <c r="H1217" s="160"/>
      <c r="I1217" s="159"/>
      <c r="J1217" s="159" t="e">
        <f>[2]!EntCustSalesGL("marl02",A1217)</f>
        <v>#NAME?</v>
      </c>
      <c r="K1217" s="159"/>
    </row>
    <row r="1218" spans="1:11" x14ac:dyDescent="0.2">
      <c r="A1218" s="166" t="s">
        <v>2087</v>
      </c>
      <c r="B1218" s="159">
        <v>0</v>
      </c>
      <c r="C1218" s="159" t="e">
        <f>[2]!EntCustName("marl02",A1218)</f>
        <v>#NAME?</v>
      </c>
      <c r="D1218" s="159" t="str">
        <f t="shared" si="19"/>
        <v>MEN003</v>
      </c>
      <c r="E1218" s="159"/>
      <c r="F1218" s="159"/>
      <c r="G1218" s="160"/>
      <c r="H1218" s="160"/>
      <c r="I1218" s="159"/>
      <c r="J1218" s="159" t="e">
        <f>[2]!EntCustSalesGL("marl02",A1218)</f>
        <v>#NAME?</v>
      </c>
      <c r="K1218" s="159"/>
    </row>
    <row r="1219" spans="1:11" x14ac:dyDescent="0.2">
      <c r="A1219" s="166" t="s">
        <v>2088</v>
      </c>
      <c r="B1219" s="159">
        <v>0</v>
      </c>
      <c r="C1219" s="159" t="e">
        <f>[2]!EntCustName("marl02",A1219)</f>
        <v>#NAME?</v>
      </c>
      <c r="D1219" s="159" t="str">
        <f t="shared" si="19"/>
        <v>MER004</v>
      </c>
      <c r="E1219" s="159"/>
      <c r="F1219" s="159"/>
      <c r="G1219" s="160"/>
      <c r="H1219" s="160"/>
      <c r="I1219" s="159"/>
      <c r="J1219" s="159" t="e">
        <f>[2]!EntCustSalesGL("marl02",A1219)</f>
        <v>#NAME?</v>
      </c>
      <c r="K1219" s="159"/>
    </row>
    <row r="1220" spans="1:11" x14ac:dyDescent="0.2">
      <c r="A1220" s="166" t="s">
        <v>2089</v>
      </c>
      <c r="B1220" s="159">
        <v>0</v>
      </c>
      <c r="C1220" s="159" t="e">
        <f>[2]!EntCustName("marl02",A1220)</f>
        <v>#NAME?</v>
      </c>
      <c r="D1220" s="159" t="str">
        <f t="shared" si="19"/>
        <v>MID002</v>
      </c>
      <c r="E1220" s="159"/>
      <c r="F1220" s="159"/>
      <c r="G1220" s="160"/>
      <c r="H1220" s="160"/>
      <c r="I1220" s="159"/>
      <c r="J1220" s="159" t="e">
        <f>[2]!EntCustSalesGL("marl02",A1220)</f>
        <v>#NAME?</v>
      </c>
      <c r="K1220" s="159"/>
    </row>
    <row r="1221" spans="1:11" x14ac:dyDescent="0.2">
      <c r="A1221" s="166" t="s">
        <v>2090</v>
      </c>
      <c r="B1221" s="159">
        <v>0</v>
      </c>
      <c r="C1221" s="159" t="e">
        <f>[2]!EntCustName("marl02",A1221)</f>
        <v>#NAME?</v>
      </c>
      <c r="D1221" s="159" t="str">
        <f t="shared" si="19"/>
        <v>MIL003</v>
      </c>
      <c r="E1221" s="159"/>
      <c r="F1221" s="159"/>
      <c r="G1221" s="160"/>
      <c r="H1221" s="160"/>
      <c r="I1221" s="159"/>
      <c r="J1221" s="159" t="e">
        <f>[2]!EntCustSalesGL("marl02",A1221)</f>
        <v>#NAME?</v>
      </c>
      <c r="K1221" s="159"/>
    </row>
    <row r="1222" spans="1:11" x14ac:dyDescent="0.2">
      <c r="A1222" s="166" t="s">
        <v>2091</v>
      </c>
      <c r="B1222" s="159">
        <v>0</v>
      </c>
      <c r="C1222" s="159" t="e">
        <f>[2]!EntCustName("marl02",A1222)</f>
        <v>#NAME?</v>
      </c>
      <c r="D1222" s="159" t="str">
        <f t="shared" si="19"/>
        <v>MKA001</v>
      </c>
      <c r="E1222" s="159"/>
      <c r="F1222" s="159"/>
      <c r="G1222" s="160"/>
      <c r="H1222" s="160"/>
      <c r="I1222" s="159"/>
      <c r="J1222" s="159" t="e">
        <f>[2]!EntCustSalesGL("marl02",A1222)</f>
        <v>#NAME?</v>
      </c>
      <c r="K1222" s="159"/>
    </row>
    <row r="1223" spans="1:11" x14ac:dyDescent="0.2">
      <c r="A1223" s="166" t="s">
        <v>2092</v>
      </c>
      <c r="B1223" s="159">
        <v>0</v>
      </c>
      <c r="C1223" s="159" t="e">
        <f>[2]!EntCustName("marl02",A1223)</f>
        <v>#NAME?</v>
      </c>
      <c r="D1223" s="159" t="str">
        <f t="shared" ref="D1223:D1286" si="20">A1223</f>
        <v>MOM001</v>
      </c>
      <c r="E1223" s="159"/>
      <c r="F1223" s="159"/>
      <c r="G1223" s="160"/>
      <c r="H1223" s="160"/>
      <c r="I1223" s="159"/>
      <c r="J1223" s="159" t="e">
        <f>[2]!EntCustSalesGL("marl02",A1223)</f>
        <v>#NAME?</v>
      </c>
      <c r="K1223" s="159"/>
    </row>
    <row r="1224" spans="1:11" x14ac:dyDescent="0.2">
      <c r="A1224" s="166" t="s">
        <v>2093</v>
      </c>
      <c r="B1224" s="159">
        <v>0</v>
      </c>
      <c r="C1224" s="159" t="e">
        <f>[2]!EntCustName("marl02",A1224)</f>
        <v>#NAME?</v>
      </c>
      <c r="D1224" s="159" t="str">
        <f t="shared" si="20"/>
        <v>MOR004</v>
      </c>
      <c r="E1224" s="159"/>
      <c r="F1224" s="159"/>
      <c r="G1224" s="160"/>
      <c r="H1224" s="160"/>
      <c r="I1224" s="159"/>
      <c r="J1224" s="159" t="e">
        <f>[2]!EntCustSalesGL("marl02",A1224)</f>
        <v>#NAME?</v>
      </c>
      <c r="K1224" s="159"/>
    </row>
    <row r="1225" spans="1:11" x14ac:dyDescent="0.2">
      <c r="A1225" s="166" t="s">
        <v>2094</v>
      </c>
      <c r="B1225" s="159">
        <v>0</v>
      </c>
      <c r="C1225" s="159" t="e">
        <f>[2]!EntCustName("marl02",A1225)</f>
        <v>#NAME?</v>
      </c>
      <c r="D1225" s="159" t="str">
        <f t="shared" si="20"/>
        <v>MSH001</v>
      </c>
      <c r="E1225" s="159"/>
      <c r="F1225" s="159"/>
      <c r="G1225" s="160"/>
      <c r="H1225" s="160"/>
      <c r="I1225" s="159"/>
      <c r="J1225" s="159" t="e">
        <f>[2]!EntCustSalesGL("marl02",A1225)</f>
        <v>#NAME?</v>
      </c>
      <c r="K1225" s="159"/>
    </row>
    <row r="1226" spans="1:11" x14ac:dyDescent="0.2">
      <c r="A1226" s="166" t="s">
        <v>2095</v>
      </c>
      <c r="B1226" s="159">
        <v>0</v>
      </c>
      <c r="C1226" s="159" t="e">
        <f>[2]!EntCustName("marl02",A1226)</f>
        <v>#NAME?</v>
      </c>
      <c r="D1226" s="159" t="str">
        <f t="shared" si="20"/>
        <v>MUL001</v>
      </c>
      <c r="E1226" s="159"/>
      <c r="F1226" s="159"/>
      <c r="G1226" s="160"/>
      <c r="H1226" s="160"/>
      <c r="I1226" s="159"/>
      <c r="J1226" s="159" t="e">
        <f>[2]!EntCustSalesGL("marl02",A1226)</f>
        <v>#NAME?</v>
      </c>
      <c r="K1226" s="159"/>
    </row>
    <row r="1227" spans="1:11" x14ac:dyDescent="0.2">
      <c r="A1227" s="166" t="s">
        <v>2096</v>
      </c>
      <c r="B1227" s="159">
        <v>0</v>
      </c>
      <c r="C1227" s="159" t="e">
        <f>[2]!EntCustName("marl02",A1227)</f>
        <v>#NAME?</v>
      </c>
      <c r="D1227" s="159" t="str">
        <f t="shared" si="20"/>
        <v>MYG001</v>
      </c>
      <c r="E1227" s="159"/>
      <c r="F1227" s="159"/>
      <c r="G1227" s="160"/>
      <c r="H1227" s="160"/>
      <c r="I1227" s="159"/>
      <c r="J1227" s="159" t="e">
        <f>[2]!EntCustSalesGL("marl02",A1227)</f>
        <v>#NAME?</v>
      </c>
      <c r="K1227" s="159"/>
    </row>
    <row r="1228" spans="1:11" x14ac:dyDescent="0.2">
      <c r="A1228" s="166" t="s">
        <v>2529</v>
      </c>
      <c r="B1228" s="159">
        <v>0</v>
      </c>
      <c r="C1228" s="159" t="e">
        <f>[2]!EntCustName("marl02",A1228)</f>
        <v>#NAME?</v>
      </c>
      <c r="D1228" s="159" t="str">
        <f t="shared" si="20"/>
        <v>MYI001</v>
      </c>
      <c r="E1228" s="159"/>
      <c r="F1228" s="159"/>
      <c r="G1228" s="160"/>
      <c r="H1228" s="160"/>
      <c r="I1228" s="159"/>
      <c r="J1228" s="159" t="e">
        <f>[2]!EntCustSalesGL("marl02",A1228)</f>
        <v>#NAME?</v>
      </c>
      <c r="K1228" s="159"/>
    </row>
    <row r="1229" spans="1:11" x14ac:dyDescent="0.2">
      <c r="A1229" s="166" t="s">
        <v>2530</v>
      </c>
      <c r="B1229" s="159">
        <v>0</v>
      </c>
      <c r="C1229" s="159" t="e">
        <f>[2]!EntCustName("marl02",A1229)</f>
        <v>#NAME?</v>
      </c>
      <c r="D1229" s="159" t="str">
        <f t="shared" si="20"/>
        <v>MYL002</v>
      </c>
      <c r="E1229" s="159"/>
      <c r="F1229" s="159"/>
      <c r="G1229" s="160"/>
      <c r="H1229" s="160"/>
      <c r="I1229" s="159"/>
      <c r="J1229" s="159" t="e">
        <f>[2]!EntCustSalesGL("marl02",A1229)</f>
        <v>#NAME?</v>
      </c>
      <c r="K1229" s="159"/>
    </row>
    <row r="1230" spans="1:11" x14ac:dyDescent="0.2">
      <c r="A1230" s="166" t="s">
        <v>2097</v>
      </c>
      <c r="B1230" s="159">
        <v>0</v>
      </c>
      <c r="C1230" s="159" t="e">
        <f>[2]!EntCustName("marl02",A1230)</f>
        <v>#NAME?</v>
      </c>
      <c r="D1230" s="159" t="str">
        <f t="shared" si="20"/>
        <v>MYT001</v>
      </c>
      <c r="E1230" s="159"/>
      <c r="F1230" s="159"/>
      <c r="G1230" s="160"/>
      <c r="H1230" s="160"/>
      <c r="I1230" s="159"/>
      <c r="J1230" s="159" t="e">
        <f>[2]!EntCustSalesGL("marl02",A1230)</f>
        <v>#NAME?</v>
      </c>
      <c r="K1230" s="159"/>
    </row>
    <row r="1231" spans="1:11" x14ac:dyDescent="0.2">
      <c r="A1231" s="166" t="s">
        <v>2098</v>
      </c>
      <c r="B1231" s="159">
        <v>0</v>
      </c>
      <c r="C1231" s="159" t="e">
        <f>[2]!EntCustName("marl02",A1231)</f>
        <v>#NAME?</v>
      </c>
      <c r="D1231" s="159" t="str">
        <f t="shared" si="20"/>
        <v>NAC001</v>
      </c>
      <c r="E1231" s="159"/>
      <c r="F1231" s="159"/>
      <c r="G1231" s="160"/>
      <c r="H1231" s="160"/>
      <c r="I1231" s="159"/>
      <c r="J1231" s="159" t="e">
        <f>[2]!EntCustSalesGL("marl02",A1231)</f>
        <v>#NAME?</v>
      </c>
      <c r="K1231" s="159"/>
    </row>
    <row r="1232" spans="1:11" x14ac:dyDescent="0.2">
      <c r="A1232" s="166" t="s">
        <v>2099</v>
      </c>
      <c r="B1232" s="159">
        <v>0</v>
      </c>
      <c r="C1232" s="159" t="e">
        <f>[2]!EntCustName("marl02",A1232)</f>
        <v>#NAME?</v>
      </c>
      <c r="D1232" s="159" t="str">
        <f t="shared" si="20"/>
        <v>NAU001</v>
      </c>
      <c r="E1232" s="159"/>
      <c r="F1232" s="159"/>
      <c r="G1232" s="160"/>
      <c r="H1232" s="160"/>
      <c r="I1232" s="159"/>
      <c r="J1232" s="159" t="e">
        <f>[2]!EntCustSalesGL("marl02",A1232)</f>
        <v>#NAME?</v>
      </c>
      <c r="K1232" s="159"/>
    </row>
    <row r="1233" spans="1:11" x14ac:dyDescent="0.2">
      <c r="A1233" s="166" t="s">
        <v>2532</v>
      </c>
      <c r="B1233" s="159">
        <v>0</v>
      </c>
      <c r="C1233" s="159" t="e">
        <f>[2]!EntCustName("marl02",A1233)</f>
        <v>#NAME?</v>
      </c>
      <c r="D1233" s="159" t="str">
        <f t="shared" si="20"/>
        <v>NAU008</v>
      </c>
      <c r="E1233" s="159"/>
      <c r="F1233" s="159"/>
      <c r="G1233" s="160"/>
      <c r="H1233" s="160"/>
      <c r="I1233" s="159"/>
      <c r="J1233" s="159" t="e">
        <f>[2]!EntCustSalesGL("marl02",A1233)</f>
        <v>#NAME?</v>
      </c>
      <c r="K1233" s="159"/>
    </row>
    <row r="1234" spans="1:11" x14ac:dyDescent="0.2">
      <c r="A1234" s="166" t="s">
        <v>2100</v>
      </c>
      <c r="B1234" s="159">
        <v>0</v>
      </c>
      <c r="C1234" s="159" t="e">
        <f>[2]!EntCustName("marl02",A1234)</f>
        <v>#NAME?</v>
      </c>
      <c r="D1234" s="159" t="str">
        <f t="shared" si="20"/>
        <v>NEI003</v>
      </c>
      <c r="E1234" s="159"/>
      <c r="F1234" s="159"/>
      <c r="G1234" s="160"/>
      <c r="H1234" s="160"/>
      <c r="I1234" s="159"/>
      <c r="J1234" s="159" t="e">
        <f>[2]!EntCustSalesGL("marl02",A1234)</f>
        <v>#NAME?</v>
      </c>
      <c r="K1234" s="159"/>
    </row>
    <row r="1235" spans="1:11" x14ac:dyDescent="0.2">
      <c r="A1235" s="166" t="s">
        <v>2533</v>
      </c>
      <c r="B1235" s="159">
        <v>0</v>
      </c>
      <c r="C1235" s="159" t="e">
        <f>[2]!EntCustName("marl02",A1235)</f>
        <v>#NAME?</v>
      </c>
      <c r="D1235" s="159" t="str">
        <f t="shared" si="20"/>
        <v>NEW011</v>
      </c>
      <c r="E1235" s="159"/>
      <c r="F1235" s="159"/>
      <c r="G1235" s="160"/>
      <c r="H1235" s="160"/>
      <c r="I1235" s="159"/>
      <c r="J1235" s="159" t="e">
        <f>[2]!EntCustSalesGL("marl02",A1235)</f>
        <v>#NAME?</v>
      </c>
      <c r="K1235" s="159"/>
    </row>
    <row r="1236" spans="1:11" x14ac:dyDescent="0.2">
      <c r="A1236" s="166" t="s">
        <v>2101</v>
      </c>
      <c r="B1236" s="159">
        <v>0</v>
      </c>
      <c r="C1236" s="159" t="e">
        <f>[2]!EntCustName("marl02",A1236)</f>
        <v>#NAME?</v>
      </c>
      <c r="D1236" s="159" t="str">
        <f t="shared" si="20"/>
        <v>NIC006</v>
      </c>
      <c r="E1236" s="159"/>
      <c r="F1236" s="159"/>
      <c r="G1236" s="160"/>
      <c r="H1236" s="160"/>
      <c r="I1236" s="159"/>
      <c r="J1236" s="159" t="e">
        <f>[2]!EntCustSalesGL("marl02",A1236)</f>
        <v>#NAME?</v>
      </c>
      <c r="K1236" s="159"/>
    </row>
    <row r="1237" spans="1:11" x14ac:dyDescent="0.2">
      <c r="A1237" s="166" t="s">
        <v>2102</v>
      </c>
      <c r="B1237" s="159">
        <v>0</v>
      </c>
      <c r="C1237" s="159" t="e">
        <f>[2]!EntCustName("marl02",A1237)</f>
        <v>#NAME?</v>
      </c>
      <c r="D1237" s="159" t="str">
        <f t="shared" si="20"/>
        <v>NON001</v>
      </c>
      <c r="E1237" s="159"/>
      <c r="F1237" s="159"/>
      <c r="G1237" s="160"/>
      <c r="H1237" s="160"/>
      <c r="I1237" s="159"/>
      <c r="J1237" s="159" t="e">
        <f>[2]!EntCustSalesGL("marl02",A1237)</f>
        <v>#NAME?</v>
      </c>
      <c r="K1237" s="159"/>
    </row>
    <row r="1238" spans="1:11" x14ac:dyDescent="0.2">
      <c r="A1238" s="166" t="s">
        <v>2103</v>
      </c>
      <c r="B1238" s="159">
        <v>0</v>
      </c>
      <c r="C1238" s="159" t="e">
        <f>[2]!EntCustName("marl02",A1238)</f>
        <v>#NAME?</v>
      </c>
      <c r="D1238" s="159" t="str">
        <f t="shared" si="20"/>
        <v>NOR024</v>
      </c>
      <c r="E1238" s="159"/>
      <c r="F1238" s="159"/>
      <c r="G1238" s="160"/>
      <c r="H1238" s="160"/>
      <c r="I1238" s="159"/>
      <c r="J1238" s="159" t="e">
        <f>[2]!EntCustSalesGL("marl02",A1238)</f>
        <v>#NAME?</v>
      </c>
      <c r="K1238" s="159"/>
    </row>
    <row r="1239" spans="1:11" x14ac:dyDescent="0.2">
      <c r="A1239" s="166" t="s">
        <v>2104</v>
      </c>
      <c r="B1239" s="159">
        <v>0</v>
      </c>
      <c r="C1239" s="159" t="e">
        <f>[2]!EntCustName("marl02",A1239)</f>
        <v>#NAME?</v>
      </c>
      <c r="D1239" s="159" t="str">
        <f t="shared" si="20"/>
        <v>NOR035</v>
      </c>
      <c r="E1239" s="159"/>
      <c r="F1239" s="159"/>
      <c r="G1239" s="160"/>
      <c r="H1239" s="160"/>
      <c r="I1239" s="159"/>
      <c r="J1239" s="159" t="e">
        <f>[2]!EntCustSalesGL("marl02",A1239)</f>
        <v>#NAME?</v>
      </c>
      <c r="K1239" s="159"/>
    </row>
    <row r="1240" spans="1:11" x14ac:dyDescent="0.2">
      <c r="A1240" s="166" t="s">
        <v>2105</v>
      </c>
      <c r="B1240" s="159">
        <v>0</v>
      </c>
      <c r="C1240" s="159" t="e">
        <f>[2]!EntCustName("marl02",A1240)</f>
        <v>#NAME?</v>
      </c>
      <c r="D1240" s="159" t="str">
        <f t="shared" si="20"/>
        <v>NOR036</v>
      </c>
      <c r="E1240" s="159"/>
      <c r="F1240" s="159"/>
      <c r="G1240" s="160"/>
      <c r="H1240" s="160"/>
      <c r="I1240" s="159"/>
      <c r="J1240" s="159" t="e">
        <f>[2]!EntCustSalesGL("marl02",A1240)</f>
        <v>#NAME?</v>
      </c>
      <c r="K1240" s="159"/>
    </row>
    <row r="1241" spans="1:11" x14ac:dyDescent="0.2">
      <c r="A1241" s="166" t="s">
        <v>2106</v>
      </c>
      <c r="B1241" s="159">
        <v>0</v>
      </c>
      <c r="C1241" s="159" t="e">
        <f>[2]!EntCustName("marl02",A1241)</f>
        <v>#NAME?</v>
      </c>
      <c r="D1241" s="159" t="str">
        <f t="shared" si="20"/>
        <v>NOR038</v>
      </c>
      <c r="E1241" s="159"/>
      <c r="F1241" s="159"/>
      <c r="G1241" s="160"/>
      <c r="H1241" s="160"/>
      <c r="I1241" s="159"/>
      <c r="J1241" s="159" t="e">
        <f>[2]!EntCustSalesGL("marl02",A1241)</f>
        <v>#NAME?</v>
      </c>
      <c r="K1241" s="159"/>
    </row>
    <row r="1242" spans="1:11" x14ac:dyDescent="0.2">
      <c r="A1242" s="166" t="s">
        <v>2107</v>
      </c>
      <c r="B1242" s="159">
        <v>0</v>
      </c>
      <c r="C1242" s="159" t="e">
        <f>[2]!EntCustName("marl02",A1242)</f>
        <v>#NAME?</v>
      </c>
      <c r="D1242" s="159" t="str">
        <f t="shared" si="20"/>
        <v>NSR001</v>
      </c>
      <c r="E1242" s="159"/>
      <c r="F1242" s="159"/>
      <c r="G1242" s="160"/>
      <c r="H1242" s="160"/>
      <c r="I1242" s="159"/>
      <c r="J1242" s="159" t="e">
        <f>[2]!EntCustSalesGL("marl02",A1242)</f>
        <v>#NAME?</v>
      </c>
      <c r="K1242" s="159"/>
    </row>
    <row r="1243" spans="1:11" x14ac:dyDescent="0.2">
      <c r="A1243" s="166" t="s">
        <v>2108</v>
      </c>
      <c r="B1243" s="159">
        <v>0</v>
      </c>
      <c r="C1243" s="159" t="e">
        <f>[2]!EntCustName("marl02",A1243)</f>
        <v>#NAME?</v>
      </c>
      <c r="D1243" s="159" t="str">
        <f t="shared" si="20"/>
        <v>OCE016</v>
      </c>
      <c r="E1243" s="159"/>
      <c r="F1243" s="159"/>
      <c r="G1243" s="160"/>
      <c r="H1243" s="160"/>
      <c r="I1243" s="159"/>
      <c r="J1243" s="159" t="e">
        <f>[2]!EntCustSalesGL("marl02",A1243)</f>
        <v>#NAME?</v>
      </c>
      <c r="K1243" s="159"/>
    </row>
    <row r="1244" spans="1:11" x14ac:dyDescent="0.2">
      <c r="A1244" s="166" t="s">
        <v>2109</v>
      </c>
      <c r="B1244" s="159">
        <v>0</v>
      </c>
      <c r="C1244" s="159" t="e">
        <f>[2]!EntCustName("marl02",A1244)</f>
        <v>#NAME?</v>
      </c>
      <c r="D1244" s="159" t="str">
        <f t="shared" si="20"/>
        <v>OCE018</v>
      </c>
      <c r="E1244" s="159"/>
      <c r="F1244" s="159"/>
      <c r="G1244" s="160"/>
      <c r="H1244" s="160"/>
      <c r="I1244" s="159"/>
      <c r="J1244" s="159" t="e">
        <f>[2]!EntCustSalesGL("marl02",A1244)</f>
        <v>#NAME?</v>
      </c>
      <c r="K1244" s="159"/>
    </row>
    <row r="1245" spans="1:11" x14ac:dyDescent="0.2">
      <c r="A1245" s="166" t="s">
        <v>2110</v>
      </c>
      <c r="B1245" s="159">
        <v>0</v>
      </c>
      <c r="C1245" s="159" t="e">
        <f>[2]!EntCustName("marl02",A1245)</f>
        <v>#NAME?</v>
      </c>
      <c r="D1245" s="159" t="str">
        <f t="shared" si="20"/>
        <v>OCE026</v>
      </c>
      <c r="E1245" s="159"/>
      <c r="F1245" s="159"/>
      <c r="G1245" s="160"/>
      <c r="H1245" s="160"/>
      <c r="I1245" s="159"/>
      <c r="J1245" s="159" t="e">
        <f>[2]!EntCustSalesGL("marl02",A1245)</f>
        <v>#NAME?</v>
      </c>
      <c r="K1245" s="159"/>
    </row>
    <row r="1246" spans="1:11" x14ac:dyDescent="0.2">
      <c r="A1246" s="166" t="s">
        <v>2111</v>
      </c>
      <c r="B1246" s="159">
        <v>0</v>
      </c>
      <c r="C1246" s="159" t="e">
        <f>[2]!EntCustName("marl02",A1246)</f>
        <v>#NAME?</v>
      </c>
      <c r="D1246" s="159" t="str">
        <f t="shared" si="20"/>
        <v>OLG001</v>
      </c>
      <c r="E1246" s="159"/>
      <c r="F1246" s="159"/>
      <c r="G1246" s="160"/>
      <c r="H1246" s="160"/>
      <c r="I1246" s="159"/>
      <c r="J1246" s="159" t="e">
        <f>[2]!EntCustSalesGL("marl02",A1246)</f>
        <v>#NAME?</v>
      </c>
      <c r="K1246" s="159"/>
    </row>
    <row r="1247" spans="1:11" x14ac:dyDescent="0.2">
      <c r="A1247" s="166" t="s">
        <v>2112</v>
      </c>
      <c r="B1247" s="159"/>
      <c r="C1247" s="159" t="e">
        <f>[2]!EntCustName("marl02",A1247)</f>
        <v>#NAME?</v>
      </c>
      <c r="D1247" s="159" t="str">
        <f t="shared" si="20"/>
        <v>OLI001</v>
      </c>
      <c r="E1247" s="159"/>
      <c r="F1247" s="159"/>
      <c r="G1247" s="160"/>
      <c r="H1247" s="160"/>
      <c r="I1247" s="159"/>
      <c r="J1247" s="159" t="e">
        <f>[2]!EntCustSalesGL("marl02",A1247)</f>
        <v>#NAME?</v>
      </c>
      <c r="K1247" s="159"/>
    </row>
    <row r="1248" spans="1:11" x14ac:dyDescent="0.2">
      <c r="A1248" s="166" t="s">
        <v>2113</v>
      </c>
      <c r="C1248" s="159" t="e">
        <f>[2]!EntCustName("marl02",A1248)</f>
        <v>#NAME?</v>
      </c>
      <c r="D1248" s="159" t="str">
        <f t="shared" si="20"/>
        <v>OND002</v>
      </c>
      <c r="E1248" s="159"/>
      <c r="F1248" s="159"/>
      <c r="G1248" s="160"/>
      <c r="H1248" s="160"/>
      <c r="I1248" s="159"/>
      <c r="J1248" s="159" t="e">
        <f>[2]!EntCustSalesGL("marl02",A1248)</f>
        <v>#NAME?</v>
      </c>
    </row>
    <row r="1249" spans="1:10" x14ac:dyDescent="0.2">
      <c r="A1249" s="166" t="s">
        <v>2114</v>
      </c>
      <c r="C1249" s="159" t="e">
        <f>[2]!EntCustName("marl02",A1249)</f>
        <v>#NAME?</v>
      </c>
      <c r="D1249" s="159" t="str">
        <f t="shared" si="20"/>
        <v>OND003</v>
      </c>
      <c r="E1249" s="159"/>
      <c r="F1249" s="159"/>
      <c r="G1249" s="160"/>
      <c r="H1249" s="160"/>
      <c r="I1249" s="159"/>
      <c r="J1249" s="159" t="e">
        <f>[2]!EntCustSalesGL("marl02",A1249)</f>
        <v>#NAME?</v>
      </c>
    </row>
    <row r="1250" spans="1:10" x14ac:dyDescent="0.2">
      <c r="A1250" s="166" t="s">
        <v>2115</v>
      </c>
      <c r="C1250" s="159" t="e">
        <f>[2]!EntCustName("marl02",A1250)</f>
        <v>#NAME?</v>
      </c>
      <c r="D1250" s="159" t="str">
        <f t="shared" si="20"/>
        <v>OPT001</v>
      </c>
      <c r="E1250" s="159"/>
      <c r="F1250" s="159"/>
      <c r="G1250" s="160"/>
      <c r="H1250" s="160"/>
      <c r="I1250" s="159"/>
      <c r="J1250" s="159" t="e">
        <f>[2]!EntCustSalesGL("marl02",A1250)</f>
        <v>#NAME?</v>
      </c>
    </row>
    <row r="1251" spans="1:10" x14ac:dyDescent="0.2">
      <c r="A1251" s="166" t="s">
        <v>2116</v>
      </c>
      <c r="C1251" s="159" t="e">
        <f>[2]!EntCustName("marl02",A1251)</f>
        <v>#NAME?</v>
      </c>
      <c r="D1251" s="159" t="str">
        <f t="shared" si="20"/>
        <v>OSC001</v>
      </c>
      <c r="E1251" s="159"/>
      <c r="F1251" s="159"/>
      <c r="G1251" s="160"/>
      <c r="H1251" s="160"/>
      <c r="I1251" s="159"/>
      <c r="J1251" s="159" t="e">
        <f>[2]!EntCustSalesGL("marl02",A1251)</f>
        <v>#NAME?</v>
      </c>
    </row>
    <row r="1252" spans="1:10" x14ac:dyDescent="0.2">
      <c r="A1252" s="166" t="s">
        <v>2117</v>
      </c>
      <c r="C1252" s="159" t="e">
        <f>[2]!EntCustName("marl02",A1252)</f>
        <v>#NAME?</v>
      </c>
      <c r="D1252" s="159" t="str">
        <f t="shared" si="20"/>
        <v>OSC002</v>
      </c>
      <c r="E1252" s="159"/>
      <c r="F1252" s="159"/>
      <c r="G1252" s="160"/>
      <c r="H1252" s="160"/>
      <c r="I1252" s="159"/>
      <c r="J1252" s="159" t="e">
        <f>[2]!EntCustSalesGL("marl02",A1252)</f>
        <v>#NAME?</v>
      </c>
    </row>
    <row r="1253" spans="1:10" x14ac:dyDescent="0.2">
      <c r="A1253" s="166" t="s">
        <v>2118</v>
      </c>
      <c r="C1253" s="159" t="e">
        <f>[2]!EntCustName("marl02",A1253)</f>
        <v>#NAME?</v>
      </c>
      <c r="D1253" s="159" t="str">
        <f t="shared" si="20"/>
        <v>OSC003</v>
      </c>
      <c r="E1253" s="159"/>
      <c r="F1253" s="159"/>
      <c r="G1253" s="160"/>
      <c r="H1253" s="160"/>
      <c r="I1253" s="159"/>
      <c r="J1253" s="159" t="e">
        <f>[2]!EntCustSalesGL("marl02",A1253)</f>
        <v>#NAME?</v>
      </c>
    </row>
    <row r="1254" spans="1:10" x14ac:dyDescent="0.2">
      <c r="A1254" s="166" t="s">
        <v>2119</v>
      </c>
      <c r="C1254" s="159" t="e">
        <f>[2]!EntCustName("marl02",A1254)</f>
        <v>#NAME?</v>
      </c>
      <c r="D1254" s="159" t="str">
        <f t="shared" si="20"/>
        <v>OSC004</v>
      </c>
      <c r="E1254" s="159"/>
      <c r="F1254" s="159"/>
      <c r="G1254" s="160"/>
      <c r="H1254" s="160"/>
      <c r="I1254" s="159"/>
      <c r="J1254" s="159" t="e">
        <f>[2]!EntCustSalesGL("marl02",A1254)</f>
        <v>#NAME?</v>
      </c>
    </row>
    <row r="1255" spans="1:10" x14ac:dyDescent="0.2">
      <c r="A1255" s="166" t="s">
        <v>2120</v>
      </c>
      <c r="C1255" s="159" t="e">
        <f>[2]!EntCustName("marl02",A1255)</f>
        <v>#NAME?</v>
      </c>
      <c r="D1255" s="159" t="str">
        <f t="shared" si="20"/>
        <v>OYV001</v>
      </c>
      <c r="E1255" s="159"/>
      <c r="F1255" s="159"/>
      <c r="G1255" s="160"/>
      <c r="H1255" s="160"/>
      <c r="I1255" s="159"/>
      <c r="J1255" s="159" t="e">
        <f>[2]!EntCustSalesGL("marl02",A1255)</f>
        <v>#NAME?</v>
      </c>
    </row>
    <row r="1256" spans="1:10" x14ac:dyDescent="0.2">
      <c r="A1256" s="166" t="s">
        <v>2121</v>
      </c>
      <c r="C1256" s="159" t="e">
        <f>[2]!EntCustName("marl02",A1256)</f>
        <v>#NAME?</v>
      </c>
      <c r="D1256" s="159" t="str">
        <f t="shared" si="20"/>
        <v>PAR002</v>
      </c>
      <c r="E1256" s="159"/>
      <c r="F1256" s="159"/>
      <c r="G1256" s="160"/>
      <c r="H1256" s="160"/>
      <c r="I1256" s="159"/>
      <c r="J1256" s="159" t="e">
        <f>[2]!EntCustSalesGL("marl02",A1256)</f>
        <v>#NAME?</v>
      </c>
    </row>
    <row r="1257" spans="1:10" x14ac:dyDescent="0.2">
      <c r="A1257" s="166" t="s">
        <v>2122</v>
      </c>
      <c r="C1257" s="159" t="e">
        <f>[2]!EntCustName("marl02",A1257)</f>
        <v>#NAME?</v>
      </c>
      <c r="D1257" s="159" t="str">
        <f t="shared" si="20"/>
        <v>PAR005</v>
      </c>
      <c r="E1257" s="159"/>
      <c r="F1257" s="159"/>
      <c r="G1257" s="160"/>
      <c r="H1257" s="160"/>
      <c r="I1257" s="159"/>
      <c r="J1257" s="159" t="e">
        <f>[2]!EntCustSalesGL("marl02",A1257)</f>
        <v>#NAME?</v>
      </c>
    </row>
    <row r="1258" spans="1:10" x14ac:dyDescent="0.2">
      <c r="A1258" s="166" t="s">
        <v>2124</v>
      </c>
      <c r="C1258" s="159" t="e">
        <f>[2]!EntCustName("marl02",A1258)</f>
        <v>#NAME?</v>
      </c>
      <c r="D1258" s="159" t="str">
        <f t="shared" si="20"/>
        <v>PED001</v>
      </c>
      <c r="E1258" s="159"/>
      <c r="F1258" s="159"/>
      <c r="G1258" s="160"/>
      <c r="H1258" s="160"/>
      <c r="I1258" s="159"/>
      <c r="J1258" s="159" t="e">
        <f>[2]!EntCustSalesGL("marl02",A1258)</f>
        <v>#NAME?</v>
      </c>
    </row>
    <row r="1259" spans="1:10" x14ac:dyDescent="0.2">
      <c r="A1259" s="166" t="s">
        <v>2125</v>
      </c>
      <c r="C1259" s="159" t="e">
        <f>[2]!EntCustName("marl02",A1259)</f>
        <v>#NAME?</v>
      </c>
      <c r="D1259" s="159" t="str">
        <f t="shared" si="20"/>
        <v>PEE002</v>
      </c>
      <c r="E1259" s="159"/>
      <c r="F1259" s="159"/>
      <c r="G1259" s="160"/>
      <c r="H1259" s="160"/>
      <c r="I1259" s="159"/>
      <c r="J1259" s="159" t="e">
        <f>[2]!EntCustSalesGL("marl02",A1259)</f>
        <v>#NAME?</v>
      </c>
    </row>
    <row r="1260" spans="1:10" x14ac:dyDescent="0.2">
      <c r="A1260" s="166" t="s">
        <v>2126</v>
      </c>
      <c r="C1260" s="159" t="e">
        <f>[2]!EntCustName("marl02",A1260)</f>
        <v>#NAME?</v>
      </c>
      <c r="D1260" s="159" t="str">
        <f t="shared" si="20"/>
        <v>PER010</v>
      </c>
      <c r="E1260" s="159"/>
      <c r="F1260" s="159"/>
      <c r="G1260" s="160"/>
      <c r="H1260" s="160"/>
      <c r="I1260" s="159"/>
      <c r="J1260" s="159" t="e">
        <f>[2]!EntCustSalesGL("marl02",A1260)</f>
        <v>#NAME?</v>
      </c>
    </row>
    <row r="1261" spans="1:10" x14ac:dyDescent="0.2">
      <c r="A1261" s="166" t="s">
        <v>2127</v>
      </c>
      <c r="C1261" s="159" t="e">
        <f>[2]!EntCustName("marl02",A1261)</f>
        <v>#NAME?</v>
      </c>
      <c r="D1261" s="159" t="str">
        <f t="shared" si="20"/>
        <v>PER011</v>
      </c>
      <c r="E1261" s="159"/>
      <c r="F1261" s="159"/>
      <c r="G1261" s="160"/>
      <c r="H1261" s="160"/>
      <c r="I1261" s="159"/>
      <c r="J1261" s="159" t="e">
        <f>[2]!EntCustSalesGL("marl02",A1261)</f>
        <v>#NAME?</v>
      </c>
    </row>
    <row r="1262" spans="1:10" x14ac:dyDescent="0.2">
      <c r="A1262" s="166" t="s">
        <v>2128</v>
      </c>
      <c r="C1262" s="159" t="e">
        <f>[2]!EntCustName("marl02",A1262)</f>
        <v>#NAME?</v>
      </c>
      <c r="D1262" s="159" t="str">
        <f t="shared" si="20"/>
        <v>PIN004</v>
      </c>
      <c r="E1262" s="159"/>
      <c r="F1262" s="159"/>
      <c r="G1262" s="160"/>
      <c r="H1262" s="160"/>
      <c r="I1262" s="159"/>
      <c r="J1262" s="159" t="e">
        <f>[2]!EntCustSalesGL("marl02",A1262)</f>
        <v>#NAME?</v>
      </c>
    </row>
    <row r="1263" spans="1:10" x14ac:dyDescent="0.2">
      <c r="A1263" s="166" t="s">
        <v>2541</v>
      </c>
      <c r="C1263" s="159" t="e">
        <f>[2]!EntCustName("marl02",A1263)</f>
        <v>#NAME?</v>
      </c>
      <c r="D1263" s="159" t="str">
        <f t="shared" si="20"/>
        <v>PIR002</v>
      </c>
      <c r="E1263" s="159"/>
      <c r="F1263" s="159"/>
      <c r="G1263" s="160"/>
      <c r="H1263" s="160"/>
      <c r="I1263" s="159"/>
      <c r="J1263" s="159" t="e">
        <f>[2]!EntCustSalesGL("marl02",A1263)</f>
        <v>#NAME?</v>
      </c>
    </row>
    <row r="1264" spans="1:10" x14ac:dyDescent="0.2">
      <c r="A1264" s="166" t="s">
        <v>2129</v>
      </c>
      <c r="C1264" s="159" t="e">
        <f>[2]!EntCustName("marl02",A1264)</f>
        <v>#NAME?</v>
      </c>
      <c r="D1264" s="159" t="str">
        <f t="shared" si="20"/>
        <v>POI001</v>
      </c>
      <c r="E1264" s="159"/>
      <c r="F1264" s="159"/>
      <c r="G1264" s="160"/>
      <c r="H1264" s="160"/>
      <c r="I1264" s="159"/>
      <c r="J1264" s="159" t="e">
        <f>[2]!EntCustSalesGL("marl02",A1264)</f>
        <v>#NAME?</v>
      </c>
    </row>
    <row r="1265" spans="1:10" x14ac:dyDescent="0.2">
      <c r="A1265" s="166" t="s">
        <v>2130</v>
      </c>
      <c r="C1265" s="159" t="e">
        <f>[2]!EntCustName("marl02",A1265)</f>
        <v>#NAME?</v>
      </c>
      <c r="D1265" s="159" t="str">
        <f t="shared" si="20"/>
        <v>POI002</v>
      </c>
      <c r="E1265" s="159"/>
      <c r="F1265" s="159"/>
      <c r="G1265" s="160"/>
      <c r="H1265" s="160"/>
      <c r="I1265" s="159"/>
      <c r="J1265" s="159" t="e">
        <f>[2]!EntCustSalesGL("marl02",A1265)</f>
        <v>#NAME?</v>
      </c>
    </row>
    <row r="1266" spans="1:10" x14ac:dyDescent="0.2">
      <c r="A1266" s="166" t="s">
        <v>2131</v>
      </c>
      <c r="C1266" s="159" t="e">
        <f>[2]!EntCustName("marl02",A1266)</f>
        <v>#NAME?</v>
      </c>
      <c r="D1266" s="159" t="str">
        <f t="shared" si="20"/>
        <v>POR006</v>
      </c>
      <c r="E1266" s="159"/>
      <c r="F1266" s="159"/>
      <c r="G1266" s="160"/>
      <c r="H1266" s="160"/>
      <c r="I1266" s="159"/>
      <c r="J1266" s="159" t="e">
        <f>[2]!EntCustSalesGL("marl02",A1266)</f>
        <v>#NAME?</v>
      </c>
    </row>
    <row r="1267" spans="1:10" x14ac:dyDescent="0.2">
      <c r="A1267" s="166" t="s">
        <v>2132</v>
      </c>
      <c r="C1267" s="159" t="e">
        <f>[2]!EntCustName("marl02",A1267)</f>
        <v>#NAME?</v>
      </c>
      <c r="D1267" s="159" t="str">
        <f t="shared" si="20"/>
        <v>PRO001</v>
      </c>
      <c r="E1267" s="159"/>
      <c r="F1267" s="159"/>
      <c r="G1267" s="160"/>
      <c r="H1267" s="160"/>
      <c r="I1267" s="159"/>
      <c r="J1267" s="159" t="e">
        <f>[2]!EntCustSalesGL("marl02",A1267)</f>
        <v>#NAME?</v>
      </c>
    </row>
    <row r="1268" spans="1:10" x14ac:dyDescent="0.2">
      <c r="A1268" s="166" t="s">
        <v>2133</v>
      </c>
      <c r="C1268" s="159" t="e">
        <f>[2]!EntCustName("marl02",A1268)</f>
        <v>#NAME?</v>
      </c>
      <c r="D1268" s="159" t="str">
        <f t="shared" si="20"/>
        <v>PRO023</v>
      </c>
      <c r="E1268" s="159"/>
      <c r="F1268" s="159"/>
      <c r="G1268" s="160"/>
      <c r="H1268" s="160"/>
      <c r="I1268" s="159"/>
      <c r="J1268" s="159" t="e">
        <f>[2]!EntCustSalesGL("marl02",A1268)</f>
        <v>#NAME?</v>
      </c>
    </row>
    <row r="1269" spans="1:10" x14ac:dyDescent="0.2">
      <c r="A1269" s="166" t="s">
        <v>2432</v>
      </c>
      <c r="C1269" s="159" t="e">
        <f>[2]!EntCustName("marl02",A1269)</f>
        <v>#NAME?</v>
      </c>
      <c r="D1269" s="159" t="str">
        <f t="shared" si="20"/>
        <v>PRO026</v>
      </c>
      <c r="E1269" s="159"/>
      <c r="F1269" s="159"/>
      <c r="G1269" s="160"/>
      <c r="H1269" s="160"/>
      <c r="I1269" s="159"/>
      <c r="J1269" s="159" t="e">
        <f>[2]!EntCustSalesGL("marl02",A1269)</f>
        <v>#NAME?</v>
      </c>
    </row>
    <row r="1270" spans="1:10" x14ac:dyDescent="0.2">
      <c r="A1270" s="166" t="s">
        <v>2134</v>
      </c>
      <c r="C1270" s="159" t="e">
        <f>[2]!EntCustName("marl02",A1270)</f>
        <v>#NAME?</v>
      </c>
      <c r="D1270" s="159" t="str">
        <f t="shared" si="20"/>
        <v>PRY001</v>
      </c>
      <c r="E1270" s="159"/>
      <c r="F1270" s="159"/>
      <c r="G1270" s="160"/>
      <c r="H1270" s="160"/>
      <c r="I1270" s="159"/>
      <c r="J1270" s="159" t="e">
        <f>[2]!EntCustSalesGL("marl02",A1270)</f>
        <v>#NAME?</v>
      </c>
    </row>
    <row r="1271" spans="1:10" x14ac:dyDescent="0.2">
      <c r="A1271" s="166" t="s">
        <v>2135</v>
      </c>
      <c r="C1271" s="159" t="e">
        <f>[2]!EntCustName("marl02",A1271)</f>
        <v>#NAME?</v>
      </c>
      <c r="D1271" s="159" t="str">
        <f t="shared" si="20"/>
        <v>PRY002</v>
      </c>
      <c r="E1271" s="159"/>
      <c r="F1271" s="159"/>
      <c r="G1271" s="160"/>
      <c r="H1271" s="160"/>
      <c r="I1271" s="159"/>
      <c r="J1271" s="159" t="e">
        <f>[2]!EntCustSalesGL("marl02",A1271)</f>
        <v>#NAME?</v>
      </c>
    </row>
    <row r="1272" spans="1:10" x14ac:dyDescent="0.2">
      <c r="A1272" s="166" t="s">
        <v>2136</v>
      </c>
      <c r="C1272" s="159" t="e">
        <f>[2]!EntCustName("marl02",A1272)</f>
        <v>#NAME?</v>
      </c>
      <c r="D1272" s="159" t="str">
        <f t="shared" si="20"/>
        <v>PTC001</v>
      </c>
      <c r="E1272" s="159"/>
      <c r="F1272" s="159"/>
      <c r="G1272" s="160"/>
      <c r="H1272" s="160"/>
      <c r="I1272" s="159"/>
      <c r="J1272" s="159" t="e">
        <f>[2]!EntCustSalesGL("marl02",A1272)</f>
        <v>#NAME?</v>
      </c>
    </row>
    <row r="1273" spans="1:10" x14ac:dyDescent="0.2">
      <c r="A1273" s="166" t="s">
        <v>2138</v>
      </c>
      <c r="C1273" s="159" t="e">
        <f>[2]!EntCustName("marl02",A1273)</f>
        <v>#NAME?</v>
      </c>
      <c r="D1273" s="159" t="str">
        <f t="shared" si="20"/>
        <v>QUA001</v>
      </c>
      <c r="E1273" s="159"/>
      <c r="F1273" s="159"/>
      <c r="G1273" s="160"/>
      <c r="H1273" s="160"/>
      <c r="I1273" s="159"/>
      <c r="J1273" s="159" t="e">
        <f>[2]!EntCustSalesGL("marl02",A1273)</f>
        <v>#NAME?</v>
      </c>
    </row>
    <row r="1274" spans="1:10" x14ac:dyDescent="0.2">
      <c r="A1274" s="166" t="s">
        <v>2139</v>
      </c>
      <c r="C1274" s="159" t="e">
        <f>[2]!EntCustName("marl02",A1274)</f>
        <v>#NAME?</v>
      </c>
      <c r="D1274" s="159" t="str">
        <f t="shared" si="20"/>
        <v>QUA006</v>
      </c>
      <c r="E1274" s="159"/>
      <c r="F1274" s="159"/>
      <c r="G1274" s="160"/>
      <c r="H1274" s="160"/>
      <c r="I1274" s="159"/>
      <c r="J1274" s="159" t="e">
        <f>[2]!EntCustSalesGL("marl02",A1274)</f>
        <v>#NAME?</v>
      </c>
    </row>
    <row r="1275" spans="1:10" x14ac:dyDescent="0.2">
      <c r="A1275" s="166" t="s">
        <v>2140</v>
      </c>
      <c r="C1275" s="159" t="e">
        <f>[2]!EntCustName("marl02",A1275)</f>
        <v>#NAME?</v>
      </c>
      <c r="D1275" s="159" t="str">
        <f t="shared" si="20"/>
        <v>RAF002</v>
      </c>
      <c r="E1275" s="159"/>
      <c r="F1275" s="159"/>
      <c r="G1275" s="160"/>
      <c r="H1275" s="160"/>
      <c r="I1275" s="159"/>
      <c r="J1275" s="159" t="e">
        <f>[2]!EntCustSalesGL("marl02",A1275)</f>
        <v>#NAME?</v>
      </c>
    </row>
    <row r="1276" spans="1:10" x14ac:dyDescent="0.2">
      <c r="A1276" s="166" t="s">
        <v>2141</v>
      </c>
      <c r="C1276" s="159" t="e">
        <f>[2]!EntCustName("marl02",A1276)</f>
        <v>#NAME?</v>
      </c>
      <c r="D1276" s="159" t="str">
        <f t="shared" si="20"/>
        <v>RAY003</v>
      </c>
      <c r="E1276" s="159"/>
      <c r="F1276" s="159"/>
      <c r="G1276" s="160"/>
      <c r="H1276" s="160"/>
      <c r="I1276" s="159"/>
      <c r="J1276" s="159" t="e">
        <f>[2]!EntCustSalesGL("marl02",A1276)</f>
        <v>#NAME?</v>
      </c>
    </row>
    <row r="1277" spans="1:10" x14ac:dyDescent="0.2">
      <c r="A1277" s="166" t="s">
        <v>2142</v>
      </c>
      <c r="C1277" s="159" t="e">
        <f>[2]!EntCustName("marl02",A1277)</f>
        <v>#NAME?</v>
      </c>
      <c r="D1277" s="159" t="str">
        <f t="shared" si="20"/>
        <v>RBS001</v>
      </c>
      <c r="E1277" s="159"/>
      <c r="F1277" s="159"/>
      <c r="G1277" s="160"/>
      <c r="H1277" s="160"/>
      <c r="I1277" s="159"/>
      <c r="J1277" s="159" t="e">
        <f>[2]!EntCustSalesGL("marl02",A1277)</f>
        <v>#NAME?</v>
      </c>
    </row>
    <row r="1278" spans="1:10" x14ac:dyDescent="0.2">
      <c r="A1278" s="166" t="s">
        <v>2143</v>
      </c>
      <c r="C1278" s="159" t="e">
        <f>[2]!EntCustName("marl02",A1278)</f>
        <v>#NAME?</v>
      </c>
      <c r="D1278" s="159" t="str">
        <f t="shared" si="20"/>
        <v>REA003</v>
      </c>
      <c r="E1278" s="159"/>
      <c r="F1278" s="159"/>
      <c r="G1278" s="160"/>
      <c r="H1278" s="160"/>
      <c r="I1278" s="159"/>
      <c r="J1278" s="159" t="e">
        <f>[2]!EntCustSalesGL("marl02",A1278)</f>
        <v>#NAME?</v>
      </c>
    </row>
    <row r="1279" spans="1:10" x14ac:dyDescent="0.2">
      <c r="A1279" s="166" t="s">
        <v>2144</v>
      </c>
      <c r="C1279" s="159" t="e">
        <f>[2]!EntCustName("marl02",A1279)</f>
        <v>#NAME?</v>
      </c>
      <c r="D1279" s="159" t="str">
        <f t="shared" si="20"/>
        <v>REG003</v>
      </c>
      <c r="E1279" s="159"/>
      <c r="F1279" s="159"/>
      <c r="G1279" s="160"/>
      <c r="H1279" s="160"/>
      <c r="I1279" s="159"/>
      <c r="J1279" s="159" t="e">
        <f>[2]!EntCustSalesGL("marl02",A1279)</f>
        <v>#NAME?</v>
      </c>
    </row>
    <row r="1280" spans="1:10" x14ac:dyDescent="0.2">
      <c r="A1280" s="166" t="s">
        <v>2145</v>
      </c>
      <c r="C1280" s="159" t="e">
        <f>[2]!EntCustName("marl02",A1280)</f>
        <v>#NAME?</v>
      </c>
      <c r="D1280" s="159" t="str">
        <f t="shared" si="20"/>
        <v>REM003</v>
      </c>
      <c r="E1280" s="159"/>
      <c r="F1280" s="159"/>
      <c r="G1280" s="160"/>
      <c r="H1280" s="160"/>
      <c r="I1280" s="159"/>
      <c r="J1280" s="159" t="e">
        <f>[2]!EntCustSalesGL("marl02",A1280)</f>
        <v>#NAME?</v>
      </c>
    </row>
    <row r="1281" spans="1:10" x14ac:dyDescent="0.2">
      <c r="A1281" s="166" t="s">
        <v>2433</v>
      </c>
      <c r="C1281" s="159" t="e">
        <f>[2]!EntCustName("marl02",A1281)</f>
        <v>#NAME?</v>
      </c>
      <c r="D1281" s="159" t="str">
        <f t="shared" si="20"/>
        <v>RIG004</v>
      </c>
      <c r="E1281" s="159"/>
      <c r="F1281" s="159"/>
      <c r="G1281" s="160"/>
      <c r="H1281" s="160"/>
      <c r="I1281" s="159"/>
      <c r="J1281" s="159" t="e">
        <f>[2]!EntCustSalesGL("marl02",A1281)</f>
        <v>#NAME?</v>
      </c>
    </row>
    <row r="1282" spans="1:10" x14ac:dyDescent="0.2">
      <c r="A1282" s="166" t="s">
        <v>2146</v>
      </c>
      <c r="C1282" s="159" t="e">
        <f>[2]!EntCustName("marl02",A1282)</f>
        <v>#NAME?</v>
      </c>
      <c r="D1282" s="159" t="str">
        <f t="shared" si="20"/>
        <v>RIG019</v>
      </c>
      <c r="E1282" s="159"/>
      <c r="F1282" s="159"/>
      <c r="G1282" s="160"/>
      <c r="H1282" s="160"/>
      <c r="I1282" s="159"/>
      <c r="J1282" s="159" t="e">
        <f>[2]!EntCustSalesGL("marl02",A1282)</f>
        <v>#NAME?</v>
      </c>
    </row>
    <row r="1283" spans="1:10" x14ac:dyDescent="0.2">
      <c r="A1283" s="166" t="s">
        <v>2147</v>
      </c>
      <c r="C1283" s="159" t="e">
        <f>[2]!EntCustName("marl02",A1283)</f>
        <v>#NAME?</v>
      </c>
      <c r="D1283" s="159" t="str">
        <f t="shared" si="20"/>
        <v>RLR001</v>
      </c>
      <c r="E1283" s="159"/>
      <c r="F1283" s="159"/>
      <c r="G1283" s="160"/>
      <c r="H1283" s="160"/>
      <c r="I1283" s="159"/>
      <c r="J1283" s="159" t="e">
        <f>[2]!EntCustSalesGL("marl02",A1283)</f>
        <v>#NAME?</v>
      </c>
    </row>
    <row r="1284" spans="1:10" x14ac:dyDescent="0.2">
      <c r="A1284" s="166" t="s">
        <v>2148</v>
      </c>
      <c r="C1284" s="159" t="e">
        <f>[2]!EntCustName("marl02",A1284)</f>
        <v>#NAME?</v>
      </c>
      <c r="D1284" s="159" t="str">
        <f t="shared" si="20"/>
        <v>ROB002</v>
      </c>
      <c r="E1284" s="159"/>
      <c r="F1284" s="159"/>
      <c r="G1284" s="160"/>
      <c r="H1284" s="160"/>
      <c r="I1284" s="159"/>
      <c r="J1284" s="159" t="e">
        <f>[2]!EntCustSalesGL("marl02",A1284)</f>
        <v>#NAME?</v>
      </c>
    </row>
    <row r="1285" spans="1:10" x14ac:dyDescent="0.2">
      <c r="A1285" s="166" t="s">
        <v>2149</v>
      </c>
      <c r="C1285" s="159" t="e">
        <f>[2]!EntCustName("marl02",A1285)</f>
        <v>#NAME?</v>
      </c>
      <c r="D1285" s="159" t="str">
        <f t="shared" si="20"/>
        <v>ROC002</v>
      </c>
      <c r="E1285" s="159"/>
      <c r="F1285" s="159"/>
      <c r="G1285" s="160"/>
      <c r="H1285" s="160"/>
      <c r="I1285" s="159"/>
      <c r="J1285" s="159" t="e">
        <f>[2]!EntCustSalesGL("marl02",A1285)</f>
        <v>#NAME?</v>
      </c>
    </row>
    <row r="1286" spans="1:10" x14ac:dyDescent="0.2">
      <c r="A1286" s="166" t="s">
        <v>2150</v>
      </c>
      <c r="C1286" s="159" t="e">
        <f>[2]!EntCustName("marl02",A1286)</f>
        <v>#NAME?</v>
      </c>
      <c r="D1286" s="159" t="str">
        <f t="shared" si="20"/>
        <v>ROG001</v>
      </c>
      <c r="E1286" s="159"/>
      <c r="F1286" s="159"/>
      <c r="G1286" s="160"/>
      <c r="H1286" s="160"/>
      <c r="I1286" s="159"/>
      <c r="J1286" s="159" t="e">
        <f>[2]!EntCustSalesGL("marl02",A1286)</f>
        <v>#NAME?</v>
      </c>
    </row>
    <row r="1287" spans="1:10" x14ac:dyDescent="0.2">
      <c r="A1287" s="166" t="s">
        <v>2151</v>
      </c>
      <c r="C1287" s="159" t="e">
        <f>[2]!EntCustName("marl02",A1287)</f>
        <v>#NAME?</v>
      </c>
      <c r="D1287" s="159" t="str">
        <f t="shared" ref="D1287:D1350" si="21">A1287</f>
        <v>RON005</v>
      </c>
      <c r="E1287" s="159"/>
      <c r="F1287" s="159"/>
      <c r="G1287" s="160"/>
      <c r="H1287" s="160"/>
      <c r="I1287" s="159"/>
      <c r="J1287" s="159" t="e">
        <f>[2]!EntCustSalesGL("marl02",A1287)</f>
        <v>#NAME?</v>
      </c>
    </row>
    <row r="1288" spans="1:10" x14ac:dyDescent="0.2">
      <c r="A1288" s="166" t="s">
        <v>2152</v>
      </c>
      <c r="C1288" s="159" t="e">
        <f>[2]!EntCustName("marl02",A1288)</f>
        <v>#NAME?</v>
      </c>
      <c r="D1288" s="159" t="str">
        <f t="shared" si="21"/>
        <v>RON006</v>
      </c>
      <c r="E1288" s="159"/>
      <c r="F1288" s="159"/>
      <c r="G1288" s="160"/>
      <c r="H1288" s="160"/>
      <c r="I1288" s="159"/>
      <c r="J1288" s="159" t="e">
        <f>[2]!EntCustSalesGL("marl02",A1288)</f>
        <v>#NAME?</v>
      </c>
    </row>
    <row r="1289" spans="1:10" x14ac:dyDescent="0.2">
      <c r="A1289" s="166" t="s">
        <v>2153</v>
      </c>
      <c r="C1289" s="159" t="e">
        <f>[2]!EntCustName("marl02",A1289)</f>
        <v>#NAME?</v>
      </c>
      <c r="D1289" s="159" t="str">
        <f t="shared" si="21"/>
        <v>ROS006</v>
      </c>
      <c r="E1289" s="159"/>
      <c r="F1289" s="159"/>
      <c r="G1289" s="160"/>
      <c r="H1289" s="160"/>
      <c r="I1289" s="159"/>
      <c r="J1289" s="159" t="e">
        <f>[2]!EntCustSalesGL("marl02",A1289)</f>
        <v>#NAME?</v>
      </c>
    </row>
    <row r="1290" spans="1:10" x14ac:dyDescent="0.2">
      <c r="A1290" t="s">
        <v>2544</v>
      </c>
      <c r="C1290" s="159" t="e">
        <f>[2]!EntCustName("marl02",A1290)</f>
        <v>#NAME?</v>
      </c>
      <c r="D1290" s="159" t="str">
        <f t="shared" si="21"/>
        <v>ROW004</v>
      </c>
      <c r="E1290" s="159"/>
      <c r="F1290" s="159"/>
      <c r="G1290" s="160"/>
      <c r="H1290" s="160"/>
      <c r="I1290" s="159"/>
      <c r="J1290" s="159" t="e">
        <f>[2]!EntCustSalesGL("marl02",A1290)</f>
        <v>#NAME?</v>
      </c>
    </row>
    <row r="1291" spans="1:10" x14ac:dyDescent="0.2">
      <c r="A1291" t="s">
        <v>2154</v>
      </c>
      <c r="C1291" s="159" t="e">
        <f>[2]!EntCustName("marl02",A1291)</f>
        <v>#NAME?</v>
      </c>
      <c r="D1291" s="159" t="str">
        <f t="shared" si="21"/>
        <v>ROY011</v>
      </c>
      <c r="E1291" s="159"/>
      <c r="F1291" s="159"/>
      <c r="G1291" s="160"/>
      <c r="H1291" s="160"/>
      <c r="I1291" s="159"/>
      <c r="J1291" s="159" t="e">
        <f>[2]!EntCustSalesGL("marl02",A1291)</f>
        <v>#NAME?</v>
      </c>
    </row>
    <row r="1292" spans="1:10" x14ac:dyDescent="0.2">
      <c r="A1292" t="s">
        <v>2155</v>
      </c>
      <c r="C1292" s="159" t="e">
        <f>[2]!EntCustName("marl02",A1292)</f>
        <v>#NAME?</v>
      </c>
      <c r="D1292" s="159" t="str">
        <f t="shared" si="21"/>
        <v>SAA001</v>
      </c>
      <c r="E1292" s="159"/>
      <c r="F1292" s="159"/>
      <c r="G1292" s="160"/>
      <c r="H1292" s="160"/>
      <c r="I1292" s="159"/>
      <c r="J1292" s="159" t="e">
        <f>[2]!EntCustSalesGL("marl02",A1292)</f>
        <v>#NAME?</v>
      </c>
    </row>
    <row r="1293" spans="1:10" x14ac:dyDescent="0.2">
      <c r="A1293" t="s">
        <v>2156</v>
      </c>
      <c r="C1293" s="159" t="e">
        <f>[2]!EntCustName("marl02",A1293)</f>
        <v>#NAME?</v>
      </c>
      <c r="D1293" s="159" t="str">
        <f t="shared" si="21"/>
        <v>SAI008</v>
      </c>
      <c r="E1293" s="159"/>
      <c r="F1293" s="159"/>
      <c r="G1293" s="160"/>
      <c r="H1293" s="160"/>
      <c r="I1293" s="159"/>
      <c r="J1293" s="159" t="e">
        <f>[2]!EntCustSalesGL("marl02",A1293)</f>
        <v>#NAME?</v>
      </c>
    </row>
    <row r="1294" spans="1:10" x14ac:dyDescent="0.2">
      <c r="A1294" t="s">
        <v>2158</v>
      </c>
      <c r="C1294" s="159" t="e">
        <f>[2]!EntCustName("marl02",A1294)</f>
        <v>#NAME?</v>
      </c>
      <c r="D1294" s="159" t="str">
        <f t="shared" si="21"/>
        <v>SAI015</v>
      </c>
      <c r="E1294" s="159"/>
      <c r="F1294" s="159"/>
      <c r="G1294" s="160"/>
      <c r="H1294" s="160"/>
      <c r="I1294" s="159"/>
      <c r="J1294" s="159" t="e">
        <f>[2]!EntCustSalesGL("marl02",A1294)</f>
        <v>#NAME?</v>
      </c>
    </row>
    <row r="1295" spans="1:10" x14ac:dyDescent="0.2">
      <c r="A1295" t="s">
        <v>2159</v>
      </c>
      <c r="C1295" s="159" t="e">
        <f>[2]!EntCustName("marl02",A1295)</f>
        <v>#NAME?</v>
      </c>
      <c r="D1295" s="159" t="str">
        <f t="shared" si="21"/>
        <v>SAI028</v>
      </c>
      <c r="E1295" s="159"/>
      <c r="F1295" s="159"/>
      <c r="G1295" s="160"/>
      <c r="H1295" s="160"/>
      <c r="I1295" s="159"/>
      <c r="J1295" s="159" t="e">
        <f>[2]!EntCustSalesGL("marl02",A1295)</f>
        <v>#NAME?</v>
      </c>
    </row>
    <row r="1296" spans="1:10" x14ac:dyDescent="0.2">
      <c r="A1296" t="s">
        <v>2160</v>
      </c>
      <c r="C1296" s="159" t="e">
        <f>[2]!EntCustName("marl02",A1296)</f>
        <v>#NAME?</v>
      </c>
      <c r="D1296" s="159" t="str">
        <f t="shared" si="21"/>
        <v>SAJ001</v>
      </c>
      <c r="E1296" s="159"/>
      <c r="F1296" s="159"/>
      <c r="G1296" s="160"/>
      <c r="H1296" s="160"/>
      <c r="I1296" s="159"/>
      <c r="J1296" s="159" t="e">
        <f>[2]!EntCustSalesGL("marl02",A1296)</f>
        <v>#NAME?</v>
      </c>
    </row>
    <row r="1297" spans="1:10" x14ac:dyDescent="0.2">
      <c r="A1297" t="s">
        <v>2434</v>
      </c>
      <c r="C1297" s="159" t="e">
        <f>[2]!EntCustName("marl02",A1297)</f>
        <v>#NAME?</v>
      </c>
      <c r="D1297" s="159" t="str">
        <f t="shared" si="21"/>
        <v>SAM006</v>
      </c>
      <c r="E1297" s="159"/>
      <c r="F1297" s="159"/>
      <c r="G1297" s="160"/>
      <c r="H1297" s="160"/>
      <c r="I1297" s="159"/>
      <c r="J1297" s="159" t="e">
        <f>[2]!EntCustSalesGL("marl02",A1297)</f>
        <v>#NAME?</v>
      </c>
    </row>
    <row r="1298" spans="1:10" x14ac:dyDescent="0.2">
      <c r="A1298" t="s">
        <v>2161</v>
      </c>
      <c r="C1298" s="159" t="e">
        <f>[2]!EntCustName("marl02",A1298)</f>
        <v>#NAME?</v>
      </c>
      <c r="D1298" s="159" t="str">
        <f t="shared" si="21"/>
        <v>SAP001</v>
      </c>
      <c r="E1298" s="159"/>
      <c r="F1298" s="159"/>
      <c r="G1298" s="160"/>
      <c r="H1298" s="160"/>
      <c r="I1298" s="159"/>
      <c r="J1298" s="159" t="e">
        <f>[2]!EntCustSalesGL("marl02",A1298)</f>
        <v>#NAME?</v>
      </c>
    </row>
    <row r="1299" spans="1:10" x14ac:dyDescent="0.2">
      <c r="A1299" t="s">
        <v>2162</v>
      </c>
      <c r="C1299" s="159" t="e">
        <f>[2]!EntCustName("marl02",A1299)</f>
        <v>#NAME?</v>
      </c>
      <c r="D1299" s="159" t="str">
        <f t="shared" si="21"/>
        <v>SAS005</v>
      </c>
      <c r="E1299" s="159"/>
      <c r="F1299" s="159"/>
      <c r="G1299" s="160"/>
      <c r="H1299" s="160"/>
      <c r="I1299" s="159"/>
      <c r="J1299" s="159" t="e">
        <f>[2]!EntCustSalesGL("marl02",A1299)</f>
        <v>#NAME?</v>
      </c>
    </row>
    <row r="1300" spans="1:10" x14ac:dyDescent="0.2">
      <c r="A1300" t="s">
        <v>2163</v>
      </c>
      <c r="C1300" s="159" t="e">
        <f>[2]!EntCustName("marl02",A1300)</f>
        <v>#NAME?</v>
      </c>
      <c r="D1300" s="159" t="str">
        <f t="shared" si="21"/>
        <v>SCH001</v>
      </c>
      <c r="E1300" s="159"/>
      <c r="F1300" s="159"/>
      <c r="G1300" s="160"/>
      <c r="H1300" s="160"/>
      <c r="I1300" s="159"/>
      <c r="J1300" s="159" t="e">
        <f>[2]!EntCustSalesGL("marl02",A1300)</f>
        <v>#NAME?</v>
      </c>
    </row>
    <row r="1301" spans="1:10" x14ac:dyDescent="0.2">
      <c r="A1301" t="s">
        <v>2165</v>
      </c>
      <c r="C1301" s="159" t="e">
        <f>[2]!EntCustName("marl02",A1301)</f>
        <v>#NAME?</v>
      </c>
      <c r="D1301" s="159" t="str">
        <f t="shared" si="21"/>
        <v>SEB002</v>
      </c>
      <c r="E1301" s="159"/>
      <c r="F1301" s="159"/>
      <c r="G1301" s="160"/>
      <c r="H1301" s="160"/>
      <c r="I1301" s="159"/>
      <c r="J1301" s="159" t="e">
        <f>[2]!EntCustSalesGL("marl02",A1301)</f>
        <v>#NAME?</v>
      </c>
    </row>
    <row r="1302" spans="1:10" x14ac:dyDescent="0.2">
      <c r="A1302" t="s">
        <v>2166</v>
      </c>
      <c r="C1302" s="159" t="e">
        <f>[2]!EntCustName("marl02",A1302)</f>
        <v>#NAME?</v>
      </c>
      <c r="D1302" s="159" t="str">
        <f t="shared" si="21"/>
        <v>SEL001</v>
      </c>
      <c r="E1302" s="159"/>
      <c r="F1302" s="159"/>
      <c r="G1302" s="160"/>
      <c r="H1302" s="160"/>
      <c r="I1302" s="159"/>
      <c r="J1302" s="159" t="e">
        <f>[2]!EntCustSalesGL("marl02",A1302)</f>
        <v>#NAME?</v>
      </c>
    </row>
    <row r="1303" spans="1:10" x14ac:dyDescent="0.2">
      <c r="A1303" t="s">
        <v>2167</v>
      </c>
      <c r="C1303" s="159" t="e">
        <f>[2]!EntCustName("marl02",A1303)</f>
        <v>#NAME?</v>
      </c>
      <c r="D1303" s="159" t="str">
        <f t="shared" si="21"/>
        <v>SER011</v>
      </c>
      <c r="E1303" s="159"/>
      <c r="F1303" s="159"/>
      <c r="G1303" s="160"/>
      <c r="H1303" s="160"/>
      <c r="I1303" s="159"/>
      <c r="J1303" s="159" t="e">
        <f>[2]!EntCustSalesGL("marl02",A1303)</f>
        <v>#NAME?</v>
      </c>
    </row>
    <row r="1304" spans="1:10" x14ac:dyDescent="0.2">
      <c r="A1304" t="s">
        <v>2168</v>
      </c>
      <c r="C1304" s="159" t="e">
        <f>[2]!EntCustName("marl02",A1304)</f>
        <v>#NAME?</v>
      </c>
      <c r="D1304" s="159" t="str">
        <f t="shared" si="21"/>
        <v>SHA003</v>
      </c>
      <c r="E1304" s="159"/>
      <c r="F1304" s="159"/>
      <c r="G1304" s="160"/>
      <c r="H1304" s="160"/>
      <c r="I1304" s="159"/>
      <c r="J1304" s="159" t="e">
        <f>[2]!EntCustSalesGL("marl02",A1304)</f>
        <v>#NAME?</v>
      </c>
    </row>
    <row r="1305" spans="1:10" x14ac:dyDescent="0.2">
      <c r="A1305" t="s">
        <v>2169</v>
      </c>
      <c r="C1305" s="159" t="e">
        <f>[2]!EntCustName("marl02",A1305)</f>
        <v>#NAME?</v>
      </c>
      <c r="D1305" s="159" t="str">
        <f t="shared" si="21"/>
        <v>SHA008</v>
      </c>
      <c r="E1305" s="159"/>
      <c r="F1305" s="159"/>
      <c r="G1305" s="160"/>
      <c r="H1305" s="160"/>
      <c r="I1305" s="159"/>
      <c r="J1305" s="159" t="e">
        <f>[2]!EntCustSalesGL("marl02",A1305)</f>
        <v>#NAME?</v>
      </c>
    </row>
    <row r="1306" spans="1:10" x14ac:dyDescent="0.2">
      <c r="A1306" t="s">
        <v>2171</v>
      </c>
      <c r="C1306" s="159" t="e">
        <f>[2]!EntCustName("marl02",A1306)</f>
        <v>#NAME?</v>
      </c>
      <c r="D1306" s="159" t="str">
        <f t="shared" si="21"/>
        <v>SID001</v>
      </c>
      <c r="E1306" s="159"/>
      <c r="F1306" s="159"/>
      <c r="G1306" s="160"/>
      <c r="H1306" s="160"/>
      <c r="I1306" s="159"/>
      <c r="J1306" s="159" t="e">
        <f>[2]!EntCustSalesGL("marl02",A1306)</f>
        <v>#NAME?</v>
      </c>
    </row>
    <row r="1307" spans="1:10" x14ac:dyDescent="0.2">
      <c r="A1307" t="s">
        <v>2172</v>
      </c>
      <c r="C1307" s="159" t="e">
        <f>[2]!EntCustName("marl02",A1307)</f>
        <v>#NAME?</v>
      </c>
      <c r="D1307" s="159" t="str">
        <f t="shared" si="21"/>
        <v>SIM004</v>
      </c>
      <c r="E1307" s="159"/>
      <c r="F1307" s="159"/>
      <c r="G1307" s="160"/>
      <c r="H1307" s="160"/>
      <c r="I1307" s="159"/>
      <c r="J1307" s="159" t="e">
        <f>[2]!EntCustSalesGL("marl02",A1307)</f>
        <v>#NAME?</v>
      </c>
    </row>
    <row r="1308" spans="1:10" x14ac:dyDescent="0.2">
      <c r="A1308" t="s">
        <v>2546</v>
      </c>
      <c r="C1308" s="159" t="e">
        <f>[2]!EntCustName("marl02",A1308)</f>
        <v>#NAME?</v>
      </c>
      <c r="D1308" s="159" t="str">
        <f t="shared" si="21"/>
        <v>SIR002</v>
      </c>
      <c r="E1308" s="159"/>
      <c r="F1308" s="159"/>
      <c r="G1308" s="160"/>
      <c r="H1308" s="160"/>
      <c r="I1308" s="159"/>
      <c r="J1308" s="159" t="e">
        <f>[2]!EntCustSalesGL("marl02",A1308)</f>
        <v>#NAME?</v>
      </c>
    </row>
    <row r="1309" spans="1:10" x14ac:dyDescent="0.2">
      <c r="A1309" t="s">
        <v>2173</v>
      </c>
      <c r="C1309" s="159" t="e">
        <f>[2]!EntCustName("marl02",A1309)</f>
        <v>#NAME?</v>
      </c>
      <c r="D1309" s="159" t="str">
        <f t="shared" si="21"/>
        <v>SLY001</v>
      </c>
      <c r="E1309" s="159"/>
      <c r="F1309" s="159"/>
      <c r="G1309" s="160"/>
      <c r="H1309" s="160"/>
      <c r="I1309" s="159"/>
      <c r="J1309" s="159" t="e">
        <f>[2]!EntCustSalesGL("marl02",A1309)</f>
        <v>#NAME?</v>
      </c>
    </row>
    <row r="1310" spans="1:10" x14ac:dyDescent="0.2">
      <c r="A1310" t="s">
        <v>2174</v>
      </c>
      <c r="C1310" s="159" t="e">
        <f>[2]!EntCustName("marl02",A1310)</f>
        <v>#NAME?</v>
      </c>
      <c r="D1310" s="159" t="str">
        <f t="shared" si="21"/>
        <v>SOL012</v>
      </c>
      <c r="E1310" s="159"/>
      <c r="F1310" s="159"/>
      <c r="G1310" s="160"/>
      <c r="H1310" s="160"/>
      <c r="I1310" s="159"/>
      <c r="J1310" s="159" t="e">
        <f>[2]!EntCustSalesGL("marl02",A1310)</f>
        <v>#NAME?</v>
      </c>
    </row>
    <row r="1311" spans="1:10" x14ac:dyDescent="0.2">
      <c r="A1311" t="s">
        <v>2175</v>
      </c>
      <c r="C1311" s="159" t="e">
        <f>[2]!EntCustName("marl02",A1311)</f>
        <v>#NAME?</v>
      </c>
      <c r="D1311" s="159" t="str">
        <f t="shared" si="21"/>
        <v>SOU013</v>
      </c>
      <c r="E1311" s="159"/>
      <c r="F1311" s="159"/>
      <c r="G1311" s="160"/>
      <c r="H1311" s="160"/>
      <c r="I1311" s="159"/>
      <c r="J1311" s="159" t="e">
        <f>[2]!EntCustSalesGL("marl02",A1311)</f>
        <v>#NAME?</v>
      </c>
    </row>
    <row r="1312" spans="1:10" x14ac:dyDescent="0.2">
      <c r="A1312" t="s">
        <v>2176</v>
      </c>
      <c r="C1312" s="159" t="e">
        <f>[2]!EntCustName("marl02",A1312)</f>
        <v>#NAME?</v>
      </c>
      <c r="D1312" s="159" t="str">
        <f t="shared" si="21"/>
        <v>SOU017</v>
      </c>
      <c r="E1312" s="159"/>
      <c r="F1312" s="159"/>
      <c r="G1312" s="160"/>
      <c r="H1312" s="160"/>
      <c r="I1312" s="159"/>
      <c r="J1312" s="159" t="e">
        <f>[2]!EntCustSalesGL("marl02",A1312)</f>
        <v>#NAME?</v>
      </c>
    </row>
    <row r="1313" spans="1:10" x14ac:dyDescent="0.2">
      <c r="A1313" t="s">
        <v>2177</v>
      </c>
      <c r="C1313" s="159" t="e">
        <f>[2]!EntCustName("marl02",A1313)</f>
        <v>#NAME?</v>
      </c>
      <c r="D1313" s="159" t="str">
        <f t="shared" si="21"/>
        <v>SPA004</v>
      </c>
      <c r="E1313" s="159"/>
      <c r="F1313" s="159"/>
      <c r="G1313" s="160"/>
      <c r="H1313" s="160"/>
      <c r="I1313" s="159"/>
      <c r="J1313" s="159" t="e">
        <f>[2]!EntCustSalesGL("marl02",A1313)</f>
        <v>#NAME?</v>
      </c>
    </row>
    <row r="1314" spans="1:10" x14ac:dyDescent="0.2">
      <c r="A1314" t="s">
        <v>2178</v>
      </c>
      <c r="C1314" s="159" t="e">
        <f>[2]!EntCustName("marl02",A1314)</f>
        <v>#NAME?</v>
      </c>
      <c r="D1314" s="159" t="str">
        <f t="shared" si="21"/>
        <v>SPE002</v>
      </c>
      <c r="E1314" s="159"/>
      <c r="F1314" s="159"/>
      <c r="G1314" s="160"/>
      <c r="H1314" s="160"/>
      <c r="I1314" s="159"/>
      <c r="J1314" s="159" t="e">
        <f>[2]!EntCustSalesGL("marl02",A1314)</f>
        <v>#NAME?</v>
      </c>
    </row>
    <row r="1315" spans="1:10" x14ac:dyDescent="0.2">
      <c r="A1315" t="s">
        <v>2179</v>
      </c>
      <c r="C1315" s="159" t="e">
        <f>[2]!EntCustName("marl02",A1315)</f>
        <v>#NAME?</v>
      </c>
      <c r="D1315" s="159" t="str">
        <f t="shared" si="21"/>
        <v>SPE017</v>
      </c>
      <c r="E1315" s="159"/>
      <c r="F1315" s="159"/>
      <c r="G1315" s="160"/>
      <c r="H1315" s="160"/>
      <c r="I1315" s="159"/>
      <c r="J1315" s="159" t="e">
        <f>[2]!EntCustSalesGL("marl02",A1315)</f>
        <v>#NAME?</v>
      </c>
    </row>
    <row r="1316" spans="1:10" x14ac:dyDescent="0.2">
      <c r="A1316" t="s">
        <v>2180</v>
      </c>
      <c r="C1316" s="159" t="e">
        <f>[2]!EntCustName("marl02",A1316)</f>
        <v>#NAME?</v>
      </c>
      <c r="D1316" s="159" t="str">
        <f t="shared" si="21"/>
        <v>SPI005</v>
      </c>
      <c r="E1316" s="159"/>
      <c r="F1316" s="159"/>
      <c r="G1316" s="160"/>
      <c r="H1316" s="160"/>
      <c r="I1316" s="159"/>
      <c r="J1316" s="159" t="e">
        <f>[2]!EntCustSalesGL("marl02",A1316)</f>
        <v>#NAME?</v>
      </c>
    </row>
    <row r="1317" spans="1:10" x14ac:dyDescent="0.2">
      <c r="A1317" t="s">
        <v>2181</v>
      </c>
      <c r="C1317" s="159" t="e">
        <f>[2]!EntCustName("marl02",A1317)</f>
        <v>#NAME?</v>
      </c>
      <c r="D1317" s="159" t="str">
        <f t="shared" si="21"/>
        <v>SPI006</v>
      </c>
      <c r="E1317" s="159"/>
      <c r="F1317" s="159"/>
      <c r="G1317" s="160"/>
      <c r="H1317" s="160"/>
      <c r="I1317" s="159"/>
      <c r="J1317" s="159" t="e">
        <f>[2]!EntCustSalesGL("marl02",A1317)</f>
        <v>#NAME?</v>
      </c>
    </row>
    <row r="1318" spans="1:10" x14ac:dyDescent="0.2">
      <c r="A1318" t="s">
        <v>2182</v>
      </c>
      <c r="C1318" s="159" t="e">
        <f>[2]!EntCustName("marl02",A1318)</f>
        <v>#NAME?</v>
      </c>
      <c r="D1318" s="159" t="str">
        <f t="shared" si="21"/>
        <v>SPO005</v>
      </c>
      <c r="E1318" s="159"/>
      <c r="F1318" s="159"/>
      <c r="G1318" s="160"/>
      <c r="H1318" s="160"/>
      <c r="I1318" s="159"/>
      <c r="J1318" s="159" t="e">
        <f>[2]!EntCustSalesGL("marl02",A1318)</f>
        <v>#NAME?</v>
      </c>
    </row>
    <row r="1319" spans="1:10" x14ac:dyDescent="0.2">
      <c r="A1319" t="s">
        <v>2183</v>
      </c>
      <c r="C1319" s="159" t="e">
        <f>[2]!EntCustName("marl02",A1319)</f>
        <v>#NAME?</v>
      </c>
      <c r="D1319" s="159" t="str">
        <f t="shared" si="21"/>
        <v>SPO010</v>
      </c>
      <c r="E1319" s="159"/>
      <c r="F1319" s="159"/>
      <c r="G1319" s="160"/>
      <c r="H1319" s="160"/>
      <c r="I1319" s="159"/>
      <c r="J1319" s="159" t="e">
        <f>[2]!EntCustSalesGL("marl02",A1319)</f>
        <v>#NAME?</v>
      </c>
    </row>
    <row r="1320" spans="1:10" x14ac:dyDescent="0.2">
      <c r="A1320" t="s">
        <v>2184</v>
      </c>
      <c r="C1320" s="159" t="e">
        <f>[2]!EntCustName("marl02",A1320)</f>
        <v>#NAME?</v>
      </c>
      <c r="D1320" s="159" t="str">
        <f t="shared" si="21"/>
        <v>STV001</v>
      </c>
      <c r="E1320" s="159"/>
      <c r="F1320" s="159"/>
      <c r="G1320" s="160"/>
      <c r="H1320" s="160"/>
      <c r="I1320" s="159"/>
      <c r="J1320" s="159" t="e">
        <f>[2]!EntCustSalesGL("marl02",A1320)</f>
        <v>#NAME?</v>
      </c>
    </row>
    <row r="1321" spans="1:10" x14ac:dyDescent="0.2">
      <c r="A1321" t="s">
        <v>2185</v>
      </c>
      <c r="C1321" s="159" t="e">
        <f>[2]!EntCustName("marl02",A1321)</f>
        <v>#NAME?</v>
      </c>
      <c r="D1321" s="159" t="str">
        <f t="shared" si="21"/>
        <v>SUN007</v>
      </c>
      <c r="E1321" s="159"/>
      <c r="F1321" s="159"/>
      <c r="G1321" s="160"/>
      <c r="H1321" s="160"/>
      <c r="I1321" s="159"/>
      <c r="J1321" s="159" t="e">
        <f>[2]!EntCustSalesGL("marl02",A1321)</f>
        <v>#NAME?</v>
      </c>
    </row>
    <row r="1322" spans="1:10" x14ac:dyDescent="0.2">
      <c r="A1322" t="s">
        <v>2186</v>
      </c>
      <c r="C1322" s="159" t="e">
        <f>[2]!EntCustName("marl02",A1322)</f>
        <v>#NAME?</v>
      </c>
      <c r="D1322" s="159" t="str">
        <f t="shared" si="21"/>
        <v>SUR007</v>
      </c>
      <c r="E1322" s="159"/>
      <c r="F1322" s="159"/>
      <c r="G1322" s="160"/>
      <c r="H1322" s="160"/>
      <c r="I1322" s="159"/>
      <c r="J1322" s="159" t="e">
        <f>[2]!EntCustSalesGL("marl02",A1322)</f>
        <v>#NAME?</v>
      </c>
    </row>
    <row r="1323" spans="1:10" x14ac:dyDescent="0.2">
      <c r="A1323" t="s">
        <v>2187</v>
      </c>
      <c r="C1323" s="159" t="e">
        <f>[2]!EntCustName("marl02",A1323)</f>
        <v>#NAME?</v>
      </c>
      <c r="D1323" s="159" t="str">
        <f t="shared" si="21"/>
        <v>SUR010</v>
      </c>
      <c r="E1323" s="159"/>
      <c r="F1323" s="159"/>
      <c r="G1323" s="160"/>
      <c r="H1323" s="160"/>
      <c r="I1323" s="159"/>
      <c r="J1323" s="159" t="e">
        <f>[2]!EntCustSalesGL("marl02",A1323)</f>
        <v>#NAME?</v>
      </c>
    </row>
    <row r="1324" spans="1:10" x14ac:dyDescent="0.2">
      <c r="A1324" t="s">
        <v>2188</v>
      </c>
      <c r="C1324" s="159" t="e">
        <f>[2]!EntCustName("marl02",A1324)</f>
        <v>#NAME?</v>
      </c>
      <c r="D1324" s="159" t="str">
        <f t="shared" si="21"/>
        <v>SUR011</v>
      </c>
      <c r="E1324" s="159"/>
      <c r="F1324" s="159"/>
      <c r="G1324" s="160"/>
      <c r="H1324" s="160"/>
      <c r="I1324" s="159"/>
      <c r="J1324" s="159" t="e">
        <f>[2]!EntCustSalesGL("marl02",A1324)</f>
        <v>#NAME?</v>
      </c>
    </row>
    <row r="1325" spans="1:10" x14ac:dyDescent="0.2">
      <c r="A1325" t="s">
        <v>2189</v>
      </c>
      <c r="C1325" s="159" t="e">
        <f>[2]!EntCustName("marl02",A1325)</f>
        <v>#NAME?</v>
      </c>
      <c r="D1325" s="159" t="str">
        <f t="shared" si="21"/>
        <v>SUR013</v>
      </c>
      <c r="E1325" s="159"/>
      <c r="F1325" s="159"/>
      <c r="G1325" s="160"/>
      <c r="H1325" s="160"/>
      <c r="I1325" s="159"/>
      <c r="J1325" s="159" t="e">
        <f>[2]!EntCustSalesGL("marl02",A1325)</f>
        <v>#NAME?</v>
      </c>
    </row>
    <row r="1326" spans="1:10" x14ac:dyDescent="0.2">
      <c r="A1326" t="s">
        <v>2190</v>
      </c>
      <c r="C1326" s="159" t="e">
        <f>[2]!EntCustName("marl02",A1326)</f>
        <v>#NAME?</v>
      </c>
      <c r="D1326" s="159" t="str">
        <f t="shared" si="21"/>
        <v>SUR016</v>
      </c>
      <c r="E1326" s="159"/>
      <c r="F1326" s="159"/>
      <c r="G1326" s="160"/>
      <c r="H1326" s="160"/>
      <c r="I1326" s="159"/>
      <c r="J1326" s="159" t="e">
        <f>[2]!EntCustSalesGL("marl02",A1326)</f>
        <v>#NAME?</v>
      </c>
    </row>
    <row r="1327" spans="1:10" x14ac:dyDescent="0.2">
      <c r="A1327" t="s">
        <v>2191</v>
      </c>
      <c r="C1327" s="159" t="e">
        <f>[2]!EntCustName("marl02",A1327)</f>
        <v>#NAME?</v>
      </c>
      <c r="D1327" s="159" t="str">
        <f t="shared" si="21"/>
        <v>SVA001</v>
      </c>
      <c r="E1327" s="159"/>
      <c r="F1327" s="159"/>
      <c r="G1327" s="160"/>
      <c r="H1327" s="160"/>
      <c r="I1327" s="159"/>
      <c r="J1327" s="159" t="e">
        <f>[2]!EntCustSalesGL("marl02",A1327)</f>
        <v>#NAME?</v>
      </c>
    </row>
    <row r="1328" spans="1:10" x14ac:dyDescent="0.2">
      <c r="A1328" t="s">
        <v>2192</v>
      </c>
      <c r="C1328" s="159" t="e">
        <f>[2]!EntCustName("marl02",A1328)</f>
        <v>#NAME?</v>
      </c>
      <c r="D1328" s="159" t="str">
        <f t="shared" si="21"/>
        <v>SVA002</v>
      </c>
      <c r="E1328" s="159"/>
      <c r="F1328" s="159"/>
      <c r="G1328" s="160"/>
      <c r="H1328" s="160"/>
      <c r="I1328" s="159"/>
      <c r="J1328" s="159" t="e">
        <f>[2]!EntCustSalesGL("marl02",A1328)</f>
        <v>#NAME?</v>
      </c>
    </row>
    <row r="1329" spans="1:10" x14ac:dyDescent="0.2">
      <c r="A1329" t="s">
        <v>2193</v>
      </c>
      <c r="C1329" s="159" t="e">
        <f>[2]!EntCustName("marl02",A1329)</f>
        <v>#NAME?</v>
      </c>
      <c r="D1329" s="159" t="str">
        <f t="shared" si="21"/>
        <v>SWE001</v>
      </c>
      <c r="E1329" s="159"/>
      <c r="F1329" s="159"/>
      <c r="G1329" s="160"/>
      <c r="H1329" s="160"/>
      <c r="I1329" s="159"/>
      <c r="J1329" s="159" t="e">
        <f>[2]!EntCustSalesGL("marl02",A1329)</f>
        <v>#NAME?</v>
      </c>
    </row>
    <row r="1330" spans="1:10" x14ac:dyDescent="0.2">
      <c r="A1330" t="s">
        <v>2556</v>
      </c>
      <c r="C1330" s="159" t="e">
        <f>[2]!EntCustName("marl02",A1330)</f>
        <v>#NAME?</v>
      </c>
      <c r="D1330" s="159" t="str">
        <f t="shared" si="21"/>
        <v>SWI004</v>
      </c>
      <c r="E1330" s="159"/>
      <c r="F1330" s="159"/>
      <c r="G1330" s="160"/>
      <c r="H1330" s="160"/>
      <c r="I1330" s="159"/>
      <c r="J1330" s="159" t="e">
        <f>[2]!EntCustSalesGL("marl02",A1330)</f>
        <v>#NAME?</v>
      </c>
    </row>
    <row r="1331" spans="1:10" x14ac:dyDescent="0.2">
      <c r="A1331" t="s">
        <v>2194</v>
      </c>
      <c r="C1331" s="159" t="e">
        <f>[2]!EntCustName("marl02",A1331)</f>
        <v>#NAME?</v>
      </c>
      <c r="D1331" s="159" t="str">
        <f t="shared" si="21"/>
        <v>SX3001</v>
      </c>
      <c r="E1331" s="159"/>
      <c r="F1331" s="159"/>
      <c r="G1331" s="160"/>
      <c r="H1331" s="160"/>
      <c r="I1331" s="159"/>
      <c r="J1331" s="159" t="e">
        <f>[2]!EntCustSalesGL("marl02",A1331)</f>
        <v>#NAME?</v>
      </c>
    </row>
    <row r="1332" spans="1:10" x14ac:dyDescent="0.2">
      <c r="A1332" t="s">
        <v>2195</v>
      </c>
      <c r="C1332" s="159" t="e">
        <f>[2]!EntCustName("marl02",A1332)</f>
        <v>#NAME?</v>
      </c>
      <c r="D1332" s="159" t="str">
        <f t="shared" si="21"/>
        <v>TAC002</v>
      </c>
      <c r="E1332" s="159"/>
      <c r="F1332" s="159"/>
      <c r="G1332" s="160"/>
      <c r="H1332" s="160"/>
      <c r="I1332" s="159"/>
      <c r="J1332" s="159" t="e">
        <f>[2]!EntCustSalesGL("marl02",A1332)</f>
        <v>#NAME?</v>
      </c>
    </row>
    <row r="1333" spans="1:10" x14ac:dyDescent="0.2">
      <c r="A1333" t="s">
        <v>2196</v>
      </c>
      <c r="C1333" s="159" t="e">
        <f>[2]!EntCustName("marl02",A1333)</f>
        <v>#NAME?</v>
      </c>
      <c r="D1333" s="159" t="str">
        <f t="shared" si="21"/>
        <v>TAC003</v>
      </c>
      <c r="E1333" s="159"/>
      <c r="F1333" s="159"/>
      <c r="G1333" s="160"/>
      <c r="H1333" s="160"/>
      <c r="I1333" s="159"/>
      <c r="J1333" s="159" t="e">
        <f>[2]!EntCustSalesGL("marl02",A1333)</f>
        <v>#NAME?</v>
      </c>
    </row>
    <row r="1334" spans="1:10" x14ac:dyDescent="0.2">
      <c r="A1334" t="s">
        <v>2557</v>
      </c>
      <c r="C1334" s="159" t="e">
        <f>[2]!EntCustName("marl02",A1334)</f>
        <v>#NAME?</v>
      </c>
      <c r="D1334" s="159" t="str">
        <f t="shared" si="21"/>
        <v>TAC005</v>
      </c>
      <c r="E1334" s="159"/>
      <c r="F1334" s="159"/>
      <c r="G1334" s="160"/>
      <c r="H1334" s="160"/>
      <c r="I1334" s="159"/>
      <c r="J1334" s="159" t="e">
        <f>[2]!EntCustSalesGL("marl02",A1334)</f>
        <v>#NAME?</v>
      </c>
    </row>
    <row r="1335" spans="1:10" x14ac:dyDescent="0.2">
      <c r="A1335" t="s">
        <v>2197</v>
      </c>
      <c r="C1335" s="159" t="e">
        <f>[2]!EntCustName("marl02",A1335)</f>
        <v>#NAME?</v>
      </c>
      <c r="D1335" s="159" t="str">
        <f t="shared" si="21"/>
        <v>TAK001</v>
      </c>
      <c r="E1335" s="159"/>
      <c r="F1335" s="159"/>
      <c r="G1335" s="160"/>
      <c r="H1335" s="160"/>
      <c r="I1335" s="159"/>
      <c r="J1335" s="159" t="e">
        <f>[2]!EntCustSalesGL("marl02",A1335)</f>
        <v>#NAME?</v>
      </c>
    </row>
    <row r="1336" spans="1:10" x14ac:dyDescent="0.2">
      <c r="A1336" t="s">
        <v>2198</v>
      </c>
      <c r="C1336" s="159" t="e">
        <f>[2]!EntCustName("marl02",A1336)</f>
        <v>#NAME?</v>
      </c>
      <c r="D1336" s="159" t="str">
        <f t="shared" si="21"/>
        <v>TAK002</v>
      </c>
      <c r="E1336" s="159"/>
      <c r="F1336" s="159"/>
      <c r="G1336" s="160"/>
      <c r="H1336" s="160"/>
      <c r="I1336" s="159"/>
      <c r="J1336" s="159" t="e">
        <f>[2]!EntCustSalesGL("marl02",A1336)</f>
        <v>#NAME?</v>
      </c>
    </row>
    <row r="1337" spans="1:10" x14ac:dyDescent="0.2">
      <c r="A1337" t="s">
        <v>2199</v>
      </c>
      <c r="C1337" s="159" t="e">
        <f>[2]!EntCustName("marl02",A1337)</f>
        <v>#NAME?</v>
      </c>
      <c r="D1337" s="159" t="str">
        <f t="shared" si="21"/>
        <v>TEA005</v>
      </c>
      <c r="E1337" s="159"/>
      <c r="F1337" s="159"/>
      <c r="G1337" s="160"/>
      <c r="H1337" s="160"/>
      <c r="I1337" s="159"/>
      <c r="J1337" s="159" t="e">
        <f>[2]!EntCustSalesGL("marl02",A1337)</f>
        <v>#NAME?</v>
      </c>
    </row>
    <row r="1338" spans="1:10" x14ac:dyDescent="0.2">
      <c r="A1338" t="s">
        <v>2200</v>
      </c>
      <c r="C1338" s="159" t="e">
        <f>[2]!EntCustName("marl02",A1338)</f>
        <v>#NAME?</v>
      </c>
      <c r="D1338" s="159" t="str">
        <f t="shared" si="21"/>
        <v>TEA007</v>
      </c>
      <c r="E1338" s="159"/>
      <c r="F1338" s="159"/>
      <c r="G1338" s="160"/>
      <c r="H1338" s="160"/>
      <c r="I1338" s="159"/>
      <c r="J1338" s="159" t="e">
        <f>[2]!EntCustSalesGL("marl02",A1338)</f>
        <v>#NAME?</v>
      </c>
    </row>
    <row r="1339" spans="1:10" x14ac:dyDescent="0.2">
      <c r="A1339" t="s">
        <v>2201</v>
      </c>
      <c r="C1339" s="159" t="e">
        <f>[2]!EntCustName("marl02",A1339)</f>
        <v>#NAME?</v>
      </c>
      <c r="D1339" s="159" t="str">
        <f t="shared" si="21"/>
        <v>TEC002</v>
      </c>
      <c r="E1339" s="159"/>
      <c r="F1339" s="159"/>
      <c r="G1339" s="160"/>
      <c r="H1339" s="160"/>
      <c r="I1339" s="159"/>
      <c r="J1339" s="159" t="e">
        <f>[2]!EntCustSalesGL("marl02",A1339)</f>
        <v>#NAME?</v>
      </c>
    </row>
    <row r="1340" spans="1:10" x14ac:dyDescent="0.2">
      <c r="A1340" t="s">
        <v>2202</v>
      </c>
      <c r="C1340" s="159" t="e">
        <f>[2]!EntCustName("marl02",A1340)</f>
        <v>#NAME?</v>
      </c>
      <c r="D1340" s="159" t="str">
        <f t="shared" si="21"/>
        <v>TEC003</v>
      </c>
      <c r="E1340" s="159"/>
      <c r="F1340" s="159"/>
      <c r="G1340" s="160"/>
      <c r="H1340" s="160"/>
      <c r="I1340" s="159"/>
      <c r="J1340" s="159" t="e">
        <f>[2]!EntCustSalesGL("marl02",A1340)</f>
        <v>#NAME?</v>
      </c>
    </row>
    <row r="1341" spans="1:10" x14ac:dyDescent="0.2">
      <c r="A1341" t="s">
        <v>2203</v>
      </c>
      <c r="C1341" s="159" t="e">
        <f>[2]!EntCustName("marl02",A1341)</f>
        <v>#NAME?</v>
      </c>
      <c r="D1341" s="159" t="str">
        <f t="shared" si="21"/>
        <v>TEC008</v>
      </c>
      <c r="E1341" s="159"/>
      <c r="F1341" s="159"/>
      <c r="G1341" s="160"/>
      <c r="H1341" s="160"/>
      <c r="I1341" s="159"/>
      <c r="J1341" s="159" t="e">
        <f>[2]!EntCustSalesGL("marl02",A1341)</f>
        <v>#NAME?</v>
      </c>
    </row>
    <row r="1342" spans="1:10" x14ac:dyDescent="0.2">
      <c r="A1342" t="s">
        <v>2204</v>
      </c>
      <c r="C1342" s="159" t="e">
        <f>[2]!EntCustName("marl02",A1342)</f>
        <v>#NAME?</v>
      </c>
      <c r="D1342" s="159" t="str">
        <f t="shared" si="21"/>
        <v>TEC009</v>
      </c>
      <c r="E1342" s="159"/>
      <c r="F1342" s="159"/>
      <c r="G1342" s="160"/>
      <c r="H1342" s="160"/>
      <c r="I1342" s="159"/>
      <c r="J1342" s="159" t="e">
        <f>[2]!EntCustSalesGL("marl02",A1342)</f>
        <v>#NAME?</v>
      </c>
    </row>
    <row r="1343" spans="1:10" x14ac:dyDescent="0.2">
      <c r="A1343" t="s">
        <v>2205</v>
      </c>
      <c r="C1343" s="159" t="e">
        <f>[2]!EntCustName("marl02",A1343)</f>
        <v>#NAME?</v>
      </c>
      <c r="D1343" s="159" t="str">
        <f t="shared" si="21"/>
        <v>TEC010</v>
      </c>
      <c r="E1343" s="159"/>
      <c r="F1343" s="159"/>
      <c r="G1343" s="160"/>
      <c r="H1343" s="160"/>
      <c r="I1343" s="159"/>
      <c r="J1343" s="159" t="e">
        <f>[2]!EntCustSalesGL("marl02",A1343)</f>
        <v>#NAME?</v>
      </c>
    </row>
    <row r="1344" spans="1:10" x14ac:dyDescent="0.2">
      <c r="A1344" t="s">
        <v>2559</v>
      </c>
      <c r="C1344" s="159" t="e">
        <f>[2]!EntCustName("marl02",A1344)</f>
        <v>#NAME?</v>
      </c>
      <c r="D1344" s="159" t="str">
        <f t="shared" si="21"/>
        <v>TEL006</v>
      </c>
      <c r="E1344" s="159"/>
      <c r="F1344" s="159"/>
      <c r="G1344" s="160"/>
      <c r="H1344" s="160"/>
      <c r="I1344" s="159"/>
      <c r="J1344" s="159" t="e">
        <f>[2]!EntCustSalesGL("marl02",A1344)</f>
        <v>#NAME?</v>
      </c>
    </row>
    <row r="1345" spans="1:10" x14ac:dyDescent="0.2">
      <c r="A1345" t="s">
        <v>2435</v>
      </c>
      <c r="C1345" s="159" t="e">
        <f>[2]!EntCustName("marl02",A1345)</f>
        <v>#NAME?</v>
      </c>
      <c r="D1345" s="159" t="str">
        <f t="shared" si="21"/>
        <v>TOM001</v>
      </c>
      <c r="E1345" s="159"/>
      <c r="F1345" s="159"/>
      <c r="G1345" s="160"/>
      <c r="H1345" s="160"/>
      <c r="I1345" s="159"/>
      <c r="J1345" s="159" t="e">
        <f>[2]!EntCustSalesGL("marl02",A1345)</f>
        <v>#NAME?</v>
      </c>
    </row>
    <row r="1346" spans="1:10" x14ac:dyDescent="0.2">
      <c r="A1346" t="s">
        <v>2206</v>
      </c>
      <c r="C1346" s="159" t="e">
        <f>[2]!EntCustName("marl02",A1346)</f>
        <v>#NAME?</v>
      </c>
      <c r="D1346" s="159" t="str">
        <f t="shared" si="21"/>
        <v>TRA013</v>
      </c>
      <c r="E1346" s="159"/>
      <c r="F1346" s="159"/>
      <c r="G1346" s="160"/>
      <c r="H1346" s="160"/>
      <c r="I1346" s="159"/>
      <c r="J1346" s="159" t="e">
        <f>[2]!EntCustSalesGL("marl02",A1346)</f>
        <v>#NAME?</v>
      </c>
    </row>
    <row r="1347" spans="1:10" x14ac:dyDescent="0.2">
      <c r="A1347" t="s">
        <v>2207</v>
      </c>
      <c r="C1347" s="159" t="e">
        <f>[2]!EntCustName("marl02",A1347)</f>
        <v>#NAME?</v>
      </c>
      <c r="D1347" s="159" t="str">
        <f t="shared" si="21"/>
        <v>TRA019</v>
      </c>
      <c r="E1347" s="159"/>
      <c r="F1347" s="159"/>
      <c r="G1347" s="160"/>
      <c r="H1347" s="160"/>
      <c r="I1347" s="159"/>
      <c r="J1347" s="159" t="e">
        <f>[2]!EntCustSalesGL("marl02",A1347)</f>
        <v>#NAME?</v>
      </c>
    </row>
    <row r="1348" spans="1:10" x14ac:dyDescent="0.2">
      <c r="A1348" t="s">
        <v>2208</v>
      </c>
      <c r="C1348" s="159" t="e">
        <f>[2]!EntCustName("marl02",A1348)</f>
        <v>#NAME?</v>
      </c>
      <c r="D1348" s="159" t="str">
        <f t="shared" si="21"/>
        <v>TRA023</v>
      </c>
      <c r="E1348" s="159"/>
      <c r="F1348" s="159"/>
      <c r="G1348" s="160"/>
      <c r="H1348" s="160"/>
      <c r="I1348" s="159"/>
      <c r="J1348" s="159" t="e">
        <f>[2]!EntCustSalesGL("marl02",A1348)</f>
        <v>#NAME?</v>
      </c>
    </row>
    <row r="1349" spans="1:10" x14ac:dyDescent="0.2">
      <c r="A1349" t="s">
        <v>2209</v>
      </c>
      <c r="C1349" s="159" t="e">
        <f>[2]!EntCustName("marl02",A1349)</f>
        <v>#NAME?</v>
      </c>
      <c r="D1349" s="159" t="str">
        <f t="shared" si="21"/>
        <v>TRA024</v>
      </c>
      <c r="E1349" s="159"/>
      <c r="F1349" s="159"/>
      <c r="G1349" s="160"/>
      <c r="H1349" s="160"/>
      <c r="I1349" s="159"/>
      <c r="J1349" s="159" t="e">
        <f>[2]!EntCustSalesGL("marl02",A1349)</f>
        <v>#NAME?</v>
      </c>
    </row>
    <row r="1350" spans="1:10" x14ac:dyDescent="0.2">
      <c r="A1350" t="s">
        <v>2210</v>
      </c>
      <c r="C1350" s="159" t="e">
        <f>[2]!EntCustName("marl02",A1350)</f>
        <v>#NAME?</v>
      </c>
      <c r="D1350" s="159" t="str">
        <f t="shared" si="21"/>
        <v>TRI001</v>
      </c>
      <c r="E1350" s="159"/>
      <c r="F1350" s="159"/>
      <c r="G1350" s="160"/>
      <c r="H1350" s="160"/>
      <c r="I1350" s="159"/>
      <c r="J1350" s="159" t="e">
        <f>[2]!EntCustSalesGL("marl02",A1350)</f>
        <v>#NAME?</v>
      </c>
    </row>
    <row r="1351" spans="1:10" x14ac:dyDescent="0.2">
      <c r="A1351" t="s">
        <v>2211</v>
      </c>
      <c r="C1351" s="159" t="e">
        <f>[2]!EntCustName("marl02",A1351)</f>
        <v>#NAME?</v>
      </c>
      <c r="D1351" s="159" t="str">
        <f t="shared" ref="D1351:D1414" si="22">A1351</f>
        <v>TSM001</v>
      </c>
      <c r="E1351" s="159"/>
      <c r="F1351" s="159"/>
      <c r="G1351" s="160"/>
      <c r="H1351" s="160"/>
      <c r="I1351" s="159"/>
      <c r="J1351" s="159" t="e">
        <f>[2]!EntCustSalesGL("marl02",A1351)</f>
        <v>#NAME?</v>
      </c>
    </row>
    <row r="1352" spans="1:10" x14ac:dyDescent="0.2">
      <c r="A1352" t="s">
        <v>2212</v>
      </c>
      <c r="C1352" s="159" t="e">
        <f>[2]!EntCustName("marl02",A1352)</f>
        <v>#NAME?</v>
      </c>
      <c r="D1352" s="159" t="str">
        <f t="shared" si="22"/>
        <v>UAB001</v>
      </c>
      <c r="E1352" s="159"/>
      <c r="F1352" s="159"/>
      <c r="G1352" s="160"/>
      <c r="H1352" s="160"/>
      <c r="I1352" s="159"/>
      <c r="J1352" s="159" t="e">
        <f>[2]!EntCustSalesGL("marl02",A1352)</f>
        <v>#NAME?</v>
      </c>
    </row>
    <row r="1353" spans="1:10" x14ac:dyDescent="0.2">
      <c r="A1353" t="s">
        <v>2214</v>
      </c>
      <c r="C1353" s="159" t="e">
        <f>[2]!EntCustName("marl02",A1353)</f>
        <v>#NAME?</v>
      </c>
      <c r="D1353" s="159" t="str">
        <f t="shared" si="22"/>
        <v>UKR001</v>
      </c>
      <c r="E1353" s="159"/>
      <c r="F1353" s="159"/>
      <c r="G1353" s="160"/>
      <c r="H1353" s="160"/>
      <c r="I1353" s="159"/>
      <c r="J1353" s="159" t="e">
        <f>[2]!EntCustSalesGL("marl02",A1353)</f>
        <v>#NAME?</v>
      </c>
    </row>
    <row r="1354" spans="1:10" x14ac:dyDescent="0.2">
      <c r="A1354" t="s">
        <v>2215</v>
      </c>
      <c r="C1354" s="159" t="e">
        <f>[2]!EntCustName("marl02",A1354)</f>
        <v>#NAME?</v>
      </c>
      <c r="D1354" s="159" t="str">
        <f t="shared" si="22"/>
        <v>UNI018</v>
      </c>
      <c r="E1354" s="159"/>
      <c r="F1354" s="159"/>
      <c r="G1354" s="160"/>
      <c r="H1354" s="160"/>
      <c r="I1354" s="159"/>
      <c r="J1354" s="159" t="e">
        <f>[2]!EntCustSalesGL("marl02",A1354)</f>
        <v>#NAME?</v>
      </c>
    </row>
    <row r="1355" spans="1:10" x14ac:dyDescent="0.2">
      <c r="A1355" t="s">
        <v>2216</v>
      </c>
      <c r="C1355" s="159" t="e">
        <f>[2]!EntCustName("marl02",A1355)</f>
        <v>#NAME?</v>
      </c>
      <c r="D1355" s="159" t="str">
        <f t="shared" si="22"/>
        <v>VAN004</v>
      </c>
      <c r="E1355" s="159"/>
      <c r="F1355" s="159"/>
      <c r="G1355" s="160"/>
      <c r="H1355" s="160"/>
      <c r="I1355" s="159"/>
      <c r="J1355" s="159" t="e">
        <f>[2]!EntCustSalesGL("marl02",A1355)</f>
        <v>#NAME?</v>
      </c>
    </row>
    <row r="1356" spans="1:10" x14ac:dyDescent="0.2">
      <c r="A1356" t="s">
        <v>2217</v>
      </c>
      <c r="C1356" s="159" t="e">
        <f>[2]!EntCustName("marl02",A1356)</f>
        <v>#NAME?</v>
      </c>
      <c r="D1356" s="159" t="str">
        <f t="shared" si="22"/>
        <v>VAS001</v>
      </c>
      <c r="E1356" s="159"/>
      <c r="F1356" s="159"/>
      <c r="G1356" s="160"/>
      <c r="H1356" s="160"/>
      <c r="I1356" s="159"/>
      <c r="J1356" s="159" t="e">
        <f>[2]!EntCustSalesGL("marl02",A1356)</f>
        <v>#NAME?</v>
      </c>
    </row>
    <row r="1357" spans="1:10" x14ac:dyDescent="0.2">
      <c r="A1357" t="s">
        <v>2218</v>
      </c>
      <c r="C1357" s="159" t="e">
        <f>[2]!EntCustName("marl02",A1357)</f>
        <v>#NAME?</v>
      </c>
      <c r="D1357" s="159" t="str">
        <f t="shared" si="22"/>
        <v>VEL001</v>
      </c>
      <c r="E1357" s="159"/>
      <c r="F1357" s="159"/>
      <c r="G1357" s="160"/>
      <c r="H1357" s="160"/>
      <c r="I1357" s="159"/>
      <c r="J1357" s="159" t="e">
        <f>[2]!EntCustSalesGL("marl02",A1357)</f>
        <v>#NAME?</v>
      </c>
    </row>
    <row r="1358" spans="1:10" x14ac:dyDescent="0.2">
      <c r="A1358" t="s">
        <v>2219</v>
      </c>
      <c r="C1358" s="159" t="e">
        <f>[2]!EntCustName("marl02",A1358)</f>
        <v>#NAME?</v>
      </c>
      <c r="D1358" s="159" t="str">
        <f t="shared" si="22"/>
        <v>VEL002</v>
      </c>
      <c r="E1358" s="159"/>
      <c r="F1358" s="159"/>
      <c r="G1358" s="160"/>
      <c r="H1358" s="160"/>
      <c r="I1358" s="159"/>
      <c r="J1358" s="159" t="e">
        <f>[2]!EntCustSalesGL("marl02",A1358)</f>
        <v>#NAME?</v>
      </c>
    </row>
    <row r="1359" spans="1:10" x14ac:dyDescent="0.2">
      <c r="A1359" t="s">
        <v>2220</v>
      </c>
      <c r="C1359" s="159" t="e">
        <f>[2]!EntCustName("marl02",A1359)</f>
        <v>#NAME?</v>
      </c>
      <c r="D1359" s="159" t="str">
        <f t="shared" si="22"/>
        <v>VEL003</v>
      </c>
      <c r="E1359" s="159"/>
      <c r="F1359" s="159"/>
      <c r="G1359" s="160"/>
      <c r="H1359" s="160"/>
      <c r="I1359" s="159"/>
      <c r="J1359" s="159" t="e">
        <f>[2]!EntCustSalesGL("marl02",A1359)</f>
        <v>#NAME?</v>
      </c>
    </row>
    <row r="1360" spans="1:10" x14ac:dyDescent="0.2">
      <c r="A1360" t="s">
        <v>2221</v>
      </c>
      <c r="C1360" s="159" t="e">
        <f>[2]!EntCustName("marl02",A1360)</f>
        <v>#NAME?</v>
      </c>
      <c r="D1360" s="159" t="str">
        <f t="shared" si="22"/>
        <v>VIA001</v>
      </c>
      <c r="E1360" s="159"/>
      <c r="F1360" s="159"/>
      <c r="G1360" s="160"/>
      <c r="H1360" s="160"/>
      <c r="I1360" s="159"/>
      <c r="J1360" s="159" t="e">
        <f>[2]!EntCustSalesGL("marl02",A1360)</f>
        <v>#NAME?</v>
      </c>
    </row>
    <row r="1361" spans="1:10" x14ac:dyDescent="0.2">
      <c r="A1361" t="s">
        <v>2222</v>
      </c>
      <c r="C1361" s="159" t="e">
        <f>[2]!EntCustName("marl02",A1361)</f>
        <v>#NAME?</v>
      </c>
      <c r="D1361" s="159" t="str">
        <f t="shared" si="22"/>
        <v>VIC002</v>
      </c>
      <c r="E1361" s="159"/>
      <c r="F1361" s="159"/>
      <c r="G1361" s="160"/>
      <c r="H1361" s="160"/>
      <c r="I1361" s="159"/>
      <c r="J1361" s="159" t="e">
        <f>[2]!EntCustSalesGL("marl02",A1361)</f>
        <v>#NAME?</v>
      </c>
    </row>
    <row r="1362" spans="1:10" x14ac:dyDescent="0.2">
      <c r="A1362" t="s">
        <v>2224</v>
      </c>
      <c r="C1362" s="159" t="e">
        <f>[2]!EntCustName("marl02",A1362)</f>
        <v>#NAME?</v>
      </c>
      <c r="D1362" s="159" t="str">
        <f t="shared" si="22"/>
        <v>VIR001</v>
      </c>
      <c r="E1362" s="159"/>
      <c r="F1362" s="159"/>
      <c r="G1362" s="160"/>
      <c r="H1362" s="160"/>
      <c r="I1362" s="159"/>
      <c r="J1362" s="159" t="e">
        <f>[2]!EntCustSalesGL("marl02",A1362)</f>
        <v>#NAME?</v>
      </c>
    </row>
    <row r="1363" spans="1:10" x14ac:dyDescent="0.2">
      <c r="A1363" t="s">
        <v>2225</v>
      </c>
      <c r="C1363" s="159" t="e">
        <f>[2]!EntCustName("marl02",A1363)</f>
        <v>#NAME?</v>
      </c>
      <c r="D1363" s="159" t="str">
        <f t="shared" si="22"/>
        <v>VOI001</v>
      </c>
      <c r="E1363" s="159"/>
      <c r="F1363" s="159"/>
      <c r="G1363" s="160"/>
      <c r="H1363" s="160"/>
      <c r="I1363" s="159"/>
      <c r="J1363" s="159" t="e">
        <f>[2]!EntCustSalesGL("marl02",A1363)</f>
        <v>#NAME?</v>
      </c>
    </row>
    <row r="1364" spans="1:10" x14ac:dyDescent="0.2">
      <c r="A1364" t="s">
        <v>2436</v>
      </c>
      <c r="C1364" s="159" t="e">
        <f>[2]!EntCustName("marl02",A1364)</f>
        <v>#NAME?</v>
      </c>
      <c r="D1364" s="159" t="str">
        <f t="shared" si="22"/>
        <v>VOI002</v>
      </c>
      <c r="E1364" s="159"/>
      <c r="F1364" s="159"/>
      <c r="G1364" s="160"/>
      <c r="H1364" s="160"/>
      <c r="I1364" s="159"/>
      <c r="J1364" s="159" t="e">
        <f>[2]!EntCustSalesGL("marl02",A1364)</f>
        <v>#NAME?</v>
      </c>
    </row>
    <row r="1365" spans="1:10" x14ac:dyDescent="0.2">
      <c r="A1365" t="s">
        <v>2226</v>
      </c>
      <c r="C1365" s="159" t="e">
        <f>[2]!EntCustName("marl02",A1365)</f>
        <v>#NAME?</v>
      </c>
      <c r="D1365" s="159" t="str">
        <f t="shared" si="22"/>
        <v>VOO001</v>
      </c>
      <c r="E1365" s="159"/>
      <c r="F1365" s="159"/>
      <c r="G1365" s="160"/>
      <c r="H1365" s="160"/>
      <c r="I1365" s="159"/>
      <c r="J1365" s="159" t="e">
        <f>[2]!EntCustSalesGL("marl02",A1365)</f>
        <v>#NAME?</v>
      </c>
    </row>
    <row r="1366" spans="1:10" x14ac:dyDescent="0.2">
      <c r="A1366" t="s">
        <v>2228</v>
      </c>
      <c r="C1366" s="159" t="e">
        <f>[2]!EntCustName("marl02",A1366)</f>
        <v>#NAME?</v>
      </c>
      <c r="D1366" s="159" t="str">
        <f t="shared" si="22"/>
        <v>WAT002</v>
      </c>
      <c r="E1366" s="159"/>
      <c r="F1366" s="159"/>
      <c r="G1366" s="160"/>
      <c r="H1366" s="160"/>
      <c r="I1366" s="159"/>
      <c r="J1366" s="159" t="e">
        <f>[2]!EntCustSalesGL("marl02",A1366)</f>
        <v>#NAME?</v>
      </c>
    </row>
    <row r="1367" spans="1:10" x14ac:dyDescent="0.2">
      <c r="A1367" t="s">
        <v>2229</v>
      </c>
      <c r="C1367" s="159" t="e">
        <f>[2]!EntCustName("marl02",A1367)</f>
        <v>#NAME?</v>
      </c>
      <c r="D1367" s="159" t="str">
        <f t="shared" si="22"/>
        <v>WAT008</v>
      </c>
      <c r="E1367" s="159"/>
      <c r="F1367" s="159"/>
      <c r="G1367" s="160"/>
      <c r="H1367" s="160"/>
      <c r="I1367" s="159"/>
      <c r="J1367" s="159" t="e">
        <f>[2]!EntCustSalesGL("marl02",A1367)</f>
        <v>#NAME?</v>
      </c>
    </row>
    <row r="1368" spans="1:10" x14ac:dyDescent="0.2">
      <c r="A1368" t="s">
        <v>2230</v>
      </c>
      <c r="C1368" s="159" t="e">
        <f>[2]!EntCustName("marl02",A1368)</f>
        <v>#NAME?</v>
      </c>
      <c r="D1368" s="159" t="str">
        <f t="shared" si="22"/>
        <v>WAT010</v>
      </c>
      <c r="E1368" s="159"/>
      <c r="F1368" s="159"/>
      <c r="G1368" s="160"/>
      <c r="H1368" s="160"/>
      <c r="I1368" s="159"/>
      <c r="J1368" s="159" t="e">
        <f>[2]!EntCustSalesGL("marl02",A1368)</f>
        <v>#NAME?</v>
      </c>
    </row>
    <row r="1369" spans="1:10" x14ac:dyDescent="0.2">
      <c r="A1369" t="s">
        <v>2231</v>
      </c>
      <c r="C1369" s="159" t="e">
        <f>[2]!EntCustName("marl02",A1369)</f>
        <v>#NAME?</v>
      </c>
      <c r="D1369" s="159" t="str">
        <f t="shared" si="22"/>
        <v>WAT011</v>
      </c>
      <c r="E1369" s="159"/>
      <c r="F1369" s="159"/>
      <c r="G1369" s="160"/>
      <c r="H1369" s="160"/>
      <c r="I1369" s="159"/>
      <c r="J1369" s="159" t="e">
        <f>[2]!EntCustSalesGL("marl02",A1369)</f>
        <v>#NAME?</v>
      </c>
    </row>
    <row r="1370" spans="1:10" x14ac:dyDescent="0.2">
      <c r="A1370" t="s">
        <v>2232</v>
      </c>
      <c r="C1370" s="159" t="e">
        <f>[2]!EntCustName("marl02",A1370)</f>
        <v>#NAME?</v>
      </c>
      <c r="D1370" s="159" t="str">
        <f t="shared" si="22"/>
        <v>WAT012</v>
      </c>
      <c r="E1370" s="159"/>
      <c r="F1370" s="159"/>
      <c r="G1370" s="160"/>
      <c r="H1370" s="160"/>
      <c r="I1370" s="159"/>
      <c r="J1370" s="159" t="e">
        <f>[2]!EntCustSalesGL("marl02",A1370)</f>
        <v>#NAME?</v>
      </c>
    </row>
    <row r="1371" spans="1:10" x14ac:dyDescent="0.2">
      <c r="A1371" t="s">
        <v>2233</v>
      </c>
      <c r="C1371" s="159" t="e">
        <f>[2]!EntCustName("marl02",A1371)</f>
        <v>#NAME?</v>
      </c>
      <c r="D1371" s="159" t="str">
        <f t="shared" si="22"/>
        <v>WEF001</v>
      </c>
      <c r="E1371" s="159"/>
      <c r="F1371" s="159"/>
      <c r="G1371" s="160"/>
      <c r="H1371" s="160"/>
      <c r="I1371" s="159"/>
      <c r="J1371" s="159" t="e">
        <f>[2]!EntCustSalesGL("marl02",A1371)</f>
        <v>#NAME?</v>
      </c>
    </row>
    <row r="1372" spans="1:10" x14ac:dyDescent="0.2">
      <c r="A1372" t="s">
        <v>2235</v>
      </c>
      <c r="C1372" s="159" t="e">
        <f>[2]!EntCustName("marl02",A1372)</f>
        <v>#NAME?</v>
      </c>
      <c r="D1372" s="159" t="str">
        <f t="shared" si="22"/>
        <v>WHY001</v>
      </c>
      <c r="E1372" s="159"/>
      <c r="F1372" s="159"/>
      <c r="G1372" s="160"/>
      <c r="H1372" s="160"/>
      <c r="I1372" s="159"/>
      <c r="J1372" s="159" t="e">
        <f>[2]!EntCustSalesGL("marl02",A1372)</f>
        <v>#NAME?</v>
      </c>
    </row>
    <row r="1373" spans="1:10" x14ac:dyDescent="0.2">
      <c r="A1373" t="s">
        <v>2236</v>
      </c>
      <c r="C1373" s="159" t="e">
        <f>[2]!EntCustName("marl02",A1373)</f>
        <v>#NAME?</v>
      </c>
      <c r="D1373" s="159" t="str">
        <f t="shared" si="22"/>
        <v>WIC002</v>
      </c>
      <c r="E1373" s="159"/>
      <c r="F1373" s="159"/>
      <c r="G1373" s="160"/>
      <c r="H1373" s="160"/>
      <c r="I1373" s="159"/>
      <c r="J1373" s="159" t="e">
        <f>[2]!EntCustSalesGL("marl02",A1373)</f>
        <v>#NAME?</v>
      </c>
    </row>
    <row r="1374" spans="1:10" x14ac:dyDescent="0.2">
      <c r="A1374" t="s">
        <v>2437</v>
      </c>
      <c r="C1374" s="159" t="e">
        <f>[2]!EntCustName("marl02",A1374)</f>
        <v>#NAME?</v>
      </c>
      <c r="D1374" s="159" t="str">
        <f t="shared" si="22"/>
        <v>WIL016</v>
      </c>
      <c r="E1374" s="159"/>
      <c r="F1374" s="159"/>
      <c r="G1374" s="160"/>
      <c r="H1374" s="160"/>
      <c r="I1374" s="159"/>
      <c r="J1374" s="159" t="e">
        <f>[2]!EntCustSalesGL("marl02",A1374)</f>
        <v>#NAME?</v>
      </c>
    </row>
    <row r="1375" spans="1:10" x14ac:dyDescent="0.2">
      <c r="A1375" t="s">
        <v>2237</v>
      </c>
      <c r="C1375" s="159" t="e">
        <f>[2]!EntCustName("marl02",A1375)</f>
        <v>#NAME?</v>
      </c>
      <c r="D1375" s="159" t="str">
        <f t="shared" si="22"/>
        <v>WIN003</v>
      </c>
      <c r="E1375" s="159"/>
      <c r="F1375" s="159"/>
      <c r="G1375" s="160"/>
      <c r="H1375" s="160"/>
      <c r="I1375" s="159"/>
      <c r="J1375" s="159" t="e">
        <f>[2]!EntCustSalesGL("marl02",A1375)</f>
        <v>#NAME?</v>
      </c>
    </row>
    <row r="1376" spans="1:10" x14ac:dyDescent="0.2">
      <c r="A1376" t="s">
        <v>2238</v>
      </c>
      <c r="C1376" s="159" t="e">
        <f>[2]!EntCustName("marl02",A1376)</f>
        <v>#NAME?</v>
      </c>
      <c r="D1376" s="159" t="str">
        <f t="shared" si="22"/>
        <v>WIN005</v>
      </c>
      <c r="E1376" s="159"/>
      <c r="F1376" s="159"/>
      <c r="G1376" s="160"/>
      <c r="H1376" s="160"/>
      <c r="I1376" s="159"/>
      <c r="J1376" s="159" t="e">
        <f>[2]!EntCustSalesGL("marl02",A1376)</f>
        <v>#NAME?</v>
      </c>
    </row>
    <row r="1377" spans="1:10" x14ac:dyDescent="0.2">
      <c r="A1377" t="s">
        <v>2239</v>
      </c>
      <c r="C1377" s="159" t="e">
        <f>[2]!EntCustName("marl02",A1377)</f>
        <v>#NAME?</v>
      </c>
      <c r="D1377" s="159" t="str">
        <f t="shared" si="22"/>
        <v>WIN007</v>
      </c>
      <c r="E1377" s="159"/>
      <c r="F1377" s="159"/>
      <c r="G1377" s="160"/>
      <c r="H1377" s="160"/>
      <c r="I1377" s="159"/>
      <c r="J1377" s="159" t="e">
        <f>[2]!EntCustSalesGL("marl02",A1377)</f>
        <v>#NAME?</v>
      </c>
    </row>
    <row r="1378" spans="1:10" x14ac:dyDescent="0.2">
      <c r="A1378" t="s">
        <v>2240</v>
      </c>
      <c r="C1378" s="159" t="e">
        <f>[2]!EntCustName("marl02",A1378)</f>
        <v>#NAME?</v>
      </c>
      <c r="D1378" s="159" t="str">
        <f t="shared" si="22"/>
        <v>WIN016</v>
      </c>
      <c r="E1378" s="159"/>
      <c r="F1378" s="159"/>
      <c r="G1378" s="160"/>
      <c r="H1378" s="160"/>
      <c r="I1378" s="159"/>
      <c r="J1378" s="159" t="e">
        <f>[2]!EntCustSalesGL("marl02",A1378)</f>
        <v>#NAME?</v>
      </c>
    </row>
    <row r="1379" spans="1:10" x14ac:dyDescent="0.2">
      <c r="A1379" t="s">
        <v>2241</v>
      </c>
      <c r="C1379" s="159" t="e">
        <f>[2]!EntCustName("marl02",A1379)</f>
        <v>#NAME?</v>
      </c>
      <c r="D1379" s="159" t="str">
        <f t="shared" si="22"/>
        <v>WIN019</v>
      </c>
      <c r="E1379" s="159"/>
      <c r="F1379" s="159"/>
      <c r="G1379" s="160"/>
      <c r="H1379" s="160"/>
      <c r="I1379" s="159"/>
      <c r="J1379" s="159" t="e">
        <f>[2]!EntCustSalesGL("marl02",A1379)</f>
        <v>#NAME?</v>
      </c>
    </row>
    <row r="1380" spans="1:10" x14ac:dyDescent="0.2">
      <c r="A1380" t="s">
        <v>2242</v>
      </c>
      <c r="C1380" s="159" t="e">
        <f>[2]!EntCustName("marl02",A1380)</f>
        <v>#NAME?</v>
      </c>
      <c r="D1380" s="159" t="str">
        <f t="shared" si="22"/>
        <v>WIN020</v>
      </c>
      <c r="E1380" s="159"/>
      <c r="F1380" s="159"/>
      <c r="G1380" s="160"/>
      <c r="H1380" s="160"/>
      <c r="I1380" s="159"/>
      <c r="J1380" s="159" t="e">
        <f>[2]!EntCustSalesGL("marl02",A1380)</f>
        <v>#NAME?</v>
      </c>
    </row>
    <row r="1381" spans="1:10" x14ac:dyDescent="0.2">
      <c r="A1381" t="s">
        <v>2438</v>
      </c>
      <c r="C1381" s="159" t="e">
        <f>[2]!EntCustName("marl02",A1381)</f>
        <v>#NAME?</v>
      </c>
      <c r="D1381" s="159" t="str">
        <f t="shared" si="22"/>
        <v>YAC011</v>
      </c>
      <c r="E1381" s="159"/>
      <c r="F1381" s="159"/>
      <c r="G1381" s="160"/>
      <c r="H1381" s="160"/>
      <c r="I1381" s="159"/>
      <c r="J1381" s="159" t="e">
        <f>[2]!EntCustSalesGL("marl02",A1381)</f>
        <v>#NAME?</v>
      </c>
    </row>
    <row r="1382" spans="1:10" x14ac:dyDescent="0.2">
      <c r="A1382" t="s">
        <v>2571</v>
      </c>
      <c r="C1382" s="159" t="e">
        <f>[2]!EntCustName("marl02",A1382)</f>
        <v>#NAME?</v>
      </c>
      <c r="D1382" s="159" t="str">
        <f t="shared" si="22"/>
        <v>YAC013</v>
      </c>
      <c r="E1382" s="159"/>
      <c r="F1382" s="159"/>
      <c r="G1382" s="160"/>
      <c r="H1382" s="160"/>
      <c r="I1382" s="159"/>
      <c r="J1382" s="159" t="e">
        <f>[2]!EntCustSalesGL("marl02",A1382)</f>
        <v>#NAME?</v>
      </c>
    </row>
    <row r="1383" spans="1:10" x14ac:dyDescent="0.2">
      <c r="A1383" t="s">
        <v>2243</v>
      </c>
      <c r="C1383" s="159" t="e">
        <f>[2]!EntCustName("marl02",A1383)</f>
        <v>#NAME?</v>
      </c>
      <c r="D1383" s="159" t="str">
        <f t="shared" si="22"/>
        <v>YST001</v>
      </c>
      <c r="E1383" s="159"/>
      <c r="F1383" s="159"/>
      <c r="G1383" s="160"/>
      <c r="H1383" s="160"/>
      <c r="I1383" s="159"/>
      <c r="J1383" s="159" t="e">
        <f>[2]!EntCustSalesGL("marl02",A1383)</f>
        <v>#NAME?</v>
      </c>
    </row>
    <row r="1384" spans="1:10" x14ac:dyDescent="0.2">
      <c r="A1384" t="s">
        <v>2439</v>
      </c>
      <c r="C1384" s="159" t="e">
        <f>[2]!EntCustName("marl02",A1384)</f>
        <v>#NAME?</v>
      </c>
      <c r="D1384" s="159" t="str">
        <f t="shared" si="22"/>
        <v>YVE001</v>
      </c>
      <c r="E1384" s="159"/>
      <c r="F1384" s="159"/>
      <c r="G1384" s="160"/>
      <c r="H1384" s="160"/>
      <c r="I1384" s="159"/>
      <c r="J1384" s="159" t="e">
        <f>[2]!EntCustSalesGL("marl02",A1384)</f>
        <v>#NAME?</v>
      </c>
    </row>
    <row r="1385" spans="1:10" x14ac:dyDescent="0.2">
      <c r="A1385" t="s">
        <v>2244</v>
      </c>
      <c r="C1385" s="159" t="e">
        <f>[2]!EntCustName("marl02",A1385)</f>
        <v>#NAME?</v>
      </c>
      <c r="D1385" s="159" t="str">
        <f t="shared" si="22"/>
        <v>ZZZ002</v>
      </c>
      <c r="E1385" s="159"/>
      <c r="F1385" s="159"/>
      <c r="G1385" s="160"/>
      <c r="H1385" s="160"/>
      <c r="I1385" s="159"/>
      <c r="J1385" s="159" t="e">
        <f>[2]!EntCustSalesGL("marl02",A1385)</f>
        <v>#NAME?</v>
      </c>
    </row>
    <row r="1386" spans="1:10" x14ac:dyDescent="0.2">
      <c r="A1386" t="s">
        <v>2245</v>
      </c>
      <c r="C1386" s="159" t="e">
        <f>[2]!EntCustName("marl02",A1386)</f>
        <v>#NAME?</v>
      </c>
      <c r="D1386" s="159" t="str">
        <f t="shared" si="22"/>
        <v>AAR003</v>
      </c>
      <c r="E1386" s="159"/>
      <c r="F1386" s="159"/>
      <c r="G1386" s="160"/>
      <c r="H1386" s="160"/>
      <c r="I1386" s="159"/>
      <c r="J1386" s="159" t="e">
        <f>[2]!EntCustSalesGL("marl02",A1386)</f>
        <v>#NAME?</v>
      </c>
    </row>
    <row r="1387" spans="1:10" x14ac:dyDescent="0.2">
      <c r="A1387" t="s">
        <v>2481</v>
      </c>
      <c r="C1387" s="159" t="e">
        <f>[2]!EntCustName("marl02",A1387)</f>
        <v>#NAME?</v>
      </c>
      <c r="D1387" s="159" t="str">
        <f t="shared" si="22"/>
        <v>AAR004</v>
      </c>
      <c r="E1387" s="159"/>
      <c r="F1387" s="159"/>
      <c r="G1387" s="160"/>
      <c r="H1387" s="160"/>
      <c r="I1387" s="159"/>
      <c r="J1387" s="159" t="e">
        <f>[2]!EntCustSalesGL("marl02",A1387)</f>
        <v>#NAME?</v>
      </c>
    </row>
    <row r="1388" spans="1:10" x14ac:dyDescent="0.2">
      <c r="A1388" t="s">
        <v>2246</v>
      </c>
      <c r="C1388" s="159" t="e">
        <f>[2]!EntCustName("marl02",A1388)</f>
        <v>#NAME?</v>
      </c>
      <c r="D1388" s="159" t="str">
        <f t="shared" si="22"/>
        <v>ADA001</v>
      </c>
      <c r="E1388" s="159"/>
      <c r="F1388" s="159"/>
      <c r="G1388" s="160"/>
      <c r="H1388" s="160"/>
      <c r="I1388" s="159"/>
      <c r="J1388" s="159" t="e">
        <f>[2]!EntCustSalesGL("marl02",A1388)</f>
        <v>#NAME?</v>
      </c>
    </row>
    <row r="1389" spans="1:10" x14ac:dyDescent="0.2">
      <c r="A1389" t="s">
        <v>2440</v>
      </c>
      <c r="C1389" s="159" t="e">
        <f>[2]!EntCustName("marl02",A1389)</f>
        <v>#NAME?</v>
      </c>
      <c r="D1389" s="159" t="str">
        <f t="shared" si="22"/>
        <v>AGI001</v>
      </c>
      <c r="E1389" s="159"/>
      <c r="F1389" s="159"/>
      <c r="G1389" s="160"/>
      <c r="H1389" s="160"/>
      <c r="I1389" s="159"/>
      <c r="J1389" s="159" t="e">
        <f>[2]!EntCustSalesGL("marl02",A1389)</f>
        <v>#NAME?</v>
      </c>
    </row>
    <row r="1390" spans="1:10" x14ac:dyDescent="0.2">
      <c r="A1390" t="s">
        <v>2247</v>
      </c>
      <c r="C1390" s="159" t="e">
        <f>[2]!EntCustName("marl02",A1390)</f>
        <v>#NAME?</v>
      </c>
      <c r="D1390" s="159" t="str">
        <f t="shared" si="22"/>
        <v>ALH001</v>
      </c>
      <c r="E1390" s="159"/>
      <c r="F1390" s="159"/>
      <c r="G1390" s="160"/>
      <c r="H1390" s="160"/>
      <c r="I1390" s="159"/>
      <c r="J1390" s="159" t="e">
        <f>[2]!EntCustSalesGL("marl02",A1390)</f>
        <v>#NAME?</v>
      </c>
    </row>
    <row r="1391" spans="1:10" x14ac:dyDescent="0.2">
      <c r="A1391" t="s">
        <v>2248</v>
      </c>
      <c r="C1391" s="159" t="e">
        <f>[2]!EntCustName("marl02",A1391)</f>
        <v>#NAME?</v>
      </c>
      <c r="D1391" s="159" t="str">
        <f t="shared" si="22"/>
        <v>ALI001</v>
      </c>
      <c r="E1391" s="159"/>
      <c r="F1391" s="159"/>
      <c r="G1391" s="160"/>
      <c r="H1391" s="160"/>
      <c r="I1391" s="159"/>
      <c r="J1391" s="159" t="e">
        <f>[2]!EntCustSalesGL("marl02",A1391)</f>
        <v>#NAME?</v>
      </c>
    </row>
    <row r="1392" spans="1:10" x14ac:dyDescent="0.2">
      <c r="A1392" t="s">
        <v>2249</v>
      </c>
      <c r="C1392" s="159" t="e">
        <f>[2]!EntCustName("marl02",A1392)</f>
        <v>#NAME?</v>
      </c>
      <c r="D1392" s="159" t="str">
        <f t="shared" si="22"/>
        <v>ALK002</v>
      </c>
      <c r="E1392" s="159"/>
      <c r="F1392" s="159"/>
      <c r="G1392" s="160"/>
      <c r="H1392" s="160"/>
      <c r="I1392" s="159"/>
      <c r="J1392" s="159" t="e">
        <f>[2]!EntCustSalesGL("marl02",A1392)</f>
        <v>#NAME?</v>
      </c>
    </row>
    <row r="1393" spans="1:10" x14ac:dyDescent="0.2">
      <c r="A1393" t="s">
        <v>2250</v>
      </c>
      <c r="C1393" s="159" t="e">
        <f>[2]!EntCustName("marl02",A1393)</f>
        <v>#NAME?</v>
      </c>
      <c r="D1393" s="159" t="str">
        <f t="shared" si="22"/>
        <v>ALO002</v>
      </c>
      <c r="E1393" s="159"/>
      <c r="F1393" s="159"/>
      <c r="G1393" s="160"/>
      <c r="H1393" s="160"/>
      <c r="I1393" s="159"/>
      <c r="J1393" s="159" t="e">
        <f>[2]!EntCustSalesGL("marl02",A1393)</f>
        <v>#NAME?</v>
      </c>
    </row>
    <row r="1394" spans="1:10" x14ac:dyDescent="0.2">
      <c r="A1394" t="s">
        <v>2251</v>
      </c>
      <c r="C1394" s="159" t="e">
        <f>[2]!EntCustName("marl02",A1394)</f>
        <v>#NAME?</v>
      </c>
      <c r="D1394" s="159" t="str">
        <f t="shared" si="22"/>
        <v>ALS002</v>
      </c>
      <c r="E1394" s="159"/>
      <c r="F1394" s="159"/>
      <c r="G1394" s="160"/>
      <c r="H1394" s="160"/>
      <c r="I1394" s="159"/>
      <c r="J1394" s="159" t="e">
        <f>[2]!EntCustSalesGL("marl02",A1394)</f>
        <v>#NAME?</v>
      </c>
    </row>
    <row r="1395" spans="1:10" x14ac:dyDescent="0.2">
      <c r="A1395" t="s">
        <v>2252</v>
      </c>
      <c r="C1395" s="159" t="e">
        <f>[2]!EntCustName("marl02",A1395)</f>
        <v>#NAME?</v>
      </c>
      <c r="D1395" s="159" t="str">
        <f t="shared" si="22"/>
        <v>ANT006</v>
      </c>
      <c r="E1395" s="159"/>
      <c r="F1395" s="159"/>
      <c r="G1395" s="160"/>
      <c r="H1395" s="160"/>
      <c r="I1395" s="159"/>
      <c r="J1395" s="159" t="e">
        <f>[2]!EntCustSalesGL("marl02",A1395)</f>
        <v>#NAME?</v>
      </c>
    </row>
    <row r="1396" spans="1:10" x14ac:dyDescent="0.2">
      <c r="A1396" t="s">
        <v>2253</v>
      </c>
      <c r="C1396" s="159" t="e">
        <f>[2]!EntCustName("marl02",A1396)</f>
        <v>#NAME?</v>
      </c>
      <c r="D1396" s="159" t="str">
        <f t="shared" si="22"/>
        <v>ARE001</v>
      </c>
      <c r="E1396" s="159"/>
      <c r="F1396" s="159"/>
      <c r="G1396" s="160"/>
      <c r="H1396" s="160"/>
      <c r="I1396" s="159"/>
      <c r="J1396" s="159" t="e">
        <f>[2]!EntCustSalesGL("marl02",A1396)</f>
        <v>#NAME?</v>
      </c>
    </row>
    <row r="1397" spans="1:10" x14ac:dyDescent="0.2">
      <c r="A1397" t="s">
        <v>2254</v>
      </c>
      <c r="C1397" s="159" t="e">
        <f>[2]!EntCustName("marl02",A1397)</f>
        <v>#NAME?</v>
      </c>
      <c r="D1397" s="159" t="str">
        <f t="shared" si="22"/>
        <v>ARU004</v>
      </c>
      <c r="E1397" s="159"/>
      <c r="F1397" s="159"/>
      <c r="G1397" s="160"/>
      <c r="H1397" s="160"/>
      <c r="I1397" s="159"/>
      <c r="J1397" s="159" t="e">
        <f>[2]!EntCustSalesGL("marl02",A1397)</f>
        <v>#NAME?</v>
      </c>
    </row>
    <row r="1398" spans="1:10" x14ac:dyDescent="0.2">
      <c r="A1398" t="s">
        <v>2255</v>
      </c>
      <c r="C1398" s="159" t="e">
        <f>[2]!EntCustName("marl02",A1398)</f>
        <v>#NAME?</v>
      </c>
      <c r="D1398" s="159" t="str">
        <f t="shared" si="22"/>
        <v>ASO001</v>
      </c>
      <c r="E1398" s="159"/>
      <c r="F1398" s="159"/>
      <c r="G1398" s="160"/>
      <c r="H1398" s="160"/>
      <c r="I1398" s="159"/>
      <c r="J1398" s="159" t="e">
        <f>[2]!EntCustSalesGL("marl02",A1398)</f>
        <v>#NAME?</v>
      </c>
    </row>
    <row r="1399" spans="1:10" x14ac:dyDescent="0.2">
      <c r="A1399" t="s">
        <v>2256</v>
      </c>
      <c r="C1399" s="159" t="e">
        <f>[2]!EntCustName("marl02",A1399)</f>
        <v>#NAME?</v>
      </c>
      <c r="D1399" s="159" t="str">
        <f t="shared" si="22"/>
        <v>AUW001</v>
      </c>
      <c r="E1399" s="159"/>
      <c r="F1399" s="159"/>
      <c r="G1399" s="160"/>
      <c r="H1399" s="160"/>
      <c r="I1399" s="159"/>
      <c r="J1399" s="159" t="e">
        <f>[2]!EntCustSalesGL("marl02",A1399)</f>
        <v>#NAME?</v>
      </c>
    </row>
    <row r="1400" spans="1:10" x14ac:dyDescent="0.2">
      <c r="A1400" t="s">
        <v>2257</v>
      </c>
      <c r="C1400" s="159" t="e">
        <f>[2]!EntCustName("marl02",A1400)</f>
        <v>#NAME?</v>
      </c>
      <c r="D1400" s="159" t="str">
        <f t="shared" si="22"/>
        <v>BAI002</v>
      </c>
      <c r="E1400" s="159"/>
      <c r="F1400" s="159"/>
      <c r="G1400" s="160"/>
      <c r="H1400" s="160"/>
      <c r="I1400" s="159"/>
      <c r="J1400" s="159" t="e">
        <f>[2]!EntCustSalesGL("marl02",A1400)</f>
        <v>#NAME?</v>
      </c>
    </row>
    <row r="1401" spans="1:10" x14ac:dyDescent="0.2">
      <c r="A1401" t="s">
        <v>2258</v>
      </c>
      <c r="C1401" s="159" t="e">
        <f>[2]!EntCustName("marl02",A1401)</f>
        <v>#NAME?</v>
      </c>
      <c r="D1401" s="159" t="str">
        <f t="shared" si="22"/>
        <v>BAR004</v>
      </c>
      <c r="E1401" s="159"/>
      <c r="F1401" s="159"/>
      <c r="G1401" s="160"/>
      <c r="H1401" s="160"/>
      <c r="I1401" s="159"/>
      <c r="J1401" s="159" t="e">
        <f>[2]!EntCustSalesGL("marl02",A1401)</f>
        <v>#NAME?</v>
      </c>
    </row>
    <row r="1402" spans="1:10" x14ac:dyDescent="0.2">
      <c r="A1402" t="s">
        <v>2259</v>
      </c>
      <c r="C1402" s="159" t="e">
        <f>[2]!EntCustName("marl02",A1402)</f>
        <v>#NAME?</v>
      </c>
      <c r="D1402" s="159" t="str">
        <f t="shared" si="22"/>
        <v>BAV001</v>
      </c>
      <c r="E1402" s="159"/>
      <c r="F1402" s="159"/>
      <c r="G1402" s="160"/>
      <c r="H1402" s="160"/>
      <c r="I1402" s="159"/>
      <c r="J1402" s="159" t="e">
        <f>[2]!EntCustSalesGL("marl02",A1402)</f>
        <v>#NAME?</v>
      </c>
    </row>
    <row r="1403" spans="1:10" x14ac:dyDescent="0.2">
      <c r="A1403" t="s">
        <v>2260</v>
      </c>
      <c r="C1403" s="159" t="e">
        <f>[2]!EntCustName("marl02",A1403)</f>
        <v>#NAME?</v>
      </c>
      <c r="D1403" s="159" t="str">
        <f t="shared" si="22"/>
        <v>BIM001</v>
      </c>
      <c r="E1403" s="159"/>
      <c r="F1403" s="159"/>
      <c r="G1403" s="160"/>
      <c r="H1403" s="160"/>
      <c r="I1403" s="159"/>
      <c r="J1403" s="159" t="e">
        <f>[2]!EntCustSalesGL("marl02",A1403)</f>
        <v>#NAME?</v>
      </c>
    </row>
    <row r="1404" spans="1:10" x14ac:dyDescent="0.2">
      <c r="A1404" t="s">
        <v>2441</v>
      </c>
      <c r="C1404" s="159" t="e">
        <f>[2]!EntCustName("marl02",A1404)</f>
        <v>#NAME?</v>
      </c>
      <c r="D1404" s="159" t="str">
        <f t="shared" si="22"/>
        <v>BOB001</v>
      </c>
      <c r="E1404" s="159"/>
      <c r="F1404" s="159"/>
      <c r="G1404" s="160"/>
      <c r="H1404" s="160"/>
      <c r="I1404" s="159"/>
      <c r="J1404" s="159" t="e">
        <f>[2]!EntCustSalesGL("marl02",A1404)</f>
        <v>#NAME?</v>
      </c>
    </row>
    <row r="1405" spans="1:10" x14ac:dyDescent="0.2">
      <c r="A1405" t="s">
        <v>2261</v>
      </c>
      <c r="C1405" s="159" t="e">
        <f>[2]!EntCustName("marl02",A1405)</f>
        <v>#NAME?</v>
      </c>
      <c r="D1405" s="159" t="str">
        <f t="shared" si="22"/>
        <v>BRE003</v>
      </c>
      <c r="E1405" s="159"/>
      <c r="F1405" s="159"/>
      <c r="G1405" s="160"/>
      <c r="H1405" s="160"/>
      <c r="I1405" s="159"/>
      <c r="J1405" s="159" t="e">
        <f>[2]!EntCustSalesGL("marl02",A1405)</f>
        <v>#NAME?</v>
      </c>
    </row>
    <row r="1406" spans="1:10" x14ac:dyDescent="0.2">
      <c r="A1406" t="s">
        <v>1968</v>
      </c>
      <c r="C1406" s="159" t="e">
        <f>[2]!EntCustName("marl02",A1406)</f>
        <v>#NAME?</v>
      </c>
      <c r="D1406" s="159" t="str">
        <f t="shared" si="22"/>
        <v>BRE005</v>
      </c>
      <c r="E1406" s="159"/>
      <c r="F1406" s="159"/>
      <c r="G1406" s="160"/>
      <c r="H1406" s="160"/>
      <c r="I1406" s="159"/>
      <c r="J1406" s="159" t="e">
        <f>[2]!EntCustSalesGL("marl02",A1406)</f>
        <v>#NAME?</v>
      </c>
    </row>
    <row r="1407" spans="1:10" x14ac:dyDescent="0.2">
      <c r="A1407" t="s">
        <v>2493</v>
      </c>
      <c r="C1407" s="159" t="e">
        <f>[2]!EntCustName("marl02",A1407)</f>
        <v>#NAME?</v>
      </c>
      <c r="D1407" s="159" t="str">
        <f t="shared" si="22"/>
        <v>BRE007</v>
      </c>
      <c r="E1407" s="159"/>
      <c r="F1407" s="159"/>
      <c r="G1407" s="160"/>
      <c r="H1407" s="160"/>
      <c r="I1407" s="159"/>
      <c r="J1407" s="159" t="e">
        <f>[2]!EntCustSalesGL("marl02",A1407)</f>
        <v>#NAME?</v>
      </c>
    </row>
    <row r="1408" spans="1:10" x14ac:dyDescent="0.2">
      <c r="A1408" t="s">
        <v>2262</v>
      </c>
      <c r="C1408" s="159" t="e">
        <f>[2]!EntCustName("marl02",A1408)</f>
        <v>#NAME?</v>
      </c>
      <c r="D1408" s="159" t="str">
        <f t="shared" si="22"/>
        <v>BRI024</v>
      </c>
      <c r="E1408" s="159"/>
      <c r="F1408" s="159"/>
      <c r="G1408" s="160"/>
      <c r="H1408" s="160"/>
      <c r="I1408" s="159"/>
      <c r="J1408" s="159" t="e">
        <f>[2]!EntCustSalesGL("marl02",A1408)</f>
        <v>#NAME?</v>
      </c>
    </row>
    <row r="1409" spans="1:10" x14ac:dyDescent="0.2">
      <c r="A1409" t="s">
        <v>2263</v>
      </c>
      <c r="C1409" s="159" t="e">
        <f>[2]!EntCustName("marl02",A1409)</f>
        <v>#NAME?</v>
      </c>
      <c r="D1409" s="159" t="str">
        <f t="shared" si="22"/>
        <v>BUD002</v>
      </c>
      <c r="E1409" s="159"/>
      <c r="F1409" s="159"/>
      <c r="G1409" s="160"/>
      <c r="H1409" s="160"/>
      <c r="I1409" s="159"/>
      <c r="J1409" s="159" t="e">
        <f>[2]!EntCustSalesGL("marl02",A1409)</f>
        <v>#NAME?</v>
      </c>
    </row>
    <row r="1410" spans="1:10" x14ac:dyDescent="0.2">
      <c r="A1410" t="s">
        <v>2264</v>
      </c>
      <c r="C1410" s="159" t="e">
        <f>[2]!EntCustName("marl02",A1410)</f>
        <v>#NAME?</v>
      </c>
      <c r="D1410" s="159" t="str">
        <f t="shared" si="22"/>
        <v>BUD003</v>
      </c>
      <c r="E1410" s="159"/>
      <c r="F1410" s="159"/>
      <c r="G1410" s="160"/>
      <c r="H1410" s="160"/>
      <c r="I1410" s="159"/>
      <c r="J1410" s="159" t="e">
        <f>[2]!EntCustSalesGL("marl02",A1410)</f>
        <v>#NAME?</v>
      </c>
    </row>
    <row r="1411" spans="1:10" x14ac:dyDescent="0.2">
      <c r="A1411" t="s">
        <v>2265</v>
      </c>
      <c r="C1411" s="159" t="e">
        <f>[2]!EntCustName("marl02",A1411)</f>
        <v>#NAME?</v>
      </c>
      <c r="D1411" s="159" t="str">
        <f t="shared" si="22"/>
        <v>CASH04</v>
      </c>
      <c r="E1411" s="159"/>
      <c r="F1411" s="159"/>
      <c r="G1411" s="160"/>
      <c r="H1411" s="160"/>
      <c r="I1411" s="159"/>
      <c r="J1411" s="159" t="e">
        <f>[2]!EntCustSalesGL("marl02",A1411)</f>
        <v>#NAME?</v>
      </c>
    </row>
    <row r="1412" spans="1:10" x14ac:dyDescent="0.2">
      <c r="A1412" t="s">
        <v>2266</v>
      </c>
      <c r="C1412" s="159" t="e">
        <f>[2]!EntCustName("marl02",A1412)</f>
        <v>#NAME?</v>
      </c>
      <c r="D1412" s="159" t="str">
        <f t="shared" si="22"/>
        <v>CEN002</v>
      </c>
      <c r="E1412" s="159"/>
      <c r="F1412" s="159"/>
      <c r="G1412" s="160"/>
      <c r="H1412" s="160"/>
      <c r="I1412" s="159"/>
      <c r="J1412" s="159" t="e">
        <f>[2]!EntCustSalesGL("marl02",A1412)</f>
        <v>#NAME?</v>
      </c>
    </row>
    <row r="1413" spans="1:10" x14ac:dyDescent="0.2">
      <c r="A1413" t="s">
        <v>2267</v>
      </c>
      <c r="C1413" s="159" t="e">
        <f>[2]!EntCustName("marl02",A1413)</f>
        <v>#NAME?</v>
      </c>
      <c r="D1413" s="159" t="str">
        <f t="shared" si="22"/>
        <v>CHA002</v>
      </c>
      <c r="E1413" s="159"/>
      <c r="F1413" s="159"/>
      <c r="G1413" s="160"/>
      <c r="H1413" s="160"/>
      <c r="I1413" s="159"/>
      <c r="J1413" s="159" t="e">
        <f>[2]!EntCustSalesGL("marl02",A1413)</f>
        <v>#NAME?</v>
      </c>
    </row>
    <row r="1414" spans="1:10" x14ac:dyDescent="0.2">
      <c r="A1414" t="s">
        <v>2268</v>
      </c>
      <c r="C1414" s="159" t="e">
        <f>[2]!EntCustName("marl02",A1414)</f>
        <v>#NAME?</v>
      </c>
      <c r="D1414" s="159" t="str">
        <f t="shared" si="22"/>
        <v>CHI004</v>
      </c>
      <c r="E1414" s="159"/>
      <c r="F1414" s="159"/>
      <c r="G1414" s="160"/>
      <c r="H1414" s="160"/>
      <c r="I1414" s="159"/>
      <c r="J1414" s="159" t="e">
        <f>[2]!EntCustSalesGL("marl02",A1414)</f>
        <v>#NAME?</v>
      </c>
    </row>
    <row r="1415" spans="1:10" x14ac:dyDescent="0.2">
      <c r="A1415" t="s">
        <v>2269</v>
      </c>
      <c r="C1415" s="159" t="e">
        <f>[2]!EntCustName("marl02",A1415)</f>
        <v>#NAME?</v>
      </c>
      <c r="D1415" s="159" t="str">
        <f t="shared" ref="D1415:D1422" si="23">A1415</f>
        <v>CHU003</v>
      </c>
      <c r="E1415" s="159"/>
      <c r="F1415" s="159"/>
      <c r="G1415" s="160"/>
      <c r="H1415" s="160"/>
      <c r="I1415" s="159"/>
      <c r="J1415" s="159" t="e">
        <f>[2]!EntCustSalesGL("marl02",A1415)</f>
        <v>#NAME?</v>
      </c>
    </row>
    <row r="1416" spans="1:10" x14ac:dyDescent="0.2">
      <c r="A1416" t="s">
        <v>2270</v>
      </c>
      <c r="C1416" s="159" t="e">
        <f>[2]!EntCustName("marl02",A1416)</f>
        <v>#NAME?</v>
      </c>
      <c r="D1416" s="159" t="str">
        <f t="shared" si="23"/>
        <v>CIR004</v>
      </c>
      <c r="E1416" s="159"/>
      <c r="F1416" s="159"/>
      <c r="G1416" s="160"/>
      <c r="H1416" s="160"/>
      <c r="I1416" s="159"/>
      <c r="J1416" s="159" t="e">
        <f>[2]!EntCustSalesGL("marl02",A1416)</f>
        <v>#NAME?</v>
      </c>
    </row>
    <row r="1417" spans="1:10" x14ac:dyDescent="0.2">
      <c r="A1417" t="s">
        <v>2271</v>
      </c>
      <c r="C1417" s="159" t="e">
        <f>[2]!EntCustName("marl02",A1417)</f>
        <v>#NAME?</v>
      </c>
      <c r="D1417" s="159" t="str">
        <f t="shared" si="23"/>
        <v>COA003</v>
      </c>
      <c r="E1417" s="159"/>
      <c r="F1417" s="159"/>
      <c r="G1417" s="160"/>
      <c r="H1417" s="160"/>
      <c r="I1417" s="159"/>
      <c r="J1417" s="159" t="e">
        <f>[2]!EntCustSalesGL("marl02",A1417)</f>
        <v>#NAME?</v>
      </c>
    </row>
    <row r="1418" spans="1:10" x14ac:dyDescent="0.2">
      <c r="A1418" t="s">
        <v>2272</v>
      </c>
      <c r="C1418" s="159" t="e">
        <f>[2]!EntCustName("marl02",A1418)</f>
        <v>#NAME?</v>
      </c>
      <c r="D1418" s="159" t="str">
        <f t="shared" si="23"/>
        <v>CON003</v>
      </c>
      <c r="E1418" s="159"/>
      <c r="F1418" s="159"/>
      <c r="G1418" s="160"/>
      <c r="H1418" s="160"/>
      <c r="I1418" s="159"/>
      <c r="J1418" s="159" t="e">
        <f>[2]!EntCustSalesGL("marl02",A1418)</f>
        <v>#NAME?</v>
      </c>
    </row>
    <row r="1419" spans="1:10" x14ac:dyDescent="0.2">
      <c r="A1419" t="s">
        <v>2273</v>
      </c>
      <c r="C1419" s="159" t="e">
        <f>[2]!EntCustName("marl02",A1419)</f>
        <v>#NAME?</v>
      </c>
      <c r="D1419" s="159" t="str">
        <f t="shared" si="23"/>
        <v>COR011</v>
      </c>
      <c r="E1419" s="159"/>
      <c r="F1419" s="159"/>
      <c r="G1419" s="160"/>
      <c r="H1419" s="160"/>
      <c r="I1419" s="159"/>
      <c r="J1419" s="159" t="e">
        <f>[2]!EntCustSalesGL("marl02",A1419)</f>
        <v>#NAME?</v>
      </c>
    </row>
    <row r="1420" spans="1:10" x14ac:dyDescent="0.2">
      <c r="A1420" t="s">
        <v>2274</v>
      </c>
      <c r="C1420" s="159" t="e">
        <f>[2]!EntCustName("marl02",A1420)</f>
        <v>#NAME?</v>
      </c>
      <c r="D1420" s="159" t="str">
        <f t="shared" si="23"/>
        <v>DAR001</v>
      </c>
      <c r="E1420" s="159"/>
      <c r="F1420" s="159"/>
      <c r="G1420" s="160"/>
      <c r="H1420" s="160"/>
      <c r="I1420" s="159"/>
      <c r="J1420" s="159" t="e">
        <f>[2]!EntCustSalesGL("marl02",A1420)</f>
        <v>#NAME?</v>
      </c>
    </row>
    <row r="1421" spans="1:10" x14ac:dyDescent="0.2">
      <c r="A1421" t="s">
        <v>2275</v>
      </c>
      <c r="C1421" s="159" t="e">
        <f>[2]!EntCustName("marl02",A1421)</f>
        <v>#NAME?</v>
      </c>
      <c r="D1421" s="159" t="str">
        <f t="shared" si="23"/>
        <v>DAR008</v>
      </c>
      <c r="E1421" s="159"/>
      <c r="F1421" s="159"/>
      <c r="G1421" s="160"/>
      <c r="H1421" s="160"/>
      <c r="I1421" s="159"/>
      <c r="J1421" s="159" t="e">
        <f>[2]!EntCustSalesGL("marl02",A1421)</f>
        <v>#NAME?</v>
      </c>
    </row>
    <row r="1422" spans="1:10" x14ac:dyDescent="0.2">
      <c r="A1422" t="s">
        <v>2276</v>
      </c>
      <c r="C1422" s="159" t="e">
        <f>[2]!EntCustName("marl02",A1422)</f>
        <v>#NAME?</v>
      </c>
      <c r="D1422" s="159" t="str">
        <f t="shared" si="23"/>
        <v>DEL004</v>
      </c>
      <c r="E1422" s="159"/>
      <c r="F1422" s="159"/>
      <c r="G1422" s="160"/>
      <c r="H1422" s="160"/>
      <c r="I1422" s="159"/>
      <c r="J1422" s="159" t="e">
        <f>[2]!EntCustSalesGL("marl02",A1422)</f>
        <v>#NAME?</v>
      </c>
    </row>
    <row r="1423" spans="1:10" x14ac:dyDescent="0.2">
      <c r="A1423" t="s">
        <v>2277</v>
      </c>
      <c r="C1423" s="159" t="e">
        <f>[2]!EntCustName("marl02",A1423)</f>
        <v>#NAME?</v>
      </c>
      <c r="D1423" s="159" t="str">
        <f t="shared" ref="D1423:D1469" si="24">A1423</f>
        <v>DIA001</v>
      </c>
      <c r="E1423" s="159"/>
      <c r="F1423" s="159"/>
      <c r="G1423" s="160"/>
      <c r="H1423" s="160"/>
      <c r="I1423" s="159"/>
      <c r="J1423" s="159" t="e">
        <f>[2]!EntCustSalesGL("marl02",A1423)</f>
        <v>#NAME?</v>
      </c>
    </row>
    <row r="1424" spans="1:10" x14ac:dyDescent="0.2">
      <c r="A1424" t="s">
        <v>2278</v>
      </c>
      <c r="C1424" s="159" t="e">
        <f>[2]!EntCustName("marl02",A1424)</f>
        <v>#NAME?</v>
      </c>
      <c r="D1424" s="159" t="str">
        <f t="shared" si="24"/>
        <v>DIN001</v>
      </c>
      <c r="E1424" s="159"/>
      <c r="F1424" s="159"/>
      <c r="G1424" s="160"/>
      <c r="H1424" s="160"/>
      <c r="I1424" s="159"/>
      <c r="J1424" s="159" t="e">
        <f>[2]!EntCustSalesGL("marl02",A1424)</f>
        <v>#NAME?</v>
      </c>
    </row>
    <row r="1425" spans="1:10" x14ac:dyDescent="0.2">
      <c r="A1425" t="s">
        <v>2279</v>
      </c>
      <c r="C1425" s="159" t="e">
        <f>[2]!EntCustName("marl02",A1425)</f>
        <v>#NAME?</v>
      </c>
      <c r="D1425" s="159" t="str">
        <f t="shared" si="24"/>
        <v>DIS002</v>
      </c>
      <c r="E1425" s="159"/>
      <c r="F1425" s="159"/>
      <c r="G1425" s="160"/>
      <c r="H1425" s="160"/>
      <c r="I1425" s="159"/>
      <c r="J1425" s="159" t="e">
        <f>[2]!EntCustSalesGL("marl02",A1425)</f>
        <v>#NAME?</v>
      </c>
    </row>
    <row r="1426" spans="1:10" x14ac:dyDescent="0.2">
      <c r="A1426" t="s">
        <v>2280</v>
      </c>
      <c r="C1426" s="159" t="e">
        <f>[2]!EntCustName("marl02",A1426)</f>
        <v>#NAME?</v>
      </c>
      <c r="D1426" s="159" t="str">
        <f t="shared" si="24"/>
        <v>DOY001</v>
      </c>
      <c r="E1426" s="159"/>
      <c r="F1426" s="159"/>
      <c r="G1426" s="160"/>
      <c r="H1426" s="160"/>
      <c r="I1426" s="159"/>
      <c r="J1426" s="159" t="e">
        <f>[2]!EntCustSalesGL("marl02",A1426)</f>
        <v>#NAME?</v>
      </c>
    </row>
    <row r="1427" spans="1:10" x14ac:dyDescent="0.2">
      <c r="A1427" t="s">
        <v>2281</v>
      </c>
      <c r="C1427" s="159" t="e">
        <f>[2]!EntCustName("marl02",A1427)</f>
        <v>#NAME?</v>
      </c>
      <c r="D1427" s="159" t="str">
        <f t="shared" si="24"/>
        <v>DUB001</v>
      </c>
      <c r="E1427" s="159"/>
      <c r="F1427" s="159"/>
      <c r="G1427" s="160"/>
      <c r="H1427" s="160"/>
      <c r="I1427" s="159"/>
      <c r="J1427" s="159" t="e">
        <f>[2]!EntCustSalesGL("marl02",A1427)</f>
        <v>#NAME?</v>
      </c>
    </row>
    <row r="1428" spans="1:10" x14ac:dyDescent="0.2">
      <c r="A1428" t="s">
        <v>2503</v>
      </c>
      <c r="C1428" s="159" t="e">
        <f>[2]!EntCustName("marl02",A1428)</f>
        <v>#NAME?</v>
      </c>
      <c r="D1428" s="159" t="str">
        <f t="shared" si="24"/>
        <v>DYN003</v>
      </c>
      <c r="E1428" s="159"/>
      <c r="F1428" s="159"/>
      <c r="G1428" s="160"/>
      <c r="H1428" s="160"/>
      <c r="I1428" s="159"/>
      <c r="J1428" s="159" t="e">
        <f>[2]!EntCustSalesGL("marl02",A1428)</f>
        <v>#NAME?</v>
      </c>
    </row>
    <row r="1429" spans="1:10" x14ac:dyDescent="0.2">
      <c r="A1429" t="s">
        <v>2282</v>
      </c>
      <c r="C1429" s="159" t="e">
        <f>[2]!EntCustName("marl02",A1429)</f>
        <v>#NAME?</v>
      </c>
      <c r="D1429" s="159" t="str">
        <f t="shared" si="24"/>
        <v>EAS012</v>
      </c>
      <c r="E1429" s="159"/>
      <c r="F1429" s="159"/>
      <c r="G1429" s="160"/>
      <c r="H1429" s="160"/>
      <c r="I1429" s="159"/>
      <c r="J1429" s="159" t="e">
        <f>[2]!EntCustSalesGL("marl02",A1429)</f>
        <v>#NAME?</v>
      </c>
    </row>
    <row r="1430" spans="1:10" x14ac:dyDescent="0.2">
      <c r="A1430" t="s">
        <v>2283</v>
      </c>
      <c r="C1430" s="159" t="e">
        <f>[2]!EntCustName("marl02",A1430)</f>
        <v>#NAME?</v>
      </c>
      <c r="D1430" s="159" t="str">
        <f t="shared" si="24"/>
        <v>ERN001</v>
      </c>
      <c r="E1430" s="159"/>
      <c r="F1430" s="159"/>
      <c r="G1430" s="160"/>
      <c r="H1430" s="160"/>
      <c r="I1430" s="159"/>
      <c r="J1430" s="159" t="e">
        <f>[2]!EntCustSalesGL("marl02",A1430)</f>
        <v>#NAME?</v>
      </c>
    </row>
    <row r="1431" spans="1:10" x14ac:dyDescent="0.2">
      <c r="A1431" t="s">
        <v>2284</v>
      </c>
      <c r="C1431" s="159" t="e">
        <f>[2]!EntCustName("marl02",A1431)</f>
        <v>#NAME?</v>
      </c>
      <c r="D1431" s="159" t="str">
        <f t="shared" si="24"/>
        <v>FIB001</v>
      </c>
      <c r="E1431" s="159"/>
      <c r="F1431" s="159"/>
      <c r="G1431" s="160"/>
      <c r="H1431" s="160"/>
      <c r="I1431" s="159"/>
      <c r="J1431" s="159" t="e">
        <f>[2]!EntCustSalesGL("marl02",A1431)</f>
        <v>#NAME?</v>
      </c>
    </row>
    <row r="1432" spans="1:10" x14ac:dyDescent="0.2">
      <c r="A1432" t="s">
        <v>2442</v>
      </c>
      <c r="C1432" s="159" t="e">
        <f>[2]!EntCustName("marl02",A1432)</f>
        <v>#NAME?</v>
      </c>
      <c r="D1432" s="159" t="str">
        <f t="shared" si="24"/>
        <v>FIN004</v>
      </c>
      <c r="E1432" s="159"/>
      <c r="F1432" s="159"/>
      <c r="G1432" s="160"/>
      <c r="H1432" s="160"/>
      <c r="I1432" s="159"/>
      <c r="J1432" s="159" t="e">
        <f>[2]!EntCustSalesGL("marl02",A1432)</f>
        <v>#NAME?</v>
      </c>
    </row>
    <row r="1433" spans="1:10" x14ac:dyDescent="0.2">
      <c r="A1433" t="s">
        <v>2285</v>
      </c>
      <c r="C1433" s="159" t="e">
        <f>[2]!EntCustName("marl02",A1433)</f>
        <v>#NAME?</v>
      </c>
      <c r="D1433" s="159" t="str">
        <f t="shared" si="24"/>
        <v>FIV002</v>
      </c>
      <c r="E1433" s="159"/>
      <c r="F1433" s="159"/>
      <c r="G1433" s="160"/>
      <c r="H1433" s="160"/>
      <c r="I1433" s="159"/>
      <c r="J1433" s="159" t="e">
        <f>[2]!EntCustSalesGL("marl02",A1433)</f>
        <v>#NAME?</v>
      </c>
    </row>
    <row r="1434" spans="1:10" x14ac:dyDescent="0.2">
      <c r="A1434" t="s">
        <v>2286</v>
      </c>
      <c r="C1434" s="159" t="e">
        <f>[2]!EntCustName("marl02",A1434)</f>
        <v>#NAME?</v>
      </c>
      <c r="D1434" s="159" t="str">
        <f t="shared" si="24"/>
        <v>FKG001</v>
      </c>
      <c r="E1434" s="159"/>
      <c r="F1434" s="159"/>
      <c r="G1434" s="160"/>
      <c r="H1434" s="160"/>
      <c r="I1434" s="159"/>
      <c r="J1434" s="159" t="e">
        <f>[2]!EntCustSalesGL("marl02",A1434)</f>
        <v>#NAME?</v>
      </c>
    </row>
    <row r="1435" spans="1:10" x14ac:dyDescent="0.2">
      <c r="A1435" t="s">
        <v>2287</v>
      </c>
      <c r="C1435" s="159" t="e">
        <f>[2]!EntCustName("marl02",A1435)</f>
        <v>#NAME?</v>
      </c>
      <c r="D1435" s="159" t="str">
        <f t="shared" si="24"/>
        <v>FLA002</v>
      </c>
      <c r="E1435" s="159"/>
      <c r="F1435" s="159"/>
      <c r="G1435" s="160"/>
      <c r="H1435" s="160"/>
      <c r="I1435" s="159"/>
      <c r="J1435" s="159" t="e">
        <f>[2]!EntCustSalesGL("marl02",A1435)</f>
        <v>#NAME?</v>
      </c>
    </row>
    <row r="1436" spans="1:10" x14ac:dyDescent="0.2">
      <c r="A1436" t="s">
        <v>2288</v>
      </c>
      <c r="C1436" s="159" t="e">
        <f>[2]!EntCustName("marl02",A1436)</f>
        <v>#NAME?</v>
      </c>
      <c r="D1436" s="159" t="str">
        <f t="shared" si="24"/>
        <v>FOO002</v>
      </c>
      <c r="E1436" s="159"/>
      <c r="F1436" s="159"/>
      <c r="G1436" s="160"/>
      <c r="H1436" s="160"/>
      <c r="I1436" s="159"/>
      <c r="J1436" s="159" t="e">
        <f>[2]!EntCustSalesGL("marl02",A1436)</f>
        <v>#NAME?</v>
      </c>
    </row>
    <row r="1437" spans="1:10" x14ac:dyDescent="0.2">
      <c r="A1437" t="s">
        <v>2289</v>
      </c>
      <c r="C1437" s="159" t="e">
        <f>[2]!EntCustName("marl02",A1437)</f>
        <v>#NAME?</v>
      </c>
      <c r="D1437" s="159" t="str">
        <f t="shared" si="24"/>
        <v>FRE007</v>
      </c>
      <c r="E1437" s="159"/>
      <c r="F1437" s="159"/>
      <c r="G1437" s="160"/>
      <c r="H1437" s="160"/>
      <c r="I1437" s="159"/>
      <c r="J1437" s="159" t="e">
        <f>[2]!EntCustSalesGL("marl02",A1437)</f>
        <v>#NAME?</v>
      </c>
    </row>
    <row r="1438" spans="1:10" x14ac:dyDescent="0.2">
      <c r="A1438" t="s">
        <v>2443</v>
      </c>
      <c r="C1438" s="159" t="e">
        <f>[2]!EntCustName("marl02",A1438)</f>
        <v>#NAME?</v>
      </c>
      <c r="D1438" s="159" t="str">
        <f t="shared" si="24"/>
        <v>GAA001</v>
      </c>
      <c r="E1438" s="159"/>
      <c r="F1438" s="159"/>
      <c r="G1438" s="160"/>
      <c r="H1438" s="160"/>
      <c r="I1438" s="159"/>
      <c r="J1438" s="159" t="e">
        <f>[2]!EntCustSalesGL("marl02",A1438)</f>
        <v>#NAME?</v>
      </c>
    </row>
    <row r="1439" spans="1:10" x14ac:dyDescent="0.2">
      <c r="A1439" t="s">
        <v>2444</v>
      </c>
      <c r="C1439" s="159" t="e">
        <f>[2]!EntCustName("marl02",A1439)</f>
        <v>#NAME?</v>
      </c>
      <c r="D1439" s="159" t="str">
        <f t="shared" si="24"/>
        <v>GAC001</v>
      </c>
      <c r="E1439" s="159"/>
      <c r="F1439" s="159"/>
      <c r="G1439" s="160"/>
      <c r="H1439" s="160"/>
      <c r="I1439" s="159"/>
      <c r="J1439" s="159" t="e">
        <f>[2]!EntCustSalesGL("marl02",A1439)</f>
        <v>#NAME?</v>
      </c>
    </row>
    <row r="1440" spans="1:10" x14ac:dyDescent="0.2">
      <c r="A1440" t="s">
        <v>2290</v>
      </c>
      <c r="C1440" s="159" t="e">
        <f>[2]!EntCustName("marl02",A1440)</f>
        <v>#NAME?</v>
      </c>
      <c r="D1440" s="159" t="str">
        <f t="shared" si="24"/>
        <v>GEN001</v>
      </c>
      <c r="E1440" s="159"/>
      <c r="F1440" s="159"/>
      <c r="G1440" s="160"/>
      <c r="H1440" s="160"/>
      <c r="I1440" s="159"/>
      <c r="J1440" s="159" t="e">
        <f>[2]!EntCustSalesGL("marl02",A1440)</f>
        <v>#NAME?</v>
      </c>
    </row>
    <row r="1441" spans="1:10" x14ac:dyDescent="0.2">
      <c r="A1441" t="s">
        <v>2291</v>
      </c>
      <c r="C1441" s="159" t="e">
        <f>[2]!EntCustName("marl02",A1441)</f>
        <v>#NAME?</v>
      </c>
      <c r="D1441" s="159" t="str">
        <f t="shared" si="24"/>
        <v>GHP001</v>
      </c>
      <c r="E1441" s="159"/>
      <c r="F1441" s="159"/>
      <c r="G1441" s="160"/>
      <c r="H1441" s="160"/>
      <c r="I1441" s="159"/>
      <c r="J1441" s="159" t="e">
        <f>[2]!EntCustSalesGL("marl02",A1441)</f>
        <v>#NAME?</v>
      </c>
    </row>
    <row r="1442" spans="1:10" x14ac:dyDescent="0.2">
      <c r="A1442" t="s">
        <v>2292</v>
      </c>
      <c r="C1442" s="159" t="e">
        <f>[2]!EntCustName("marl02",A1442)</f>
        <v>#NAME?</v>
      </c>
      <c r="D1442" s="159" t="str">
        <f t="shared" si="24"/>
        <v>GLO010</v>
      </c>
      <c r="E1442" s="159"/>
      <c r="F1442" s="159"/>
      <c r="G1442" s="160"/>
      <c r="H1442" s="160"/>
      <c r="I1442" s="159"/>
      <c r="J1442" s="159" t="e">
        <f>[2]!EntCustSalesGL("marl02",A1442)</f>
        <v>#NAME?</v>
      </c>
    </row>
    <row r="1443" spans="1:10" x14ac:dyDescent="0.2">
      <c r="A1443" t="s">
        <v>2293</v>
      </c>
      <c r="C1443" s="159" t="e">
        <f>[2]!EntCustName("marl02",A1443)</f>
        <v>#NAME?</v>
      </c>
      <c r="D1443" s="159" t="str">
        <f t="shared" si="24"/>
        <v>GOD001</v>
      </c>
      <c r="E1443" s="159"/>
      <c r="F1443" s="159"/>
      <c r="G1443" s="160"/>
      <c r="H1443" s="160"/>
      <c r="I1443" s="159"/>
      <c r="J1443" s="159" t="e">
        <f>[2]!EntCustSalesGL("marl02",A1443)</f>
        <v>#NAME?</v>
      </c>
    </row>
    <row r="1444" spans="1:10" x14ac:dyDescent="0.2">
      <c r="A1444" t="s">
        <v>2294</v>
      </c>
      <c r="C1444" s="159" t="e">
        <f>[2]!EntCustName("marl02",A1444)</f>
        <v>#NAME?</v>
      </c>
      <c r="D1444" s="159" t="str">
        <f t="shared" si="24"/>
        <v>GOL002</v>
      </c>
      <c r="E1444" s="159"/>
      <c r="F1444" s="159"/>
      <c r="G1444" s="160"/>
      <c r="H1444" s="160"/>
      <c r="I1444" s="159"/>
      <c r="J1444" s="159" t="e">
        <f>[2]!EntCustSalesGL("marl02",A1444)</f>
        <v>#NAME?</v>
      </c>
    </row>
    <row r="1445" spans="1:10" x14ac:dyDescent="0.2">
      <c r="A1445" t="s">
        <v>2295</v>
      </c>
      <c r="C1445" s="159" t="e">
        <f>[2]!EntCustName("marl02",A1445)</f>
        <v>#NAME?</v>
      </c>
      <c r="D1445" s="159" t="str">
        <f t="shared" si="24"/>
        <v>GON001</v>
      </c>
      <c r="E1445" s="159"/>
      <c r="F1445" s="159"/>
      <c r="G1445" s="160"/>
      <c r="H1445" s="160"/>
      <c r="I1445" s="159"/>
      <c r="J1445" s="159" t="e">
        <f>[2]!EntCustSalesGL("marl02",A1445)</f>
        <v>#NAME?</v>
      </c>
    </row>
    <row r="1446" spans="1:10" x14ac:dyDescent="0.2">
      <c r="A1446" t="s">
        <v>2296</v>
      </c>
      <c r="C1446" s="159" t="e">
        <f>[2]!EntCustName("marl02",A1446)</f>
        <v>#NAME?</v>
      </c>
      <c r="D1446" s="159" t="str">
        <f t="shared" si="24"/>
        <v>GRA003</v>
      </c>
      <c r="E1446" s="159"/>
      <c r="F1446" s="159"/>
      <c r="G1446" s="160"/>
      <c r="H1446" s="160"/>
      <c r="I1446" s="159"/>
      <c r="J1446" s="159" t="e">
        <f>[2]!EntCustSalesGL("marl02",A1446)</f>
        <v>#NAME?</v>
      </c>
    </row>
    <row r="1447" spans="1:10" x14ac:dyDescent="0.2">
      <c r="A1447" t="s">
        <v>2297</v>
      </c>
      <c r="C1447" s="159" t="e">
        <f>[2]!EntCustName("marl02",A1447)</f>
        <v>#NAME?</v>
      </c>
      <c r="D1447" s="159" t="str">
        <f t="shared" si="24"/>
        <v>GUL003</v>
      </c>
      <c r="E1447" s="159"/>
      <c r="F1447" s="159"/>
      <c r="G1447" s="160"/>
      <c r="H1447" s="160"/>
      <c r="I1447" s="159"/>
      <c r="J1447" s="159" t="e">
        <f>[2]!EntCustSalesGL("marl02",A1447)</f>
        <v>#NAME?</v>
      </c>
    </row>
    <row r="1448" spans="1:10" x14ac:dyDescent="0.2">
      <c r="A1448" t="s">
        <v>2298</v>
      </c>
      <c r="C1448" s="159" t="e">
        <f>[2]!EntCustName("marl02",A1448)</f>
        <v>#NAME?</v>
      </c>
      <c r="D1448" s="159" t="str">
        <f t="shared" si="24"/>
        <v>H2O002</v>
      </c>
      <c r="E1448" s="159"/>
      <c r="F1448" s="159"/>
      <c r="G1448" s="160"/>
      <c r="H1448" s="160"/>
      <c r="I1448" s="159"/>
      <c r="J1448" s="159" t="e">
        <f>[2]!EntCustSalesGL("marl02",A1448)</f>
        <v>#NAME?</v>
      </c>
    </row>
    <row r="1449" spans="1:10" x14ac:dyDescent="0.2">
      <c r="A1449" t="s">
        <v>2299</v>
      </c>
      <c r="C1449" s="159" t="e">
        <f>[2]!EntCustName("marl02",A1449)</f>
        <v>#NAME?</v>
      </c>
      <c r="D1449" s="159" t="str">
        <f t="shared" si="24"/>
        <v>HAM012</v>
      </c>
      <c r="E1449" s="159"/>
      <c r="F1449" s="159"/>
      <c r="G1449" s="160"/>
      <c r="H1449" s="160"/>
      <c r="I1449" s="159"/>
      <c r="J1449" s="159" t="e">
        <f>[2]!EntCustSalesGL("marl02",A1449)</f>
        <v>#NAME?</v>
      </c>
    </row>
    <row r="1450" spans="1:10" x14ac:dyDescent="0.2">
      <c r="A1450" t="s">
        <v>2300</v>
      </c>
      <c r="C1450" s="159" t="e">
        <f>[2]!EntCustName("marl02",A1450)</f>
        <v>#NAME?</v>
      </c>
      <c r="D1450" s="159" t="str">
        <f t="shared" si="24"/>
        <v>HAR009</v>
      </c>
      <c r="E1450" s="159"/>
      <c r="F1450" s="159"/>
      <c r="G1450" s="160"/>
      <c r="H1450" s="160"/>
      <c r="I1450" s="159"/>
      <c r="J1450" s="159" t="e">
        <f>[2]!EntCustSalesGL("marl02",A1450)</f>
        <v>#NAME?</v>
      </c>
    </row>
    <row r="1451" spans="1:10" x14ac:dyDescent="0.2">
      <c r="A1451" t="s">
        <v>2301</v>
      </c>
      <c r="C1451" s="159" t="e">
        <f>[2]!EntCustName("marl02",A1451)</f>
        <v>#NAME?</v>
      </c>
      <c r="D1451" s="159" t="str">
        <f t="shared" si="24"/>
        <v>HAR010</v>
      </c>
      <c r="E1451" s="159"/>
      <c r="F1451" s="159"/>
      <c r="G1451" s="160"/>
      <c r="H1451" s="160"/>
      <c r="I1451" s="159"/>
      <c r="J1451" s="159" t="e">
        <f>[2]!EntCustSalesGL("marl02",A1451)</f>
        <v>#NAME?</v>
      </c>
    </row>
    <row r="1452" spans="1:10" x14ac:dyDescent="0.2">
      <c r="A1452" t="s">
        <v>2302</v>
      </c>
      <c r="C1452" s="159" t="e">
        <f>[2]!EntCustName("marl02",A1452)</f>
        <v>#NAME?</v>
      </c>
      <c r="D1452" s="159" t="str">
        <f t="shared" si="24"/>
        <v>HAR019</v>
      </c>
      <c r="E1452" s="159"/>
      <c r="F1452" s="159"/>
      <c r="G1452" s="160"/>
      <c r="H1452" s="160"/>
      <c r="I1452" s="159"/>
      <c r="J1452" s="159" t="e">
        <f>[2]!EntCustSalesGL("marl02",A1452)</f>
        <v>#NAME?</v>
      </c>
    </row>
    <row r="1453" spans="1:10" x14ac:dyDescent="0.2">
      <c r="A1453" t="s">
        <v>2303</v>
      </c>
      <c r="C1453" s="159" t="e">
        <f>[2]!EntCustName("marl02",A1453)</f>
        <v>#NAME?</v>
      </c>
      <c r="D1453" s="159" t="str">
        <f t="shared" si="24"/>
        <v>HAU001</v>
      </c>
      <c r="E1453" s="159"/>
      <c r="F1453" s="159"/>
      <c r="G1453" s="160"/>
      <c r="H1453" s="160"/>
      <c r="I1453" s="159"/>
      <c r="J1453" s="159" t="e">
        <f>[2]!EntCustSalesGL("marl02",A1453)</f>
        <v>#NAME?</v>
      </c>
    </row>
    <row r="1454" spans="1:10" x14ac:dyDescent="0.2">
      <c r="A1454" t="s">
        <v>2304</v>
      </c>
      <c r="C1454" s="159" t="e">
        <f>[2]!EntCustName("marl02",A1454)</f>
        <v>#NAME?</v>
      </c>
      <c r="D1454" s="159" t="str">
        <f t="shared" si="24"/>
        <v>HUD001</v>
      </c>
      <c r="E1454" s="159"/>
      <c r="F1454" s="159"/>
      <c r="G1454" s="160"/>
      <c r="H1454" s="160"/>
      <c r="I1454" s="159"/>
      <c r="J1454" s="159" t="e">
        <f>[2]!EntCustSalesGL("marl02",A1454)</f>
        <v>#NAME?</v>
      </c>
    </row>
    <row r="1455" spans="1:10" x14ac:dyDescent="0.2">
      <c r="A1455" t="s">
        <v>2305</v>
      </c>
      <c r="C1455" s="159" t="e">
        <f>[2]!EntCustName("marl02",A1455)</f>
        <v>#NAME?</v>
      </c>
      <c r="D1455" s="159" t="str">
        <f t="shared" si="24"/>
        <v>HYD005</v>
      </c>
      <c r="E1455" s="159"/>
      <c r="F1455" s="159"/>
      <c r="G1455" s="160"/>
      <c r="H1455" s="160"/>
      <c r="I1455" s="159"/>
      <c r="J1455" s="159" t="e">
        <f>[2]!EntCustSalesGL("marl02",A1455)</f>
        <v>#NAME?</v>
      </c>
    </row>
    <row r="1456" spans="1:10" x14ac:dyDescent="0.2">
      <c r="A1456" t="s">
        <v>2306</v>
      </c>
      <c r="C1456" s="159" t="e">
        <f>[2]!EntCustName("marl02",A1456)</f>
        <v>#NAME?</v>
      </c>
      <c r="D1456" s="159" t="str">
        <f t="shared" si="24"/>
        <v>HYD008</v>
      </c>
      <c r="E1456" s="159"/>
      <c r="F1456" s="159"/>
      <c r="G1456" s="160"/>
      <c r="H1456" s="160"/>
      <c r="I1456" s="159"/>
      <c r="J1456" s="159" t="e">
        <f>[2]!EntCustSalesGL("marl02",A1456)</f>
        <v>#NAME?</v>
      </c>
    </row>
    <row r="1457" spans="1:10" x14ac:dyDescent="0.2">
      <c r="A1457" t="s">
        <v>2307</v>
      </c>
      <c r="C1457" s="159" t="e">
        <f>[2]!EntCustName("marl02",A1457)</f>
        <v>#NAME?</v>
      </c>
      <c r="D1457" s="159" t="str">
        <f t="shared" si="24"/>
        <v>INT008</v>
      </c>
      <c r="E1457" s="159"/>
      <c r="F1457" s="159"/>
      <c r="G1457" s="160"/>
      <c r="H1457" s="160"/>
      <c r="I1457" s="159"/>
      <c r="J1457" s="159" t="e">
        <f>[2]!EntCustSalesGL("marl02",A1457)</f>
        <v>#NAME?</v>
      </c>
    </row>
    <row r="1458" spans="1:10" x14ac:dyDescent="0.2">
      <c r="A1458" t="s">
        <v>2308</v>
      </c>
      <c r="C1458" s="159" t="e">
        <f>[2]!EntCustName("marl02",A1458)</f>
        <v>#NAME?</v>
      </c>
      <c r="D1458" s="159" t="str">
        <f t="shared" si="24"/>
        <v>ITT001</v>
      </c>
      <c r="E1458" s="159"/>
      <c r="F1458" s="159"/>
      <c r="G1458" s="160"/>
      <c r="H1458" s="160"/>
      <c r="I1458" s="159"/>
      <c r="J1458" s="159" t="e">
        <f>[2]!EntCustSalesGL("marl02",A1458)</f>
        <v>#NAME?</v>
      </c>
    </row>
    <row r="1459" spans="1:10" x14ac:dyDescent="0.2">
      <c r="A1459" t="s">
        <v>2309</v>
      </c>
      <c r="C1459" s="159" t="e">
        <f>[2]!EntCustName("marl02",A1459)</f>
        <v>#NAME?</v>
      </c>
      <c r="D1459" s="159" t="str">
        <f t="shared" si="24"/>
        <v>JER003</v>
      </c>
      <c r="E1459" s="159"/>
      <c r="F1459" s="159"/>
      <c r="G1459" s="160"/>
      <c r="H1459" s="160"/>
      <c r="I1459" s="159"/>
      <c r="J1459" s="159" t="e">
        <f>[2]!EntCustSalesGL("marl02",A1459)</f>
        <v>#NAME?</v>
      </c>
    </row>
    <row r="1460" spans="1:10" x14ac:dyDescent="0.2">
      <c r="A1460" t="s">
        <v>2310</v>
      </c>
      <c r="C1460" s="159" t="e">
        <f>[2]!EntCustName("marl02",A1460)</f>
        <v>#NAME?</v>
      </c>
      <c r="D1460" s="159" t="str">
        <f t="shared" si="24"/>
        <v>KOR002</v>
      </c>
      <c r="E1460" s="159"/>
      <c r="F1460" s="159"/>
      <c r="G1460" s="160"/>
      <c r="H1460" s="160"/>
      <c r="I1460" s="159"/>
      <c r="J1460" s="159" t="e">
        <f>[2]!EntCustSalesGL("marl02",A1460)</f>
        <v>#NAME?</v>
      </c>
    </row>
    <row r="1461" spans="1:10" x14ac:dyDescent="0.2">
      <c r="A1461" t="s">
        <v>2311</v>
      </c>
      <c r="C1461" s="159" t="e">
        <f>[2]!EntCustName("marl02",A1461)</f>
        <v>#NAME?</v>
      </c>
      <c r="D1461" s="159" t="str">
        <f t="shared" si="24"/>
        <v>KSC001</v>
      </c>
      <c r="E1461" s="159"/>
      <c r="F1461" s="159"/>
      <c r="G1461" s="160"/>
      <c r="H1461" s="160"/>
      <c r="I1461" s="159"/>
      <c r="J1461" s="159" t="e">
        <f>[2]!EntCustSalesGL("marl02",A1461)</f>
        <v>#NAME?</v>
      </c>
    </row>
    <row r="1462" spans="1:10" x14ac:dyDescent="0.2">
      <c r="A1462" t="s">
        <v>2312</v>
      </c>
      <c r="C1462" s="159" t="e">
        <f>[2]!EntCustName("marl02",A1462)</f>
        <v>#NAME?</v>
      </c>
      <c r="D1462" s="159" t="str">
        <f t="shared" si="24"/>
        <v>KTM001</v>
      </c>
      <c r="E1462" s="159"/>
      <c r="F1462" s="159"/>
      <c r="G1462" s="160"/>
      <c r="H1462" s="160"/>
      <c r="I1462" s="159"/>
      <c r="J1462" s="159" t="e">
        <f>[2]!EntCustSalesGL("marl02",A1462)</f>
        <v>#NAME?</v>
      </c>
    </row>
    <row r="1463" spans="1:10" x14ac:dyDescent="0.2">
      <c r="A1463" t="s">
        <v>2313</v>
      </c>
      <c r="C1463" s="159" t="e">
        <f>[2]!EntCustName("marl02",A1463)</f>
        <v>#NAME?</v>
      </c>
      <c r="D1463" s="159" t="str">
        <f t="shared" si="24"/>
        <v>KUW001</v>
      </c>
      <c r="E1463" s="159"/>
      <c r="F1463" s="159"/>
      <c r="G1463" s="160"/>
      <c r="H1463" s="160"/>
      <c r="I1463" s="159"/>
      <c r="J1463" s="159" t="e">
        <f>[2]!EntCustSalesGL("marl02",A1463)</f>
        <v>#NAME?</v>
      </c>
    </row>
    <row r="1464" spans="1:10" x14ac:dyDescent="0.2">
      <c r="A1464" t="s">
        <v>2314</v>
      </c>
      <c r="C1464" s="159" t="e">
        <f>[2]!EntCustName("marl02",A1464)</f>
        <v>#NAME?</v>
      </c>
      <c r="D1464" s="159" t="str">
        <f t="shared" si="24"/>
        <v>LAS006</v>
      </c>
      <c r="E1464" s="159"/>
      <c r="F1464" s="159"/>
      <c r="G1464" s="160"/>
      <c r="H1464" s="160"/>
      <c r="I1464" s="159"/>
      <c r="J1464" s="159" t="e">
        <f>[2]!EntCustSalesGL("marl02",A1464)</f>
        <v>#NAME?</v>
      </c>
    </row>
    <row r="1465" spans="1:10" x14ac:dyDescent="0.2">
      <c r="A1465" t="s">
        <v>2315</v>
      </c>
      <c r="C1465" s="159" t="e">
        <f>[2]!EntCustName("marl02",A1465)</f>
        <v>#NAME?</v>
      </c>
      <c r="D1465" s="159" t="str">
        <f t="shared" si="24"/>
        <v>LEB001</v>
      </c>
      <c r="E1465" s="159"/>
      <c r="F1465" s="159"/>
      <c r="G1465" s="160"/>
      <c r="H1465" s="160"/>
      <c r="I1465" s="159"/>
      <c r="J1465" s="159" t="e">
        <f>[2]!EntCustSalesGL("marl02",A1465)</f>
        <v>#NAME?</v>
      </c>
    </row>
    <row r="1466" spans="1:10" x14ac:dyDescent="0.2">
      <c r="A1466" t="s">
        <v>2316</v>
      </c>
      <c r="C1466" s="159" t="e">
        <f>[2]!EntCustName("marl02",A1466)</f>
        <v>#NAME?</v>
      </c>
      <c r="D1466" s="159" t="str">
        <f t="shared" si="24"/>
        <v>LEI007</v>
      </c>
      <c r="E1466" s="159"/>
      <c r="F1466" s="159"/>
      <c r="G1466" s="160"/>
      <c r="H1466" s="160"/>
      <c r="I1466" s="159"/>
      <c r="J1466" s="159" t="e">
        <f>[2]!EntCustSalesGL("marl02",A1466)</f>
        <v>#NAME?</v>
      </c>
    </row>
    <row r="1467" spans="1:10" x14ac:dyDescent="0.2">
      <c r="A1467" t="s">
        <v>2317</v>
      </c>
      <c r="C1467" s="159" t="e">
        <f>[2]!EntCustName("marl02",A1467)</f>
        <v>#NAME?</v>
      </c>
      <c r="D1467" s="159" t="str">
        <f t="shared" si="24"/>
        <v>LES001</v>
      </c>
      <c r="E1467" s="159"/>
      <c r="F1467" s="159"/>
      <c r="G1467" s="160"/>
      <c r="H1467" s="160"/>
      <c r="I1467" s="159"/>
      <c r="J1467" s="159" t="e">
        <f>[2]!EntCustSalesGL("marl02",A1467)</f>
        <v>#NAME?</v>
      </c>
    </row>
    <row r="1468" spans="1:10" x14ac:dyDescent="0.2">
      <c r="A1468" t="s">
        <v>2318</v>
      </c>
      <c r="C1468" s="159" t="e">
        <f>[2]!EntCustName("marl02",A1468)</f>
        <v>#NAME?</v>
      </c>
      <c r="D1468" s="159" t="str">
        <f t="shared" si="24"/>
        <v>LEW002</v>
      </c>
      <c r="E1468" s="159"/>
      <c r="F1468" s="159"/>
      <c r="G1468" s="160"/>
      <c r="H1468" s="160"/>
      <c r="I1468" s="159"/>
      <c r="J1468" s="159" t="e">
        <f>[2]!EntCustSalesGL("marl02",A1468)</f>
        <v>#NAME?</v>
      </c>
    </row>
    <row r="1469" spans="1:10" x14ac:dyDescent="0.2">
      <c r="A1469" t="s">
        <v>2319</v>
      </c>
      <c r="C1469" s="159" t="e">
        <f>[2]!EntCustName("marl02",A1469)</f>
        <v>#NAME?</v>
      </c>
      <c r="D1469" s="159" t="str">
        <f t="shared" si="24"/>
        <v>MAL009</v>
      </c>
      <c r="E1469" s="159"/>
      <c r="F1469" s="159"/>
      <c r="G1469" s="160"/>
      <c r="H1469" s="160"/>
      <c r="I1469" s="159"/>
      <c r="J1469" s="159" t="e">
        <f>[2]!EntCustSalesGL("marl02",A1469)</f>
        <v>#NAME?</v>
      </c>
    </row>
    <row r="1470" spans="1:10" x14ac:dyDescent="0.2">
      <c r="A1470" t="s">
        <v>2320</v>
      </c>
      <c r="C1470" s="159" t="e">
        <f>[2]!EntCustName("marl02",A1470)</f>
        <v>#NAME?</v>
      </c>
      <c r="D1470" s="159" t="str">
        <f t="shared" ref="D1470:D1533" si="25">A1470</f>
        <v>MAN010</v>
      </c>
      <c r="E1470" s="159"/>
      <c r="F1470" s="159"/>
      <c r="G1470" s="160"/>
      <c r="H1470" s="160"/>
      <c r="I1470" s="159"/>
      <c r="J1470" s="159" t="e">
        <f>[2]!EntCustSalesGL("marl02",A1470)</f>
        <v>#NAME?</v>
      </c>
    </row>
    <row r="1471" spans="1:10" x14ac:dyDescent="0.2">
      <c r="A1471" t="s">
        <v>2321</v>
      </c>
      <c r="C1471" s="159" t="e">
        <f>[2]!EntCustName("marl02",A1471)</f>
        <v>#NAME?</v>
      </c>
      <c r="D1471" s="159" t="str">
        <f t="shared" si="25"/>
        <v>MAP001</v>
      </c>
      <c r="E1471" s="159"/>
      <c r="F1471" s="159"/>
      <c r="G1471" s="160"/>
      <c r="H1471" s="160"/>
      <c r="I1471" s="159"/>
      <c r="J1471" s="159" t="e">
        <f>[2]!EntCustSalesGL("marl02",A1471)</f>
        <v>#NAME?</v>
      </c>
    </row>
    <row r="1472" spans="1:10" x14ac:dyDescent="0.2">
      <c r="A1472" t="s">
        <v>2322</v>
      </c>
      <c r="C1472" s="159" t="e">
        <f>[2]!EntCustName("marl02",A1472)</f>
        <v>#NAME?</v>
      </c>
      <c r="D1472" s="159" t="str">
        <f t="shared" si="25"/>
        <v>MAR001</v>
      </c>
      <c r="E1472" s="159"/>
      <c r="F1472" s="159"/>
      <c r="G1472" s="160"/>
      <c r="H1472" s="160"/>
      <c r="I1472" s="159"/>
      <c r="J1472" s="159" t="e">
        <f>[2]!EntCustSalesGL("marl02",A1472)</f>
        <v>#NAME?</v>
      </c>
    </row>
    <row r="1473" spans="1:10" x14ac:dyDescent="0.2">
      <c r="A1473" t="s">
        <v>2323</v>
      </c>
      <c r="C1473" s="159" t="e">
        <f>[2]!EntCustName("marl02",A1473)</f>
        <v>#NAME?</v>
      </c>
      <c r="D1473" s="159" t="str">
        <f t="shared" si="25"/>
        <v>MAR002</v>
      </c>
      <c r="E1473" s="159"/>
      <c r="F1473" s="159"/>
      <c r="G1473" s="160"/>
      <c r="H1473" s="160"/>
      <c r="I1473" s="159"/>
      <c r="J1473" s="159" t="e">
        <f>[2]!EntCustSalesGL("marl02",A1473)</f>
        <v>#NAME?</v>
      </c>
    </row>
    <row r="1474" spans="1:10" x14ac:dyDescent="0.2">
      <c r="A1474" t="s">
        <v>2324</v>
      </c>
      <c r="C1474" s="159" t="e">
        <f>[2]!EntCustName("marl02",A1474)</f>
        <v>#NAME?</v>
      </c>
      <c r="D1474" s="159" t="str">
        <f t="shared" si="25"/>
        <v>MAR008</v>
      </c>
      <c r="E1474" s="159"/>
      <c r="F1474" s="159"/>
      <c r="G1474" s="160"/>
      <c r="H1474" s="160"/>
      <c r="I1474" s="159"/>
      <c r="J1474" s="159" t="e">
        <f>[2]!EntCustSalesGL("marl02",A1474)</f>
        <v>#NAME?</v>
      </c>
    </row>
    <row r="1475" spans="1:10" x14ac:dyDescent="0.2">
      <c r="A1475" t="s">
        <v>2325</v>
      </c>
      <c r="C1475" s="159" t="e">
        <f>[2]!EntCustName("marl02",A1475)</f>
        <v>#NAME?</v>
      </c>
      <c r="D1475" s="159" t="str">
        <f t="shared" si="25"/>
        <v>MAR028</v>
      </c>
      <c r="E1475" s="159"/>
      <c r="F1475" s="159"/>
      <c r="G1475" s="160"/>
      <c r="H1475" s="160"/>
      <c r="I1475" s="159"/>
      <c r="J1475" s="159" t="e">
        <f>[2]!EntCustSalesGL("marl02",A1475)</f>
        <v>#NAME?</v>
      </c>
    </row>
    <row r="1476" spans="1:10" x14ac:dyDescent="0.2">
      <c r="A1476" t="s">
        <v>2326</v>
      </c>
      <c r="C1476" s="159" t="e">
        <f>[2]!EntCustName("marl02",A1476)</f>
        <v>#NAME?</v>
      </c>
      <c r="D1476" s="159" t="str">
        <f t="shared" si="25"/>
        <v>MCC005</v>
      </c>
      <c r="E1476" s="159"/>
      <c r="F1476" s="159"/>
      <c r="G1476" s="160"/>
      <c r="H1476" s="160"/>
      <c r="I1476" s="159"/>
      <c r="J1476" s="159" t="e">
        <f>[2]!EntCustSalesGL("marl02",A1476)</f>
        <v>#NAME?</v>
      </c>
    </row>
    <row r="1477" spans="1:10" x14ac:dyDescent="0.2">
      <c r="A1477" t="s">
        <v>2327</v>
      </c>
      <c r="C1477" s="159" t="e">
        <f>[2]!EntCustName("marl02",A1477)</f>
        <v>#NAME?</v>
      </c>
      <c r="D1477" s="159" t="str">
        <f t="shared" si="25"/>
        <v>MEC002</v>
      </c>
      <c r="E1477" s="159"/>
      <c r="F1477" s="159"/>
      <c r="G1477" s="160"/>
      <c r="H1477" s="160"/>
      <c r="I1477" s="159"/>
      <c r="J1477" s="159" t="e">
        <f>[2]!EntCustSalesGL("marl02",A1477)</f>
        <v>#NAME?</v>
      </c>
    </row>
    <row r="1478" spans="1:10" x14ac:dyDescent="0.2">
      <c r="A1478" t="s">
        <v>2328</v>
      </c>
      <c r="C1478" s="159" t="e">
        <f>[2]!EntCustName("marl02",A1478)</f>
        <v>#NAME?</v>
      </c>
      <c r="D1478" s="159" t="str">
        <f t="shared" si="25"/>
        <v>MOO003</v>
      </c>
      <c r="E1478" s="159"/>
      <c r="F1478" s="159"/>
      <c r="G1478" s="160"/>
      <c r="H1478" s="160"/>
      <c r="I1478" s="159"/>
      <c r="J1478" s="159" t="e">
        <f>[2]!EntCustSalesGL("marl02",A1478)</f>
        <v>#NAME?</v>
      </c>
    </row>
    <row r="1479" spans="1:10" x14ac:dyDescent="0.2">
      <c r="A1479" t="s">
        <v>2329</v>
      </c>
      <c r="C1479" s="159" t="e">
        <f>[2]!EntCustName("marl02",A1479)</f>
        <v>#NAME?</v>
      </c>
      <c r="D1479" s="159" t="str">
        <f t="shared" si="25"/>
        <v>MOO004</v>
      </c>
      <c r="E1479" s="159"/>
      <c r="F1479" s="159"/>
      <c r="G1479" s="160"/>
      <c r="H1479" s="160"/>
      <c r="I1479" s="159"/>
      <c r="J1479" s="159" t="e">
        <f>[2]!EntCustSalesGL("marl02",A1479)</f>
        <v>#NAME?</v>
      </c>
    </row>
    <row r="1480" spans="1:10" x14ac:dyDescent="0.2">
      <c r="A1480" t="s">
        <v>2330</v>
      </c>
      <c r="C1480" s="159" t="e">
        <f>[2]!EntCustName("marl02",A1480)</f>
        <v>#NAME?</v>
      </c>
      <c r="D1480" s="159" t="str">
        <f t="shared" si="25"/>
        <v>MOR001</v>
      </c>
      <c r="E1480" s="159"/>
      <c r="F1480" s="159"/>
      <c r="G1480" s="160"/>
      <c r="H1480" s="160"/>
      <c r="I1480" s="159"/>
      <c r="J1480" s="159" t="e">
        <f>[2]!EntCustSalesGL("marl02",A1480)</f>
        <v>#NAME?</v>
      </c>
    </row>
    <row r="1481" spans="1:10" x14ac:dyDescent="0.2">
      <c r="A1481" t="s">
        <v>2331</v>
      </c>
      <c r="C1481" s="159" t="e">
        <f>[2]!EntCustName("marl02",A1481)</f>
        <v>#NAME?</v>
      </c>
      <c r="D1481" s="159" t="str">
        <f t="shared" si="25"/>
        <v>MUS001</v>
      </c>
      <c r="E1481" s="159"/>
      <c r="F1481" s="159"/>
      <c r="G1481" s="160"/>
      <c r="H1481" s="160"/>
      <c r="I1481" s="159"/>
      <c r="J1481" s="159" t="e">
        <f>[2]!EntCustSalesGL("marl02",A1481)</f>
        <v>#NAME?</v>
      </c>
    </row>
    <row r="1482" spans="1:10" x14ac:dyDescent="0.2">
      <c r="A1482" t="s">
        <v>2332</v>
      </c>
      <c r="C1482" s="159" t="e">
        <f>[2]!EntCustName("marl02",A1482)</f>
        <v>#NAME?</v>
      </c>
      <c r="D1482" s="159" t="str">
        <f t="shared" si="25"/>
        <v>MUS002</v>
      </c>
      <c r="E1482" s="159"/>
      <c r="F1482" s="159"/>
      <c r="G1482" s="160"/>
      <c r="H1482" s="160"/>
      <c r="I1482" s="159"/>
      <c r="J1482" s="159" t="e">
        <f>[2]!EntCustSalesGL("marl02",A1482)</f>
        <v>#NAME?</v>
      </c>
    </row>
    <row r="1483" spans="1:10" x14ac:dyDescent="0.2">
      <c r="A1483" t="s">
        <v>2333</v>
      </c>
      <c r="C1483" s="159" t="e">
        <f>[2]!EntCustName("marl02",A1483)</f>
        <v>#NAME?</v>
      </c>
      <c r="D1483" s="159" t="str">
        <f t="shared" si="25"/>
        <v>NAI001</v>
      </c>
      <c r="E1483" s="159"/>
      <c r="F1483" s="159"/>
      <c r="G1483" s="160"/>
      <c r="H1483" s="160"/>
      <c r="I1483" s="159"/>
      <c r="J1483" s="159" t="e">
        <f>[2]!EntCustSalesGL("marl02",A1483)</f>
        <v>#NAME?</v>
      </c>
    </row>
    <row r="1484" spans="1:10" x14ac:dyDescent="0.2">
      <c r="A1484" t="s">
        <v>2334</v>
      </c>
      <c r="C1484" s="159" t="e">
        <f>[2]!EntCustName("marl02",A1484)</f>
        <v>#NAME?</v>
      </c>
      <c r="D1484" s="159" t="str">
        <f t="shared" si="25"/>
        <v>NAK001</v>
      </c>
      <c r="E1484" s="159"/>
      <c r="F1484" s="159"/>
      <c r="G1484" s="160"/>
      <c r="H1484" s="160"/>
      <c r="I1484" s="159"/>
      <c r="J1484" s="159" t="e">
        <f>[2]!EntCustSalesGL("marl02",A1484)</f>
        <v>#NAME?</v>
      </c>
    </row>
    <row r="1485" spans="1:10" x14ac:dyDescent="0.2">
      <c r="A1485" t="s">
        <v>2335</v>
      </c>
      <c r="C1485" s="159" t="e">
        <f>[2]!EntCustName("marl02",A1485)</f>
        <v>#NAME?</v>
      </c>
      <c r="D1485" s="159" t="str">
        <f t="shared" si="25"/>
        <v>NAT008</v>
      </c>
      <c r="E1485" s="159"/>
      <c r="F1485" s="159"/>
      <c r="G1485" s="160"/>
      <c r="H1485" s="160"/>
      <c r="I1485" s="159"/>
      <c r="J1485" s="159" t="e">
        <f>[2]!EntCustSalesGL("marl02",A1485)</f>
        <v>#NAME?</v>
      </c>
    </row>
    <row r="1486" spans="1:10" x14ac:dyDescent="0.2">
      <c r="A1486" t="s">
        <v>2336</v>
      </c>
      <c r="C1486" s="159" t="e">
        <f>[2]!EntCustName("marl02",A1486)</f>
        <v>#NAME?</v>
      </c>
      <c r="D1486" s="159" t="str">
        <f t="shared" si="25"/>
        <v>NAV003</v>
      </c>
      <c r="E1486" s="159"/>
      <c r="F1486" s="159"/>
      <c r="G1486" s="160"/>
      <c r="H1486" s="160"/>
      <c r="I1486" s="159"/>
      <c r="J1486" s="159" t="e">
        <f>[2]!EntCustSalesGL("marl02",A1486)</f>
        <v>#NAME?</v>
      </c>
    </row>
    <row r="1487" spans="1:10" x14ac:dyDescent="0.2">
      <c r="A1487" t="s">
        <v>2337</v>
      </c>
      <c r="C1487" s="159" t="e">
        <f>[2]!EntCustName("marl02",A1487)</f>
        <v>#NAME?</v>
      </c>
      <c r="D1487" s="159" t="str">
        <f t="shared" si="25"/>
        <v>NAV005</v>
      </c>
      <c r="E1487" s="159"/>
      <c r="F1487" s="159"/>
      <c r="G1487" s="160"/>
      <c r="H1487" s="160"/>
      <c r="I1487" s="159"/>
      <c r="J1487" s="159" t="e">
        <f>[2]!EntCustSalesGL("marl02",A1487)</f>
        <v>#NAME?</v>
      </c>
    </row>
    <row r="1488" spans="1:10" x14ac:dyDescent="0.2">
      <c r="A1488" t="s">
        <v>2338</v>
      </c>
      <c r="C1488" s="159" t="e">
        <f>[2]!EntCustName("marl02",A1488)</f>
        <v>#NAME?</v>
      </c>
      <c r="D1488" s="159" t="str">
        <f t="shared" si="25"/>
        <v>NEI001</v>
      </c>
      <c r="E1488" s="159"/>
      <c r="F1488" s="159"/>
      <c r="G1488" s="160"/>
      <c r="H1488" s="160"/>
      <c r="I1488" s="159"/>
      <c r="J1488" s="159" t="e">
        <f>[2]!EntCustSalesGL("marl02",A1488)</f>
        <v>#NAME?</v>
      </c>
    </row>
    <row r="1489" spans="1:10" x14ac:dyDescent="0.2">
      <c r="A1489" t="s">
        <v>2339</v>
      </c>
      <c r="C1489" s="159" t="e">
        <f>[2]!EntCustName("marl02",A1489)</f>
        <v>#NAME?</v>
      </c>
      <c r="D1489" s="159" t="str">
        <f t="shared" si="25"/>
        <v>NOE001</v>
      </c>
      <c r="E1489" s="159"/>
      <c r="F1489" s="159"/>
      <c r="G1489" s="160"/>
      <c r="H1489" s="160"/>
      <c r="I1489" s="159"/>
      <c r="J1489" s="159" t="e">
        <f>[2]!EntCustSalesGL("marl02",A1489)</f>
        <v>#NAME?</v>
      </c>
    </row>
    <row r="1490" spans="1:10" x14ac:dyDescent="0.2">
      <c r="A1490" t="s">
        <v>2340</v>
      </c>
      <c r="C1490" s="159" t="e">
        <f>[2]!EntCustName("marl02",A1490)</f>
        <v>#NAME?</v>
      </c>
      <c r="D1490" s="159" t="str">
        <f t="shared" si="25"/>
        <v>NOR025</v>
      </c>
      <c r="E1490" s="159"/>
      <c r="F1490" s="159"/>
      <c r="G1490" s="160"/>
      <c r="H1490" s="160"/>
      <c r="I1490" s="159"/>
      <c r="J1490" s="159" t="e">
        <f>[2]!EntCustSalesGL("marl02",A1490)</f>
        <v>#NAME?</v>
      </c>
    </row>
    <row r="1491" spans="1:10" x14ac:dyDescent="0.2">
      <c r="A1491" t="s">
        <v>2341</v>
      </c>
      <c r="C1491" s="159" t="e">
        <f>[2]!EntCustName("marl02",A1491)</f>
        <v>#NAME?</v>
      </c>
      <c r="D1491" s="159" t="str">
        <f t="shared" si="25"/>
        <v>OCE019</v>
      </c>
      <c r="E1491" s="159"/>
      <c r="F1491" s="159"/>
      <c r="G1491" s="160"/>
      <c r="H1491" s="160"/>
      <c r="I1491" s="159"/>
      <c r="J1491" s="159" t="e">
        <f>[2]!EntCustSalesGL("marl02",A1491)</f>
        <v>#NAME?</v>
      </c>
    </row>
    <row r="1492" spans="1:10" x14ac:dyDescent="0.2">
      <c r="A1492" t="s">
        <v>2342</v>
      </c>
      <c r="C1492" s="159" t="e">
        <f>[2]!EntCustName("marl02",A1492)</f>
        <v>#NAME?</v>
      </c>
      <c r="D1492" s="159" t="str">
        <f t="shared" si="25"/>
        <v>OCE023</v>
      </c>
      <c r="E1492" s="159"/>
      <c r="F1492" s="159"/>
      <c r="G1492" s="160"/>
      <c r="H1492" s="160"/>
      <c r="I1492" s="159"/>
      <c r="J1492" s="159" t="e">
        <f>[2]!EntCustSalesGL("marl02",A1492)</f>
        <v>#NAME?</v>
      </c>
    </row>
    <row r="1493" spans="1:10" x14ac:dyDescent="0.2">
      <c r="A1493" t="s">
        <v>2343</v>
      </c>
      <c r="C1493" s="159" t="e">
        <f>[2]!EntCustName("marl02",A1493)</f>
        <v>#NAME?</v>
      </c>
      <c r="D1493" s="159" t="str">
        <f t="shared" si="25"/>
        <v>OLA001</v>
      </c>
      <c r="E1493" s="159"/>
      <c r="F1493" s="159"/>
      <c r="G1493" s="160"/>
      <c r="H1493" s="160"/>
      <c r="I1493" s="159"/>
      <c r="J1493" s="159" t="e">
        <f>[2]!EntCustSalesGL("marl02",A1493)</f>
        <v>#NAME?</v>
      </c>
    </row>
    <row r="1494" spans="1:10" x14ac:dyDescent="0.2">
      <c r="A1494" t="s">
        <v>2344</v>
      </c>
      <c r="C1494" s="159" t="e">
        <f>[2]!EntCustName("marl02",A1494)</f>
        <v>#NAME?</v>
      </c>
      <c r="D1494" s="159" t="str">
        <f t="shared" si="25"/>
        <v>OMA001</v>
      </c>
      <c r="E1494" s="159"/>
      <c r="F1494" s="159"/>
      <c r="G1494" s="160"/>
      <c r="H1494" s="160"/>
      <c r="I1494" s="159"/>
      <c r="J1494" s="159" t="e">
        <f>[2]!EntCustSalesGL("marl02",A1494)</f>
        <v>#NAME?</v>
      </c>
    </row>
    <row r="1495" spans="1:10" x14ac:dyDescent="0.2">
      <c r="A1495" t="s">
        <v>2345</v>
      </c>
      <c r="C1495" s="159" t="e">
        <f>[2]!EntCustName("marl02",A1495)</f>
        <v>#NAME?</v>
      </c>
      <c r="D1495" s="159" t="str">
        <f t="shared" si="25"/>
        <v>OPU002</v>
      </c>
      <c r="E1495" s="159"/>
      <c r="F1495" s="159"/>
      <c r="G1495" s="160"/>
      <c r="H1495" s="160"/>
      <c r="I1495" s="159"/>
      <c r="J1495" s="159" t="e">
        <f>[2]!EntCustSalesGL("marl02",A1495)</f>
        <v>#NAME?</v>
      </c>
    </row>
    <row r="1496" spans="1:10" x14ac:dyDescent="0.2">
      <c r="A1496" t="s">
        <v>2346</v>
      </c>
      <c r="C1496" s="159" t="e">
        <f>[2]!EntCustName("marl02",A1496)</f>
        <v>#NAME?</v>
      </c>
      <c r="D1496" s="159" t="str">
        <f t="shared" si="25"/>
        <v>ORA001</v>
      </c>
      <c r="E1496" s="159"/>
      <c r="F1496" s="159"/>
      <c r="G1496" s="160"/>
      <c r="H1496" s="160"/>
      <c r="I1496" s="159"/>
      <c r="J1496" s="159" t="e">
        <f>[2]!EntCustSalesGL("marl02",A1496)</f>
        <v>#NAME?</v>
      </c>
    </row>
    <row r="1497" spans="1:10" x14ac:dyDescent="0.2">
      <c r="A1497" t="s">
        <v>2347</v>
      </c>
      <c r="C1497" s="159" t="e">
        <f>[2]!EntCustName("marl02",A1497)</f>
        <v>#NAME?</v>
      </c>
      <c r="D1497" s="159" t="str">
        <f t="shared" si="25"/>
        <v>ORA003</v>
      </c>
      <c r="E1497" s="159"/>
      <c r="F1497" s="159"/>
      <c r="G1497" s="160"/>
      <c r="H1497" s="160"/>
      <c r="I1497" s="159"/>
      <c r="J1497" s="159" t="e">
        <f>[2]!EntCustSalesGL("marl02",A1497)</f>
        <v>#NAME?</v>
      </c>
    </row>
    <row r="1498" spans="1:10" x14ac:dyDescent="0.2">
      <c r="A1498" t="s">
        <v>2348</v>
      </c>
      <c r="C1498" s="159" t="e">
        <f>[2]!EntCustName("marl02",A1498)</f>
        <v>#NAME?</v>
      </c>
      <c r="D1498" s="159" t="str">
        <f t="shared" si="25"/>
        <v>OVE001</v>
      </c>
      <c r="E1498" s="159"/>
      <c r="F1498" s="159"/>
      <c r="G1498" s="160"/>
      <c r="H1498" s="160"/>
      <c r="I1498" s="159"/>
      <c r="J1498" s="159" t="e">
        <f>[2]!EntCustSalesGL("marl02",A1498)</f>
        <v>#NAME?</v>
      </c>
    </row>
    <row r="1499" spans="1:10" x14ac:dyDescent="0.2">
      <c r="A1499" t="s">
        <v>2349</v>
      </c>
      <c r="C1499" s="159" t="e">
        <f>[2]!EntCustName("marl02",A1499)</f>
        <v>#NAME?</v>
      </c>
      <c r="D1499" s="159" t="str">
        <f t="shared" si="25"/>
        <v>OZO001</v>
      </c>
      <c r="E1499" s="159"/>
      <c r="F1499" s="159"/>
      <c r="G1499" s="160"/>
      <c r="H1499" s="160"/>
      <c r="I1499" s="159"/>
      <c r="J1499" s="159" t="e">
        <f>[2]!EntCustSalesGL("marl02",A1499)</f>
        <v>#NAME?</v>
      </c>
    </row>
    <row r="1500" spans="1:10" x14ac:dyDescent="0.2">
      <c r="A1500" t="s">
        <v>2350</v>
      </c>
      <c r="C1500" s="159" t="e">
        <f>[2]!EntCustName("marl02",A1500)</f>
        <v>#NAME?</v>
      </c>
      <c r="D1500" s="159" t="str">
        <f t="shared" si="25"/>
        <v>PAC003</v>
      </c>
      <c r="E1500" s="159"/>
      <c r="F1500" s="159"/>
      <c r="G1500" s="160"/>
      <c r="H1500" s="160"/>
      <c r="I1500" s="159"/>
      <c r="J1500" s="159" t="e">
        <f>[2]!EntCustSalesGL("marl02",A1500)</f>
        <v>#NAME?</v>
      </c>
    </row>
    <row r="1501" spans="1:10" x14ac:dyDescent="0.2">
      <c r="A1501" t="s">
        <v>2351</v>
      </c>
      <c r="C1501" s="159" t="e">
        <f>[2]!EntCustName("marl02",A1501)</f>
        <v>#NAME?</v>
      </c>
      <c r="D1501" s="159" t="str">
        <f t="shared" si="25"/>
        <v>PEN004</v>
      </c>
      <c r="E1501" s="159"/>
      <c r="F1501" s="159"/>
      <c r="G1501" s="160"/>
      <c r="H1501" s="160"/>
      <c r="I1501" s="159"/>
      <c r="J1501" s="159" t="e">
        <f>[2]!EntCustSalesGL("marl02",A1501)</f>
        <v>#NAME?</v>
      </c>
    </row>
    <row r="1502" spans="1:10" x14ac:dyDescent="0.2">
      <c r="A1502" t="s">
        <v>2352</v>
      </c>
      <c r="C1502" s="159" t="e">
        <f>[2]!EntCustName("marl02",A1502)</f>
        <v>#NAME?</v>
      </c>
      <c r="D1502" s="159" t="str">
        <f t="shared" si="25"/>
        <v>PHI004</v>
      </c>
      <c r="E1502" s="159"/>
      <c r="F1502" s="159"/>
      <c r="G1502" s="160"/>
      <c r="H1502" s="160"/>
      <c r="I1502" s="159"/>
      <c r="J1502" s="159" t="e">
        <f>[2]!EntCustSalesGL("marl02",A1502)</f>
        <v>#NAME?</v>
      </c>
    </row>
    <row r="1503" spans="1:10" x14ac:dyDescent="0.2">
      <c r="A1503" t="s">
        <v>2353</v>
      </c>
      <c r="C1503" s="159" t="e">
        <f>[2]!EntCustName("marl02",A1503)</f>
        <v>#NAME?</v>
      </c>
      <c r="D1503" s="159" t="str">
        <f t="shared" si="25"/>
        <v>PLA002</v>
      </c>
      <c r="E1503" s="159"/>
      <c r="F1503" s="159"/>
      <c r="G1503" s="160"/>
      <c r="H1503" s="160"/>
      <c r="I1503" s="159"/>
      <c r="J1503" s="159" t="e">
        <f>[2]!EntCustSalesGL("marl02",A1503)</f>
        <v>#NAME?</v>
      </c>
    </row>
    <row r="1504" spans="1:10" x14ac:dyDescent="0.2">
      <c r="A1504" t="s">
        <v>2354</v>
      </c>
      <c r="C1504" s="159" t="e">
        <f>[2]!EntCustName("marl02",A1504)</f>
        <v>#NAME?</v>
      </c>
      <c r="D1504" s="159" t="str">
        <f t="shared" si="25"/>
        <v>PRE004</v>
      </c>
      <c r="E1504" s="159"/>
      <c r="F1504" s="159"/>
      <c r="G1504" s="160"/>
      <c r="H1504" s="160"/>
      <c r="I1504" s="159"/>
      <c r="J1504" s="159" t="e">
        <f>[2]!EntCustSalesGL("marl02",A1504)</f>
        <v>#NAME?</v>
      </c>
    </row>
    <row r="1505" spans="1:10" x14ac:dyDescent="0.2">
      <c r="A1505" t="s">
        <v>2355</v>
      </c>
      <c r="C1505" s="159" t="e">
        <f>[2]!EntCustName("marl02",A1505)</f>
        <v>#NAME?</v>
      </c>
      <c r="D1505" s="159" t="str">
        <f t="shared" si="25"/>
        <v>PRI004</v>
      </c>
      <c r="E1505" s="159"/>
      <c r="F1505" s="159"/>
      <c r="G1505" s="160"/>
      <c r="H1505" s="160"/>
      <c r="I1505" s="159"/>
      <c r="J1505" s="159" t="e">
        <f>[2]!EntCustSalesGL("marl02",A1505)</f>
        <v>#NAME?</v>
      </c>
    </row>
    <row r="1506" spans="1:10" x14ac:dyDescent="0.2">
      <c r="A1506" t="s">
        <v>2356</v>
      </c>
      <c r="C1506" s="159" t="e">
        <f>[2]!EntCustName("marl02",A1506)</f>
        <v>#NAME?</v>
      </c>
      <c r="D1506" s="159" t="str">
        <f t="shared" si="25"/>
        <v>PRO002</v>
      </c>
      <c r="E1506" s="159"/>
      <c r="F1506" s="159"/>
      <c r="G1506" s="160"/>
      <c r="H1506" s="160"/>
      <c r="I1506" s="159"/>
      <c r="J1506" s="159" t="e">
        <f>[2]!EntCustSalesGL("marl02",A1506)</f>
        <v>#NAME?</v>
      </c>
    </row>
    <row r="1507" spans="1:10" x14ac:dyDescent="0.2">
      <c r="A1507" t="s">
        <v>2445</v>
      </c>
      <c r="C1507" s="159" t="e">
        <f>[2]!EntCustName("marl02",A1507)</f>
        <v>#NAME?</v>
      </c>
      <c r="D1507" s="159" t="str">
        <f t="shared" si="25"/>
        <v>PTR001</v>
      </c>
      <c r="E1507" s="159"/>
      <c r="F1507" s="159"/>
      <c r="G1507" s="160"/>
      <c r="H1507" s="160"/>
      <c r="I1507" s="159"/>
      <c r="J1507" s="159" t="e">
        <f>[2]!EntCustSalesGL("marl02",A1507)</f>
        <v>#NAME?</v>
      </c>
    </row>
    <row r="1508" spans="1:10" x14ac:dyDescent="0.2">
      <c r="A1508" t="s">
        <v>2357</v>
      </c>
      <c r="C1508" s="159" t="e">
        <f>[2]!EntCustName("marl02",A1508)</f>
        <v>#NAME?</v>
      </c>
      <c r="D1508" s="159" t="str">
        <f t="shared" si="25"/>
        <v>QUI001</v>
      </c>
      <c r="E1508" s="159"/>
      <c r="F1508" s="159"/>
      <c r="G1508" s="160"/>
      <c r="H1508" s="160"/>
      <c r="I1508" s="159"/>
      <c r="J1508" s="159" t="e">
        <f>[2]!EntCustSalesGL("marl02",A1508)</f>
        <v>#NAME?</v>
      </c>
    </row>
    <row r="1509" spans="1:10" x14ac:dyDescent="0.2">
      <c r="A1509" t="s">
        <v>2358</v>
      </c>
      <c r="C1509" s="159" t="e">
        <f>[2]!EntCustName("marl02",A1509)</f>
        <v>#NAME?</v>
      </c>
      <c r="D1509" s="159" t="str">
        <f t="shared" si="25"/>
        <v>RAC001</v>
      </c>
      <c r="E1509" s="159"/>
      <c r="F1509" s="159"/>
      <c r="G1509" s="160"/>
      <c r="H1509" s="160"/>
      <c r="I1509" s="159"/>
      <c r="J1509" s="159" t="e">
        <f>[2]!EntCustSalesGL("marl02",A1509)</f>
        <v>#NAME?</v>
      </c>
    </row>
    <row r="1510" spans="1:10" x14ac:dyDescent="0.2">
      <c r="A1510" t="s">
        <v>2359</v>
      </c>
      <c r="C1510" s="159" t="e">
        <f>[2]!EntCustName("marl02",A1510)</f>
        <v>#NAME?</v>
      </c>
      <c r="D1510" s="159" t="str">
        <f t="shared" si="25"/>
        <v>RAY005</v>
      </c>
      <c r="E1510" s="159"/>
      <c r="F1510" s="159"/>
      <c r="G1510" s="160"/>
      <c r="H1510" s="160"/>
      <c r="I1510" s="159"/>
      <c r="J1510" s="159" t="e">
        <f>[2]!EntCustSalesGL("marl02",A1510)</f>
        <v>#NAME?</v>
      </c>
    </row>
    <row r="1511" spans="1:10" x14ac:dyDescent="0.2">
      <c r="A1511" t="s">
        <v>2446</v>
      </c>
      <c r="C1511" s="159" t="e">
        <f>[2]!EntCustName("marl02",A1511)</f>
        <v>#NAME?</v>
      </c>
      <c r="D1511" s="159" t="str">
        <f t="shared" si="25"/>
        <v>RBY001</v>
      </c>
      <c r="E1511" s="159"/>
      <c r="F1511" s="159"/>
      <c r="G1511" s="160"/>
      <c r="H1511" s="160"/>
      <c r="I1511" s="159"/>
      <c r="J1511" s="159" t="e">
        <f>[2]!EntCustSalesGL("marl02",A1511)</f>
        <v>#NAME?</v>
      </c>
    </row>
    <row r="1512" spans="1:10" x14ac:dyDescent="0.2">
      <c r="A1512" t="s">
        <v>2360</v>
      </c>
      <c r="C1512" s="159" t="e">
        <f>[2]!EntCustName("marl02",A1512)</f>
        <v>#NAME?</v>
      </c>
      <c r="D1512" s="159" t="str">
        <f t="shared" si="25"/>
        <v>REG001</v>
      </c>
      <c r="E1512" s="159"/>
      <c r="F1512" s="159"/>
      <c r="G1512" s="160"/>
      <c r="H1512" s="160"/>
      <c r="I1512" s="159"/>
      <c r="J1512" s="159" t="e">
        <f>[2]!EntCustSalesGL("marl02",A1512)</f>
        <v>#NAME?</v>
      </c>
    </row>
    <row r="1513" spans="1:10" x14ac:dyDescent="0.2">
      <c r="A1513" t="s">
        <v>2361</v>
      </c>
      <c r="C1513" s="159" t="e">
        <f>[2]!EntCustName("marl02",A1513)</f>
        <v>#NAME?</v>
      </c>
      <c r="D1513" s="159" t="str">
        <f t="shared" si="25"/>
        <v>REK001</v>
      </c>
      <c r="E1513" s="159"/>
      <c r="F1513" s="159"/>
      <c r="G1513" s="160"/>
      <c r="H1513" s="160"/>
      <c r="I1513" s="159"/>
      <c r="J1513" s="159" t="e">
        <f>[2]!EntCustSalesGL("marl02",A1513)</f>
        <v>#NAME?</v>
      </c>
    </row>
    <row r="1514" spans="1:10" x14ac:dyDescent="0.2">
      <c r="A1514" t="s">
        <v>2362</v>
      </c>
      <c r="C1514" s="159" t="e">
        <f>[2]!EntCustName("marl02",A1514)</f>
        <v>#NAME?</v>
      </c>
      <c r="D1514" s="159" t="str">
        <f t="shared" si="25"/>
        <v>RIC004</v>
      </c>
      <c r="E1514" s="159"/>
      <c r="F1514" s="159"/>
      <c r="G1514" s="160"/>
      <c r="H1514" s="160"/>
      <c r="I1514" s="159"/>
      <c r="J1514" s="159" t="e">
        <f>[2]!EntCustSalesGL("marl02",A1514)</f>
        <v>#NAME?</v>
      </c>
    </row>
    <row r="1515" spans="1:10" x14ac:dyDescent="0.2">
      <c r="A1515" t="s">
        <v>2363</v>
      </c>
      <c r="C1515" s="159" t="e">
        <f>[2]!EntCustName("marl02",A1515)</f>
        <v>#NAME?</v>
      </c>
      <c r="D1515" s="159" t="str">
        <f t="shared" si="25"/>
        <v>RIG011</v>
      </c>
      <c r="E1515" s="159"/>
      <c r="F1515" s="159"/>
      <c r="G1515" s="160"/>
      <c r="H1515" s="160"/>
      <c r="I1515" s="159"/>
      <c r="J1515" s="159" t="e">
        <f>[2]!EntCustSalesGL("marl02",A1515)</f>
        <v>#NAME?</v>
      </c>
    </row>
    <row r="1516" spans="1:10" x14ac:dyDescent="0.2">
      <c r="A1516" t="s">
        <v>2364</v>
      </c>
      <c r="C1516" s="159" t="e">
        <f>[2]!EntCustName("marl02",A1516)</f>
        <v>#NAME?</v>
      </c>
      <c r="D1516" s="159" t="str">
        <f t="shared" si="25"/>
        <v>RIG021</v>
      </c>
      <c r="E1516" s="159"/>
      <c r="F1516" s="159"/>
      <c r="G1516" s="160"/>
      <c r="H1516" s="160"/>
      <c r="I1516" s="159"/>
      <c r="J1516" s="159" t="e">
        <f>[2]!EntCustSalesGL("marl02",A1516)</f>
        <v>#NAME?</v>
      </c>
    </row>
    <row r="1517" spans="1:10" x14ac:dyDescent="0.2">
      <c r="A1517" t="s">
        <v>2365</v>
      </c>
      <c r="C1517" s="159" t="e">
        <f>[2]!EntCustName("marl02",A1517)</f>
        <v>#NAME?</v>
      </c>
      <c r="D1517" s="159" t="str">
        <f t="shared" si="25"/>
        <v>RON003</v>
      </c>
      <c r="E1517" s="159"/>
      <c r="F1517" s="159"/>
      <c r="G1517" s="160"/>
      <c r="H1517" s="160"/>
      <c r="I1517" s="159"/>
      <c r="J1517" s="159" t="e">
        <f>[2]!EntCustSalesGL("marl02",A1517)</f>
        <v>#NAME?</v>
      </c>
    </row>
    <row r="1518" spans="1:10" x14ac:dyDescent="0.2">
      <c r="A1518" t="s">
        <v>2366</v>
      </c>
      <c r="C1518" s="159" t="e">
        <f>[2]!EntCustName("marl02",A1518)</f>
        <v>#NAME?</v>
      </c>
      <c r="D1518" s="159" t="str">
        <f t="shared" si="25"/>
        <v>RON004</v>
      </c>
      <c r="E1518" s="159"/>
      <c r="F1518" s="159"/>
      <c r="G1518" s="160"/>
      <c r="H1518" s="160"/>
      <c r="I1518" s="159"/>
      <c r="J1518" s="159" t="e">
        <f>[2]!EntCustSalesGL("marl02",A1518)</f>
        <v>#NAME?</v>
      </c>
    </row>
    <row r="1519" spans="1:10" x14ac:dyDescent="0.2">
      <c r="A1519" t="s">
        <v>2367</v>
      </c>
      <c r="C1519" s="159" t="e">
        <f>[2]!EntCustName("marl02",A1519)</f>
        <v>#NAME?</v>
      </c>
      <c r="D1519" s="159" t="str">
        <f t="shared" si="25"/>
        <v>SAI019</v>
      </c>
      <c r="E1519" s="159"/>
      <c r="F1519" s="159"/>
      <c r="G1519" s="160"/>
      <c r="H1519" s="160"/>
      <c r="I1519" s="159"/>
      <c r="J1519" s="159" t="e">
        <f>[2]!EntCustSalesGL("marl02",A1519)</f>
        <v>#NAME?</v>
      </c>
    </row>
    <row r="1520" spans="1:10" x14ac:dyDescent="0.2">
      <c r="A1520" t="s">
        <v>2368</v>
      </c>
      <c r="C1520" s="159" t="e">
        <f>[2]!EntCustName("marl02",A1520)</f>
        <v>#NAME?</v>
      </c>
      <c r="D1520" s="159" t="str">
        <f t="shared" si="25"/>
        <v>SAI020</v>
      </c>
      <c r="E1520" s="159"/>
      <c r="F1520" s="159"/>
      <c r="G1520" s="160"/>
      <c r="H1520" s="160"/>
      <c r="I1520" s="159"/>
      <c r="J1520" s="159" t="e">
        <f>[2]!EntCustSalesGL("marl02",A1520)</f>
        <v>#NAME?</v>
      </c>
    </row>
    <row r="1521" spans="1:10" x14ac:dyDescent="0.2">
      <c r="A1521" t="s">
        <v>2369</v>
      </c>
      <c r="C1521" s="159" t="e">
        <f>[2]!EntCustName("marl02",A1521)</f>
        <v>#NAME?</v>
      </c>
      <c r="D1521" s="159" t="str">
        <f t="shared" si="25"/>
        <v>SEA001</v>
      </c>
      <c r="E1521" s="159"/>
      <c r="F1521" s="159"/>
      <c r="G1521" s="160"/>
      <c r="H1521" s="160"/>
      <c r="I1521" s="159"/>
      <c r="J1521" s="159" t="e">
        <f>[2]!EntCustSalesGL("marl02",A1521)</f>
        <v>#NAME?</v>
      </c>
    </row>
    <row r="1522" spans="1:10" x14ac:dyDescent="0.2">
      <c r="A1522" t="s">
        <v>2370</v>
      </c>
      <c r="C1522" s="159" t="e">
        <f>[2]!EntCustName("marl02",A1522)</f>
        <v>#NAME?</v>
      </c>
      <c r="D1522" s="159" t="str">
        <f t="shared" si="25"/>
        <v>SEA021</v>
      </c>
      <c r="E1522" s="159"/>
      <c r="F1522" s="159"/>
      <c r="G1522" s="160"/>
      <c r="H1522" s="160"/>
      <c r="I1522" s="159"/>
      <c r="J1522" s="159" t="e">
        <f>[2]!EntCustSalesGL("marl02",A1522)</f>
        <v>#NAME?</v>
      </c>
    </row>
    <row r="1523" spans="1:10" x14ac:dyDescent="0.2">
      <c r="A1523" t="s">
        <v>2371</v>
      </c>
      <c r="C1523" s="159" t="e">
        <f>[2]!EntCustName("marl02",A1523)</f>
        <v>#NAME?</v>
      </c>
      <c r="D1523" s="159" t="str">
        <f t="shared" si="25"/>
        <v>SHA004</v>
      </c>
      <c r="E1523" s="159"/>
      <c r="F1523" s="159"/>
      <c r="G1523" s="160"/>
      <c r="H1523" s="160"/>
      <c r="I1523" s="159"/>
      <c r="J1523" s="159" t="e">
        <f>[2]!EntCustSalesGL("marl02",A1523)</f>
        <v>#NAME?</v>
      </c>
    </row>
    <row r="1524" spans="1:10" x14ac:dyDescent="0.2">
      <c r="A1524" t="s">
        <v>2372</v>
      </c>
      <c r="C1524" s="159" t="e">
        <f>[2]!EntCustName("marl02",A1524)</f>
        <v>#NAME?</v>
      </c>
      <c r="D1524" s="159" t="str">
        <f t="shared" si="25"/>
        <v>SHO006</v>
      </c>
      <c r="E1524" s="159"/>
      <c r="F1524" s="159"/>
      <c r="G1524" s="160"/>
      <c r="H1524" s="160"/>
      <c r="I1524" s="159"/>
      <c r="J1524" s="159" t="e">
        <f>[2]!EntCustSalesGL("marl02",A1524)</f>
        <v>#NAME?</v>
      </c>
    </row>
    <row r="1525" spans="1:10" x14ac:dyDescent="0.2">
      <c r="A1525" t="s">
        <v>2373</v>
      </c>
      <c r="C1525" s="159" t="e">
        <f>[2]!EntCustName("marl02",A1525)</f>
        <v>#NAME?</v>
      </c>
      <c r="D1525" s="159" t="str">
        <f t="shared" si="25"/>
        <v>SIL005</v>
      </c>
      <c r="E1525" s="159"/>
      <c r="F1525" s="159"/>
      <c r="G1525" s="160"/>
      <c r="H1525" s="160"/>
      <c r="I1525" s="159"/>
      <c r="J1525" s="159" t="e">
        <f>[2]!EntCustSalesGL("marl02",A1525)</f>
        <v>#NAME?</v>
      </c>
    </row>
    <row r="1526" spans="1:10" x14ac:dyDescent="0.2">
      <c r="A1526" t="s">
        <v>2374</v>
      </c>
      <c r="C1526" s="159" t="e">
        <f>[2]!EntCustName("marl02",A1526)</f>
        <v>#NAME?</v>
      </c>
      <c r="D1526" s="159" t="str">
        <f t="shared" si="25"/>
        <v>SIR001</v>
      </c>
      <c r="E1526" s="159"/>
      <c r="F1526" s="159"/>
      <c r="G1526" s="160"/>
      <c r="H1526" s="160"/>
      <c r="I1526" s="159"/>
      <c r="J1526" s="159" t="e">
        <f>[2]!EntCustSalesGL("marl02",A1526)</f>
        <v>#NAME?</v>
      </c>
    </row>
    <row r="1527" spans="1:10" x14ac:dyDescent="0.2">
      <c r="A1527" t="s">
        <v>2375</v>
      </c>
      <c r="C1527" s="159" t="e">
        <f>[2]!EntCustName("marl02",A1527)</f>
        <v>#NAME?</v>
      </c>
      <c r="D1527" s="159" t="str">
        <f t="shared" si="25"/>
        <v>SOU024</v>
      </c>
      <c r="E1527" s="159"/>
      <c r="F1527" s="159"/>
      <c r="G1527" s="160"/>
      <c r="H1527" s="160"/>
      <c r="I1527" s="159"/>
      <c r="J1527" s="159" t="e">
        <f>[2]!EntCustSalesGL("marl02",A1527)</f>
        <v>#NAME?</v>
      </c>
    </row>
    <row r="1528" spans="1:10" x14ac:dyDescent="0.2">
      <c r="A1528" t="s">
        <v>2376</v>
      </c>
      <c r="C1528" s="159" t="e">
        <f>[2]!EntCustName("marl02",A1528)</f>
        <v>#NAME?</v>
      </c>
      <c r="D1528" s="159" t="str">
        <f t="shared" si="25"/>
        <v>SOU026</v>
      </c>
      <c r="E1528" s="159"/>
      <c r="F1528" s="159"/>
      <c r="G1528" s="160"/>
      <c r="H1528" s="160"/>
      <c r="I1528" s="159"/>
      <c r="J1528" s="159" t="e">
        <f>[2]!EntCustSalesGL("marl02",A1528)</f>
        <v>#NAME?</v>
      </c>
    </row>
    <row r="1529" spans="1:10" x14ac:dyDescent="0.2">
      <c r="A1529" t="s">
        <v>2550</v>
      </c>
      <c r="C1529" s="159" t="e">
        <f>[2]!EntCustName("marl02",A1529)</f>
        <v>#NAME?</v>
      </c>
      <c r="D1529" s="159" t="str">
        <f t="shared" si="25"/>
        <v>SOU029</v>
      </c>
      <c r="E1529" s="159"/>
      <c r="F1529" s="159"/>
      <c r="G1529" s="160"/>
      <c r="H1529" s="160"/>
      <c r="I1529" s="159"/>
      <c r="J1529" s="159" t="e">
        <f>[2]!EntCustSalesGL("marl02",A1529)</f>
        <v>#NAME?</v>
      </c>
    </row>
    <row r="1530" spans="1:10" x14ac:dyDescent="0.2">
      <c r="A1530" t="s">
        <v>2377</v>
      </c>
      <c r="C1530" s="159" t="e">
        <f>[2]!EntCustName("marl02",A1530)</f>
        <v>#NAME?</v>
      </c>
      <c r="D1530" s="159" t="str">
        <f t="shared" si="25"/>
        <v>SPO004</v>
      </c>
      <c r="E1530" s="159"/>
      <c r="F1530" s="159"/>
      <c r="G1530" s="160"/>
      <c r="H1530" s="160"/>
      <c r="I1530" s="159"/>
      <c r="J1530" s="159" t="e">
        <f>[2]!EntCustSalesGL("marl02",A1530)</f>
        <v>#NAME?</v>
      </c>
    </row>
    <row r="1531" spans="1:10" x14ac:dyDescent="0.2">
      <c r="A1531" t="s">
        <v>2378</v>
      </c>
      <c r="C1531" s="159" t="e">
        <f>[2]!EntCustName("marl02",A1531)</f>
        <v>#NAME?</v>
      </c>
      <c r="D1531" s="159" t="str">
        <f t="shared" si="25"/>
        <v>SUL002</v>
      </c>
      <c r="E1531" s="159"/>
      <c r="F1531" s="159"/>
      <c r="G1531" s="160"/>
      <c r="H1531" s="160"/>
      <c r="I1531" s="159"/>
      <c r="J1531" s="159" t="e">
        <f>[2]!EntCustSalesGL("marl02",A1531)</f>
        <v>#NAME?</v>
      </c>
    </row>
    <row r="1532" spans="1:10" x14ac:dyDescent="0.2">
      <c r="A1532" t="s">
        <v>2379</v>
      </c>
      <c r="C1532" s="159" t="e">
        <f>[2]!EntCustName("marl02",A1532)</f>
        <v>#NAME?</v>
      </c>
      <c r="D1532" s="159" t="str">
        <f t="shared" si="25"/>
        <v>SUN008</v>
      </c>
      <c r="E1532" s="159"/>
      <c r="F1532" s="159"/>
      <c r="G1532" s="160"/>
      <c r="H1532" s="160"/>
      <c r="I1532" s="159"/>
      <c r="J1532" s="159" t="e">
        <f>[2]!EntCustSalesGL("marl02",A1532)</f>
        <v>#NAME?</v>
      </c>
    </row>
    <row r="1533" spans="1:10" x14ac:dyDescent="0.2">
      <c r="A1533" t="s">
        <v>2380</v>
      </c>
      <c r="C1533" s="159" t="e">
        <f>[2]!EntCustName("marl02",A1533)</f>
        <v>#NAME?</v>
      </c>
      <c r="D1533" s="159" t="str">
        <f t="shared" si="25"/>
        <v>SYD001</v>
      </c>
      <c r="E1533" s="159"/>
      <c r="F1533" s="159"/>
      <c r="G1533" s="160"/>
      <c r="H1533" s="160"/>
      <c r="I1533" s="159"/>
      <c r="J1533" s="159" t="e">
        <f>[2]!EntCustSalesGL("marl02",A1533)</f>
        <v>#NAME?</v>
      </c>
    </row>
    <row r="1534" spans="1:10" x14ac:dyDescent="0.2">
      <c r="A1534" t="s">
        <v>2381</v>
      </c>
      <c r="C1534" s="159" t="e">
        <f>[2]!EntCustName("marl02",A1534)</f>
        <v>#NAME?</v>
      </c>
      <c r="D1534" s="159" t="str">
        <f t="shared" ref="D1534:D1560" si="26">A1534</f>
        <v>TCC001</v>
      </c>
      <c r="E1534" s="159"/>
      <c r="F1534" s="159"/>
      <c r="G1534" s="160"/>
      <c r="H1534" s="160"/>
      <c r="I1534" s="159"/>
      <c r="J1534" s="159" t="e">
        <f>[2]!EntCustSalesGL("marl02",A1534)</f>
        <v>#NAME?</v>
      </c>
    </row>
    <row r="1535" spans="1:10" x14ac:dyDescent="0.2">
      <c r="A1535" t="s">
        <v>2382</v>
      </c>
      <c r="C1535" s="159" t="e">
        <f>[2]!EntCustName("marl02",A1535)</f>
        <v>#NAME?</v>
      </c>
      <c r="D1535" s="159" t="str">
        <f t="shared" si="26"/>
        <v>TEA006</v>
      </c>
      <c r="E1535" s="159"/>
      <c r="F1535" s="159"/>
      <c r="G1535" s="160"/>
      <c r="H1535" s="160"/>
      <c r="I1535" s="159"/>
      <c r="J1535" s="159" t="e">
        <f>[2]!EntCustSalesGL("marl02",A1535)</f>
        <v>#NAME?</v>
      </c>
    </row>
    <row r="1536" spans="1:10" x14ac:dyDescent="0.2">
      <c r="A1536" t="s">
        <v>371</v>
      </c>
      <c r="C1536" s="159" t="e">
        <f>[2]!EntCustName("marl02",A1536)</f>
        <v>#NAME?</v>
      </c>
      <c r="D1536" s="159" t="str">
        <f t="shared" si="26"/>
        <v>TEA010</v>
      </c>
      <c r="E1536" s="159"/>
      <c r="F1536" s="159"/>
      <c r="G1536" s="160"/>
      <c r="H1536" s="160"/>
      <c r="I1536" s="159"/>
      <c r="J1536" s="159" t="e">
        <f>[2]!EntCustSalesGL("marl02",A1536)</f>
        <v>#NAME?</v>
      </c>
    </row>
    <row r="1537" spans="1:10" x14ac:dyDescent="0.2">
      <c r="A1537" t="s">
        <v>2383</v>
      </c>
      <c r="C1537" s="159" t="e">
        <f>[2]!EntCustName("marl02",A1537)</f>
        <v>#NAME?</v>
      </c>
      <c r="D1537" s="159" t="str">
        <f t="shared" si="26"/>
        <v>TEA011</v>
      </c>
      <c r="E1537" s="159"/>
      <c r="F1537" s="159"/>
      <c r="G1537" s="160"/>
      <c r="H1537" s="160"/>
      <c r="I1537" s="159"/>
      <c r="J1537" s="159" t="e">
        <f>[2]!EntCustSalesGL("marl02",A1537)</f>
        <v>#NAME?</v>
      </c>
    </row>
    <row r="1538" spans="1:10" x14ac:dyDescent="0.2">
      <c r="A1538" t="s">
        <v>2384</v>
      </c>
      <c r="C1538" s="159" t="e">
        <f>[2]!EntCustName("marl02",A1538)</f>
        <v>#NAME?</v>
      </c>
      <c r="D1538" s="159" t="str">
        <f t="shared" si="26"/>
        <v>TEC001</v>
      </c>
      <c r="E1538" s="159"/>
      <c r="F1538" s="159"/>
      <c r="G1538" s="160"/>
      <c r="H1538" s="160"/>
      <c r="I1538" s="159"/>
      <c r="J1538" s="159" t="e">
        <f>[2]!EntCustSalesGL("marl02",A1538)</f>
        <v>#NAME?</v>
      </c>
    </row>
    <row r="1539" spans="1:10" x14ac:dyDescent="0.2">
      <c r="A1539" t="s">
        <v>2385</v>
      </c>
      <c r="C1539" s="159" t="e">
        <f>[2]!EntCustName("marl02",A1539)</f>
        <v>#NAME?</v>
      </c>
      <c r="D1539" s="159" t="str">
        <f t="shared" si="26"/>
        <v>TEC005</v>
      </c>
      <c r="E1539" s="159"/>
      <c r="F1539" s="159"/>
      <c r="G1539" s="160"/>
      <c r="H1539" s="160"/>
      <c r="I1539" s="159"/>
      <c r="J1539" s="159" t="e">
        <f>[2]!EntCustSalesGL("marl02",A1539)</f>
        <v>#NAME?</v>
      </c>
    </row>
    <row r="1540" spans="1:10" x14ac:dyDescent="0.2">
      <c r="A1540" t="s">
        <v>2560</v>
      </c>
      <c r="C1540" s="159" t="e">
        <f>[2]!EntCustName("marl02",A1540)</f>
        <v>#NAME?</v>
      </c>
      <c r="D1540" s="159" t="str">
        <f t="shared" si="26"/>
        <v>TIK001</v>
      </c>
      <c r="E1540" s="159"/>
      <c r="F1540" s="159"/>
      <c r="G1540" s="160"/>
      <c r="H1540" s="160"/>
      <c r="I1540" s="159"/>
      <c r="J1540" s="159" t="e">
        <f>[2]!EntCustSalesGL("marl02",A1540)</f>
        <v>#NAME?</v>
      </c>
    </row>
    <row r="1541" spans="1:10" x14ac:dyDescent="0.2">
      <c r="A1541" t="s">
        <v>2386</v>
      </c>
      <c r="C1541" s="159" t="e">
        <f>[2]!EntCustName("marl02",A1541)</f>
        <v>#NAME?</v>
      </c>
      <c r="D1541" s="159" t="str">
        <f t="shared" si="26"/>
        <v>TOD001</v>
      </c>
      <c r="E1541" s="159"/>
      <c r="F1541" s="159"/>
      <c r="G1541" s="160"/>
      <c r="H1541" s="160"/>
      <c r="I1541" s="159"/>
      <c r="J1541" s="159" t="e">
        <f>[2]!EntCustSalesGL("marl02",A1541)</f>
        <v>#NAME?</v>
      </c>
    </row>
    <row r="1542" spans="1:10" x14ac:dyDescent="0.2">
      <c r="A1542" t="s">
        <v>2387</v>
      </c>
      <c r="C1542" s="159" t="e">
        <f>[2]!EntCustName("marl02",A1542)</f>
        <v>#NAME?</v>
      </c>
      <c r="D1542" s="159" t="str">
        <f t="shared" si="26"/>
        <v>TRI002</v>
      </c>
      <c r="E1542" s="159"/>
      <c r="F1542" s="159"/>
      <c r="G1542" s="160"/>
      <c r="H1542" s="160"/>
      <c r="I1542" s="159"/>
      <c r="J1542" s="159" t="e">
        <f>[2]!EntCustSalesGL("marl02",A1542)</f>
        <v>#NAME?</v>
      </c>
    </row>
    <row r="1543" spans="1:10" x14ac:dyDescent="0.2">
      <c r="A1543" t="s">
        <v>2388</v>
      </c>
      <c r="C1543" s="159" t="e">
        <f>[2]!EntCustName("marl02",A1543)</f>
        <v>#NAME?</v>
      </c>
      <c r="D1543" s="159" t="str">
        <f t="shared" si="26"/>
        <v>UNI009</v>
      </c>
      <c r="E1543" s="159"/>
      <c r="F1543" s="159"/>
      <c r="G1543" s="160"/>
      <c r="H1543" s="160"/>
      <c r="I1543" s="159"/>
      <c r="J1543" s="159" t="e">
        <f>[2]!EntCustSalesGL("marl02",A1543)</f>
        <v>#NAME?</v>
      </c>
    </row>
    <row r="1544" spans="1:10" x14ac:dyDescent="0.2">
      <c r="A1544" t="s">
        <v>2447</v>
      </c>
      <c r="C1544" s="159" t="e">
        <f>[2]!EntCustName("marl02",A1544)</f>
        <v>#NAME?</v>
      </c>
      <c r="D1544" s="159" t="str">
        <f t="shared" si="26"/>
        <v>USM001</v>
      </c>
      <c r="E1544" s="159"/>
      <c r="F1544" s="159"/>
      <c r="G1544" s="160"/>
      <c r="H1544" s="160"/>
      <c r="I1544" s="159"/>
      <c r="J1544" s="159" t="e">
        <f>[2]!EntCustSalesGL("marl02",A1544)</f>
        <v>#NAME?</v>
      </c>
    </row>
    <row r="1545" spans="1:10" x14ac:dyDescent="0.2">
      <c r="A1545" t="s">
        <v>2389</v>
      </c>
      <c r="C1545" s="159" t="e">
        <f>[2]!EntCustName("marl02",A1545)</f>
        <v>#NAME?</v>
      </c>
      <c r="D1545" s="159" t="str">
        <f t="shared" si="26"/>
        <v>VEN001</v>
      </c>
      <c r="E1545" s="159"/>
      <c r="F1545" s="159"/>
      <c r="G1545" s="160"/>
      <c r="H1545" s="160"/>
      <c r="I1545" s="159"/>
      <c r="J1545" s="159" t="e">
        <f>[2]!EntCustSalesGL("marl02",A1545)</f>
        <v>#NAME?</v>
      </c>
    </row>
    <row r="1546" spans="1:10" x14ac:dyDescent="0.2">
      <c r="A1546" t="s">
        <v>2227</v>
      </c>
      <c r="C1546" s="159" t="e">
        <f>[2]!EntCustName("marl02",A1546)</f>
        <v>#NAME?</v>
      </c>
      <c r="D1546" s="159" t="str">
        <f t="shared" si="26"/>
        <v>WAD001</v>
      </c>
      <c r="E1546" s="159"/>
      <c r="F1546" s="159"/>
      <c r="G1546" s="160"/>
      <c r="H1546" s="160"/>
      <c r="I1546" s="159"/>
      <c r="J1546" s="159" t="e">
        <f>[2]!EntCustSalesGL("marl02",A1546)</f>
        <v>#NAME?</v>
      </c>
    </row>
    <row r="1547" spans="1:10" x14ac:dyDescent="0.2">
      <c r="A1547" t="s">
        <v>2390</v>
      </c>
      <c r="C1547" s="159" t="e">
        <f>[2]!EntCustName("marl02",A1547)</f>
        <v>#NAME?</v>
      </c>
      <c r="D1547" s="159" t="str">
        <f t="shared" si="26"/>
        <v>WAK002</v>
      </c>
      <c r="E1547" s="159"/>
      <c r="F1547" s="159"/>
      <c r="G1547" s="160"/>
      <c r="H1547" s="160"/>
      <c r="I1547" s="159"/>
      <c r="J1547" s="159" t="e">
        <f>[2]!EntCustSalesGL("marl02",A1547)</f>
        <v>#NAME?</v>
      </c>
    </row>
    <row r="1548" spans="1:10" x14ac:dyDescent="0.2">
      <c r="A1548" t="s">
        <v>2563</v>
      </c>
      <c r="C1548" s="159" t="e">
        <f>[2]!EntCustName("marl02",A1548)</f>
        <v>#NAME?</v>
      </c>
      <c r="D1548" s="159" t="str">
        <f t="shared" si="26"/>
        <v>WEI001</v>
      </c>
      <c r="E1548" s="159"/>
      <c r="F1548" s="159"/>
      <c r="G1548" s="160"/>
      <c r="H1548" s="160"/>
      <c r="I1548" s="159"/>
      <c r="J1548" s="159" t="e">
        <f>[2]!EntCustSalesGL("marl02",A1548)</f>
        <v>#NAME?</v>
      </c>
    </row>
    <row r="1549" spans="1:10" x14ac:dyDescent="0.2">
      <c r="A1549" t="s">
        <v>2391</v>
      </c>
      <c r="C1549" s="159" t="e">
        <f>[2]!EntCustName("marl02",A1549)</f>
        <v>#NAME?</v>
      </c>
      <c r="D1549" s="159" t="str">
        <f t="shared" si="26"/>
        <v>WES016</v>
      </c>
      <c r="E1549" s="159"/>
      <c r="F1549" s="159"/>
      <c r="G1549" s="160"/>
      <c r="H1549" s="160"/>
      <c r="I1549" s="159"/>
      <c r="J1549" s="159" t="e">
        <f>[2]!EntCustSalesGL("marl02",A1549)</f>
        <v>#NAME?</v>
      </c>
    </row>
    <row r="1550" spans="1:10" x14ac:dyDescent="0.2">
      <c r="A1550" t="s">
        <v>2392</v>
      </c>
      <c r="C1550" s="159" t="e">
        <f>[2]!EntCustName("marl02",A1550)</f>
        <v>#NAME?</v>
      </c>
      <c r="D1550" s="159" t="str">
        <f t="shared" si="26"/>
        <v>WHI006</v>
      </c>
      <c r="E1550" s="159"/>
      <c r="F1550" s="159"/>
      <c r="G1550" s="160"/>
      <c r="H1550" s="160"/>
      <c r="I1550" s="159"/>
      <c r="J1550" s="159" t="e">
        <f>[2]!EntCustSalesGL("marl02",A1550)</f>
        <v>#NAME?</v>
      </c>
    </row>
    <row r="1551" spans="1:10" x14ac:dyDescent="0.2">
      <c r="A1551" t="s">
        <v>2448</v>
      </c>
      <c r="C1551" s="159" t="e">
        <f>[2]!EntCustName("marl02",A1551)</f>
        <v>#NAME?</v>
      </c>
      <c r="D1551" s="159" t="str">
        <f t="shared" si="26"/>
        <v>WIL015</v>
      </c>
      <c r="E1551" s="159"/>
      <c r="F1551" s="159"/>
      <c r="G1551" s="160"/>
      <c r="H1551" s="160"/>
      <c r="I1551" s="159"/>
      <c r="J1551" s="159" t="e">
        <f>[2]!EntCustSalesGL("marl02",A1551)</f>
        <v>#NAME?</v>
      </c>
    </row>
    <row r="1552" spans="1:10" x14ac:dyDescent="0.2">
      <c r="A1552" t="s">
        <v>2393</v>
      </c>
      <c r="C1552" s="159" t="e">
        <f>[2]!EntCustName("marl02",A1552)</f>
        <v>#NAME?</v>
      </c>
      <c r="D1552" s="159" t="str">
        <f t="shared" si="26"/>
        <v>WIN001</v>
      </c>
      <c r="E1552" s="159"/>
      <c r="F1552" s="159"/>
      <c r="G1552" s="160"/>
      <c r="H1552" s="160"/>
      <c r="I1552" s="159"/>
      <c r="J1552" s="159" t="e">
        <f>[2]!EntCustSalesGL("marl02",A1552)</f>
        <v>#NAME?</v>
      </c>
    </row>
    <row r="1553" spans="1:10" x14ac:dyDescent="0.2">
      <c r="A1553" t="s">
        <v>2394</v>
      </c>
      <c r="C1553" s="159" t="e">
        <f>[2]!EntCustName("marl02",A1553)</f>
        <v>#NAME?</v>
      </c>
      <c r="D1553" s="159" t="str">
        <f t="shared" si="26"/>
        <v>WIN008</v>
      </c>
      <c r="E1553" s="159"/>
      <c r="F1553" s="159"/>
      <c r="G1553" s="160"/>
      <c r="H1553" s="160"/>
      <c r="I1553" s="159"/>
      <c r="J1553" s="159" t="e">
        <f>[2]!EntCustSalesGL("marl02",A1553)</f>
        <v>#NAME?</v>
      </c>
    </row>
    <row r="1554" spans="1:10" x14ac:dyDescent="0.2">
      <c r="A1554" t="s">
        <v>2395</v>
      </c>
      <c r="C1554" s="159" t="e">
        <f>[2]!EntCustName("marl02",A1554)</f>
        <v>#NAME?</v>
      </c>
      <c r="D1554" s="159" t="str">
        <f t="shared" si="26"/>
        <v>WIN014</v>
      </c>
      <c r="E1554" s="159"/>
      <c r="F1554" s="159"/>
      <c r="G1554" s="160"/>
      <c r="H1554" s="160"/>
      <c r="I1554" s="159"/>
      <c r="J1554" s="159" t="e">
        <f>[2]!EntCustSalesGL("marl02",A1554)</f>
        <v>#NAME?</v>
      </c>
    </row>
    <row r="1555" spans="1:10" x14ac:dyDescent="0.2">
      <c r="A1555" t="s">
        <v>2396</v>
      </c>
      <c r="C1555" s="159" t="e">
        <f>[2]!EntCustName("marl02",A1555)</f>
        <v>#NAME?</v>
      </c>
      <c r="D1555" s="159" t="str">
        <f t="shared" si="26"/>
        <v>WIN015</v>
      </c>
      <c r="E1555" s="159"/>
      <c r="F1555" s="159"/>
      <c r="G1555" s="160"/>
      <c r="H1555" s="160"/>
      <c r="I1555" s="159"/>
      <c r="J1555" s="159" t="e">
        <f>[2]!EntCustSalesGL("marl02",A1555)</f>
        <v>#NAME?</v>
      </c>
    </row>
    <row r="1556" spans="1:10" x14ac:dyDescent="0.2">
      <c r="A1556" t="s">
        <v>2397</v>
      </c>
      <c r="C1556" s="159" t="e">
        <f>[2]!EntCustName("marl02",A1556)</f>
        <v>#NAME?</v>
      </c>
      <c r="D1556" s="159" t="str">
        <f t="shared" si="26"/>
        <v>WIN022</v>
      </c>
      <c r="E1556" s="159"/>
      <c r="F1556" s="159"/>
      <c r="G1556" s="160"/>
      <c r="H1556" s="160"/>
      <c r="I1556" s="159"/>
      <c r="J1556" s="159" t="e">
        <f>[2]!EntCustSalesGL("marl02",A1556)</f>
        <v>#NAME?</v>
      </c>
    </row>
    <row r="1557" spans="1:10" x14ac:dyDescent="0.2">
      <c r="A1557" t="s">
        <v>2398</v>
      </c>
      <c r="C1557" s="159" t="e">
        <f>[2]!EntCustName("marl02",A1557)</f>
        <v>#NAME?</v>
      </c>
      <c r="D1557" s="159" t="str">
        <f t="shared" si="26"/>
        <v>XSM001</v>
      </c>
      <c r="E1557" s="159"/>
      <c r="F1557" s="159"/>
      <c r="G1557" s="160"/>
      <c r="H1557" s="160"/>
      <c r="I1557" s="159"/>
      <c r="J1557" s="159" t="e">
        <f>[2]!EntCustSalesGL("marl02",A1557)</f>
        <v>#NAME?</v>
      </c>
    </row>
    <row r="1558" spans="1:10" x14ac:dyDescent="0.2">
      <c r="A1558" t="s">
        <v>2570</v>
      </c>
      <c r="C1558" s="159" t="e">
        <f>[2]!EntCustName("marl02",A1558)</f>
        <v>#NAME?</v>
      </c>
      <c r="D1558" s="159" t="str">
        <f t="shared" si="26"/>
        <v>YAC012</v>
      </c>
      <c r="E1558" s="159"/>
      <c r="F1558" s="159"/>
      <c r="G1558" s="160"/>
      <c r="H1558" s="160"/>
      <c r="I1558" s="159"/>
      <c r="J1558" s="159" t="e">
        <f>[2]!EntCustSalesGL("marl02",A1558)</f>
        <v>#NAME?</v>
      </c>
    </row>
    <row r="1559" spans="1:10" x14ac:dyDescent="0.2">
      <c r="A1559" t="s">
        <v>2399</v>
      </c>
      <c r="C1559" s="159" t="e">
        <f>[2]!EntCustName("marl02",A1559)</f>
        <v>#NAME?</v>
      </c>
      <c r="D1559" s="159" t="str">
        <f t="shared" si="26"/>
        <v>YAM002</v>
      </c>
      <c r="E1559" s="159"/>
      <c r="F1559" s="159"/>
      <c r="G1559" s="160"/>
      <c r="H1559" s="160"/>
      <c r="I1559" s="159"/>
      <c r="J1559" s="159" t="e">
        <f>[2]!EntCustSalesGL("marl02",A1559)</f>
        <v>#NAME?</v>
      </c>
    </row>
    <row r="1560" spans="1:10" x14ac:dyDescent="0.2">
      <c r="A1560" t="s">
        <v>2400</v>
      </c>
      <c r="C1560" s="159" t="e">
        <f>[2]!EntCustName("marl02",A1560)</f>
        <v>#NAME?</v>
      </c>
      <c r="D1560" s="159" t="str">
        <f t="shared" si="26"/>
        <v>ZOU001</v>
      </c>
      <c r="E1560" s="159"/>
      <c r="F1560" s="159"/>
      <c r="G1560" s="160"/>
      <c r="H1560" s="160"/>
      <c r="I1560" s="159"/>
      <c r="J1560" s="159" t="e">
        <f>[2]!EntCustSalesGL("marl02",A1560)</f>
        <v>#NAME?</v>
      </c>
    </row>
  </sheetData>
  <sortState xmlns:xlrd2="http://schemas.microsoft.com/office/spreadsheetml/2017/richdata2" ref="A1:J1421">
    <sortCondition ref="A6:A1259"/>
  </sortState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41</vt:i4>
      </vt:variant>
    </vt:vector>
  </HeadingPairs>
  <TitlesOfParts>
    <vt:vector size="49" baseType="lpstr">
      <vt:lpstr>Price List</vt:lpstr>
      <vt:lpstr>Retail Price</vt:lpstr>
      <vt:lpstr>KG Prices</vt:lpstr>
      <vt:lpstr>Order</vt:lpstr>
      <vt:lpstr>New Quote Discount</vt:lpstr>
      <vt:lpstr>Product List</vt:lpstr>
      <vt:lpstr>Weights</vt:lpstr>
      <vt:lpstr>Accounts</vt:lpstr>
      <vt:lpstr>account</vt:lpstr>
      <vt:lpstr>accountnumber</vt:lpstr>
      <vt:lpstr>'KG Prices'!Área_de_impresión</vt:lpstr>
      <vt:lpstr>'Price List'!Área_de_impresión</vt:lpstr>
      <vt:lpstr>'Retail Price'!Área_de_impresión</vt:lpstr>
      <vt:lpstr>Weights!Área_de_impresión</vt:lpstr>
      <vt:lpstr>condensed</vt:lpstr>
      <vt:lpstr>'KG Prices'!coreprices</vt:lpstr>
      <vt:lpstr>'Retail Price'!coreprices</vt:lpstr>
      <vt:lpstr>Weights!coreprices</vt:lpstr>
      <vt:lpstr>coreprices</vt:lpstr>
      <vt:lpstr>currency</vt:lpstr>
      <vt:lpstr>customercurrency</vt:lpstr>
      <vt:lpstr>customerdiscount</vt:lpstr>
      <vt:lpstr>customerref</vt:lpstr>
      <vt:lpstr>customers</vt:lpstr>
      <vt:lpstr>'KG Prices'!MGPcore</vt:lpstr>
      <vt:lpstr>'Retail Price'!MGPcore</vt:lpstr>
      <vt:lpstr>Weights!MGPcore</vt:lpstr>
      <vt:lpstr>MGPcore</vt:lpstr>
      <vt:lpstr>'KG Prices'!MGPcover</vt:lpstr>
      <vt:lpstr>'Retail Price'!MGPcover</vt:lpstr>
      <vt:lpstr>Weights!MGPcover</vt:lpstr>
      <vt:lpstr>MGPcover</vt:lpstr>
      <vt:lpstr>'KG Prices'!MGPextras</vt:lpstr>
      <vt:lpstr>'Retail Price'!MGPextras</vt:lpstr>
      <vt:lpstr>Weights!MGPextras</vt:lpstr>
      <vt:lpstr>MGPextras</vt:lpstr>
      <vt:lpstr>'KG Prices'!polyprice</vt:lpstr>
      <vt:lpstr>'Retail Price'!polyprice</vt:lpstr>
      <vt:lpstr>Weights!polyprice</vt:lpstr>
      <vt:lpstr>polyprice</vt:lpstr>
      <vt:lpstr>pricefile</vt:lpstr>
      <vt:lpstr>product_group_discount</vt:lpstr>
      <vt:lpstr>productref</vt:lpstr>
      <vt:lpstr>Retail</vt:lpstr>
      <vt:lpstr>Accounts!Standard_MGP_GBP</vt:lpstr>
      <vt:lpstr>'KG Prices'!Títulos_a_imprimir</vt:lpstr>
      <vt:lpstr>'Price List'!Títulos_a_imprimir</vt:lpstr>
      <vt:lpstr>'Retail Price'!Títulos_a_imprimir</vt:lpstr>
      <vt:lpstr>Weights!Títulos_a_imprimir</vt:lpstr>
    </vt:vector>
  </TitlesOfParts>
  <Company>Marlow Ropes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cstaples</dc:creator>
  <cp:lastModifiedBy>nico</cp:lastModifiedBy>
  <cp:lastPrinted>2013-12-03T13:21:50Z</cp:lastPrinted>
  <dcterms:created xsi:type="dcterms:W3CDTF">2010-02-26T10:52:55Z</dcterms:created>
  <dcterms:modified xsi:type="dcterms:W3CDTF">2019-05-28T16:35:13Z</dcterms:modified>
</cp:coreProperties>
</file>