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<sst xmlns="http://schemas.openxmlformats.org/spreadsheetml/2006/main" count="48" uniqueCount="48">
  <si>
    <t>cross dowel</t>
  </si>
  <si>
    <t>1/4" nut</t>
  </si>
  <si>
    <t>1/4" washer</t>
  </si>
  <si>
    <t>1/4 x 1.5 screw</t>
  </si>
  <si>
    <t>1/4" x 1.75" screw</t>
  </si>
  <si>
    <t>1/4 x 2.5 screw</t>
  </si>
  <si>
    <t>1.4 x 3" screw</t>
  </si>
  <si>
    <t>1.25" #8, nuts, washers</t>
  </si>
  <si>
    <t>1/4" 1.5" eye bolts</t>
  </si>
  <si>
    <t>1/4" 3" eye bolts</t>
  </si>
  <si>
    <t>1/4"x3.75z" screw</t>
  </si>
  <si>
    <t>3/8 x 1.5" screw</t>
  </si>
  <si>
    <t>3/8" x 2" screws</t>
  </si>
  <si>
    <t>3/8" x 3" screws</t>
  </si>
  <si>
    <t>3/8" washer</t>
  </si>
  <si>
    <t>3/8" nut</t>
  </si>
  <si>
    <t>v bearing, small 3/8 washer</t>
  </si>
  <si>
    <t>1/4" ID bearing</t>
  </si>
  <si>
    <t>1/2" ID bearing</t>
  </si>
  <si>
    <t>drive sprocket</t>
  </si>
  <si>
    <t>idle sprocket</t>
  </si>
  <si>
    <t>#25 rollerchain (in)</t>
  </si>
  <si>
    <t>1/2" 14" long lead screw, nut</t>
  </si>
  <si>
    <t>for?</t>
  </si>
  <si>
    <t>cd + rail</t>
  </si>
  <si>
    <t>cd + 1 layer</t>
  </si>
  <si>
    <t>cd + 2 layer, cd bearing adjust</t>
  </si>
  <si>
    <t>3 layer +nut</t>
  </si>
  <si>
    <t>z rails, router mount, z motor mount</t>
  </si>
  <si>
    <t>Y v bearings</t>
  </si>
  <si>
    <t>v bearing + idle sprocket, 3 layer + nut</t>
  </si>
  <si>
    <t>Total</t>
  </si>
  <si>
    <t>Z gantry</t>
  </si>
  <si>
    <t>rails</t>
  </si>
  <si>
    <t>bottom half</t>
  </si>
  <si>
    <t>top half</t>
  </si>
  <si>
    <t>Y gantry</t>
  </si>
  <si>
    <t>side 1</t>
  </si>
  <si>
    <t>side 2</t>
  </si>
  <si>
    <t>cross pieces</t>
  </si>
  <si>
    <t>Y motor mount</t>
  </si>
  <si>
    <t>X gantry</t>
  </si>
  <si>
    <t>top side (x2)</t>
  </si>
  <si>
    <t>big side (x2)</t>
  </si>
  <si>
    <t>big arm</t>
  </si>
  <si>
    <t>big arm rail</t>
  </si>
  <si>
    <t>small arm</t>
  </si>
  <si>
    <t>small arm rail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</si>
</sst>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  <sz val="10.0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2" fontId="1" numFmtId="0" xfId="0" applyAlignment="1" applyFont="1">
      <alignment wrapText="1"/>
    </xf>
    <xf borderId="0" fillId="2" fontId="2" numFmtId="0" xfId="0" applyAlignment="1" applyFont="1">
      <alignment wrapText="1"/>
    </xf>
    <xf borderId="0" fillId="2" fontId="2" numFmtId="0" xfId="0" applyAlignment="1" applyFont="1">
      <alignment wrapText="1"/>
    </xf>
    <xf borderId="0" fillId="2" fontId="2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2.75"/>
  <cols>
    <col customWidth="1" min="1" max="1" width="20.71"/>
    <col customWidth="1" min="2" max="2" width="6.14"/>
    <col customWidth="1" min="3" max="3" width="7.0"/>
    <col customWidth="1" min="4" max="4" width="7.86"/>
    <col customWidth="1" min="5" max="5" width="10.29"/>
    <col customWidth="1" min="6" max="6" width="11.0"/>
    <col customWidth="1" min="7" max="7" width="12.71"/>
    <col customWidth="1" min="8" max="8" width="10.0"/>
    <col customWidth="1" min="9" max="9" width="12.0"/>
    <col customWidth="1" min="10" max="10" width="8.29"/>
    <col customWidth="1" min="11" max="11" width="7.43"/>
    <col customWidth="1" min="12" max="12" width="8.43"/>
    <col customWidth="1" min="13" max="13" width="10.43"/>
    <col customWidth="1" min="14" max="14" width="9.14"/>
    <col customWidth="1" min="15" max="15" width="15.14"/>
    <col customWidth="1" min="16" max="16" width="7.29"/>
    <col customWidth="1" min="17" max="17" width="4.43"/>
    <col customWidth="1" min="18" max="18" width="11.0"/>
    <col customWidth="1" min="19" max="19" width="7.86"/>
    <col customWidth="1" min="20" max="20" width="6.86"/>
    <col customWidth="1" min="21" max="22" width="9.29"/>
    <col customWidth="1" min="23" max="24" width="17.29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>
      <c r="A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L2" s="1" t="s">
        <v>28</v>
      </c>
      <c r="N2" s="1" t="s">
        <v>29</v>
      </c>
      <c r="O2" s="1" t="s">
        <v>30</v>
      </c>
    </row>
    <row r="3">
      <c r="A3" s="2" t="s">
        <v>31</v>
      </c>
      <c r="B3" s="3" t="str">
        <f t="shared" ref="B3:X3" si="1">B4+B8+B13</f>
        <v>225</v>
      </c>
      <c r="C3" s="3" t="str">
        <f t="shared" si="1"/>
        <v>81</v>
      </c>
      <c r="D3" s="3" t="str">
        <f t="shared" si="1"/>
        <v>305</v>
      </c>
      <c r="E3" s="3" t="str">
        <f t="shared" si="1"/>
        <v>44</v>
      </c>
      <c r="F3" s="3" t="str">
        <f t="shared" si="1"/>
        <v>160</v>
      </c>
      <c r="G3" s="3" t="str">
        <f t="shared" si="1"/>
        <v>46</v>
      </c>
      <c r="H3" s="3" t="str">
        <f t="shared" si="1"/>
        <v>20</v>
      </c>
      <c r="I3" s="3" t="str">
        <f t="shared" si="1"/>
        <v>8</v>
      </c>
      <c r="J3" s="3" t="str">
        <f t="shared" si="1"/>
        <v>2</v>
      </c>
      <c r="K3" s="3" t="str">
        <f t="shared" si="1"/>
        <v>2</v>
      </c>
      <c r="L3" s="3" t="str">
        <f t="shared" si="1"/>
        <v>17</v>
      </c>
      <c r="M3" s="3" t="str">
        <f t="shared" si="1"/>
        <v>6</v>
      </c>
      <c r="N3" s="3" t="str">
        <f t="shared" si="1"/>
        <v>18</v>
      </c>
      <c r="O3" s="3" t="str">
        <f t="shared" si="1"/>
        <v>4</v>
      </c>
      <c r="P3" s="3" t="str">
        <f t="shared" si="1"/>
        <v>52</v>
      </c>
      <c r="Q3" s="3" t="str">
        <f t="shared" si="1"/>
        <v>30</v>
      </c>
      <c r="R3" s="3" t="str">
        <f t="shared" si="1"/>
        <v>24</v>
      </c>
      <c r="S3" s="3" t="str">
        <f t="shared" si="1"/>
        <v>5</v>
      </c>
      <c r="T3" s="3" t="str">
        <f t="shared" si="1"/>
        <v>0</v>
      </c>
      <c r="U3" s="3" t="str">
        <f t="shared" si="1"/>
        <v>2</v>
      </c>
      <c r="V3" s="3" t="str">
        <f t="shared" si="1"/>
        <v>6</v>
      </c>
      <c r="W3" s="3" t="str">
        <f t="shared" si="1"/>
        <v>0</v>
      </c>
      <c r="X3" s="3" t="str">
        <f t="shared" si="1"/>
        <v>1</v>
      </c>
    </row>
    <row r="4">
      <c r="A4" s="4" t="s">
        <v>32</v>
      </c>
      <c r="B4" s="5" t="str">
        <f t="shared" ref="B4:J4" si="2">sum(B5:B7)</f>
        <v>15</v>
      </c>
      <c r="C4" s="5" t="str">
        <f t="shared" si="2"/>
        <v>29</v>
      </c>
      <c r="D4" s="5" t="str">
        <f t="shared" si="2"/>
        <v>37</v>
      </c>
      <c r="E4" s="5" t="str">
        <f t="shared" si="2"/>
        <v>0</v>
      </c>
      <c r="F4" s="5" t="str">
        <f t="shared" si="2"/>
        <v>8</v>
      </c>
      <c r="G4" s="5" t="str">
        <f t="shared" si="2"/>
        <v>0</v>
      </c>
      <c r="H4" s="5" t="str">
        <f t="shared" si="2"/>
        <v>0</v>
      </c>
      <c r="I4" s="5" t="str">
        <f t="shared" si="2"/>
        <v>4</v>
      </c>
      <c r="J4" s="5" t="str">
        <f t="shared" si="2"/>
        <v>0</v>
      </c>
      <c r="K4" s="6"/>
      <c r="L4" s="5" t="str">
        <f t="shared" ref="L4:N4" si="3">sum(L5:L7)</f>
        <v>17</v>
      </c>
      <c r="M4" s="5" t="str">
        <f t="shared" si="3"/>
        <v>0</v>
      </c>
      <c r="N4" s="5" t="str">
        <f t="shared" si="3"/>
        <v>0</v>
      </c>
      <c r="O4" s="6"/>
      <c r="P4" s="5" t="str">
        <f>sum(P5:P7)</f>
        <v>0</v>
      </c>
      <c r="Q4" s="6"/>
      <c r="R4" s="5" t="str">
        <f t="shared" ref="R4:S4" si="4">sum(R5:R7)</f>
        <v>0</v>
      </c>
      <c r="S4" s="5" t="str">
        <f t="shared" si="4"/>
        <v>0</v>
      </c>
      <c r="T4" s="6"/>
      <c r="U4" s="5" t="str">
        <f t="shared" ref="U4:X4" si="5">sum(U5:U7)</f>
        <v>0</v>
      </c>
      <c r="V4" s="5" t="str">
        <f t="shared" si="5"/>
        <v>0</v>
      </c>
      <c r="W4" s="5" t="str">
        <f t="shared" si="5"/>
        <v>0</v>
      </c>
      <c r="X4" s="5" t="str">
        <f t="shared" si="5"/>
        <v>1</v>
      </c>
    </row>
    <row r="5">
      <c r="A5" s="1" t="s">
        <v>33</v>
      </c>
      <c r="C5" s="1">
        <v>10.0</v>
      </c>
      <c r="L5" s="1">
        <v>10.0</v>
      </c>
    </row>
    <row r="6">
      <c r="A6" s="1" t="s">
        <v>34</v>
      </c>
      <c r="B6" s="1">
        <v>8.0</v>
      </c>
      <c r="C6" s="1">
        <v>3.0</v>
      </c>
      <c r="D6" s="1">
        <v>14.0</v>
      </c>
      <c r="F6" s="7" t="str">
        <f>B6</f>
        <v>8</v>
      </c>
      <c r="L6" s="1">
        <v>3.0</v>
      </c>
    </row>
    <row r="7">
      <c r="A7" s="1" t="s">
        <v>35</v>
      </c>
      <c r="B7" s="1">
        <v>7.0</v>
      </c>
      <c r="C7" s="7" t="str">
        <f>L7*4</f>
        <v>16</v>
      </c>
      <c r="D7" s="7" t="str">
        <f>B7+3*L7+I7</f>
        <v>23</v>
      </c>
      <c r="I7" s="1">
        <v>4.0</v>
      </c>
      <c r="L7" s="1">
        <v>4.0</v>
      </c>
      <c r="T7" s="1">
        <v>1.0</v>
      </c>
      <c r="X7" s="1">
        <v>1.0</v>
      </c>
    </row>
    <row r="8">
      <c r="A8" s="4" t="s">
        <v>36</v>
      </c>
      <c r="B8" s="5" t="str">
        <f t="shared" ref="B8:X8" si="6">sum(B9:B12)</f>
        <v>34</v>
      </c>
      <c r="C8" s="5" t="str">
        <f t="shared" si="6"/>
        <v>0</v>
      </c>
      <c r="D8" s="5" t="str">
        <f t="shared" si="6"/>
        <v>24</v>
      </c>
      <c r="E8" s="5" t="str">
        <f t="shared" si="6"/>
        <v>0</v>
      </c>
      <c r="F8" s="5" t="str">
        <f t="shared" si="6"/>
        <v>24</v>
      </c>
      <c r="G8" s="5" t="str">
        <f t="shared" si="6"/>
        <v>10</v>
      </c>
      <c r="H8" s="5" t="str">
        <f t="shared" si="6"/>
        <v>4</v>
      </c>
      <c r="I8" s="5" t="str">
        <f t="shared" si="6"/>
        <v>4</v>
      </c>
      <c r="J8" s="5" t="str">
        <f t="shared" si="6"/>
        <v>0</v>
      </c>
      <c r="K8" s="5" t="str">
        <f t="shared" si="6"/>
        <v>0</v>
      </c>
      <c r="L8" s="5" t="str">
        <f t="shared" si="6"/>
        <v>0</v>
      </c>
      <c r="M8" s="5" t="str">
        <f t="shared" si="6"/>
        <v>0</v>
      </c>
      <c r="N8" s="5" t="str">
        <f t="shared" si="6"/>
        <v>16</v>
      </c>
      <c r="O8" s="5" t="str">
        <f t="shared" si="6"/>
        <v>2</v>
      </c>
      <c r="P8" s="5" t="str">
        <f t="shared" si="6"/>
        <v>32</v>
      </c>
      <c r="Q8" s="5" t="str">
        <f t="shared" si="6"/>
        <v>16</v>
      </c>
      <c r="R8" s="5" t="str">
        <f t="shared" si="6"/>
        <v>16</v>
      </c>
      <c r="S8" s="5" t="str">
        <f t="shared" si="6"/>
        <v>3</v>
      </c>
      <c r="T8" s="5" t="str">
        <f t="shared" si="6"/>
        <v>0</v>
      </c>
      <c r="U8" s="5" t="str">
        <f t="shared" si="6"/>
        <v>2</v>
      </c>
      <c r="V8" s="5" t="str">
        <f t="shared" si="6"/>
        <v>2</v>
      </c>
      <c r="W8" s="5" t="str">
        <f t="shared" si="6"/>
        <v>0</v>
      </c>
      <c r="X8" s="5" t="str">
        <f t="shared" si="6"/>
        <v>0</v>
      </c>
    </row>
    <row r="9">
      <c r="A9" s="1" t="s">
        <v>37</v>
      </c>
      <c r="B9" s="1">
        <v>6.0</v>
      </c>
      <c r="G9" s="1">
        <v>6.0</v>
      </c>
      <c r="H9" s="1">
        <v>2.0</v>
      </c>
      <c r="N9" s="7" t="str">
        <f>R9</f>
        <v>8</v>
      </c>
      <c r="O9" s="1">
        <v>1.0</v>
      </c>
      <c r="P9" s="7" t="str">
        <f>4*3+4</f>
        <v>16</v>
      </c>
      <c r="Q9" s="7" t="str">
        <f>R9</f>
        <v>8</v>
      </c>
      <c r="R9" s="1">
        <v>8.0</v>
      </c>
      <c r="S9" s="1">
        <v>2.0</v>
      </c>
      <c r="U9" s="1">
        <v>1.0</v>
      </c>
      <c r="V9" s="1">
        <v>1.0</v>
      </c>
    </row>
    <row r="10">
      <c r="A10" s="1" t="s">
        <v>38</v>
      </c>
      <c r="B10" s="1">
        <v>4.0</v>
      </c>
      <c r="G10" s="1">
        <v>4.0</v>
      </c>
      <c r="H10" s="1">
        <v>2.0</v>
      </c>
      <c r="N10" s="1">
        <v>8.0</v>
      </c>
      <c r="O10" s="1">
        <v>1.0</v>
      </c>
      <c r="P10" s="1">
        <v>16.0</v>
      </c>
      <c r="Q10" s="1">
        <v>8.0</v>
      </c>
      <c r="R10" s="1">
        <v>8.0</v>
      </c>
      <c r="S10" s="1">
        <v>1.0</v>
      </c>
      <c r="U10" s="1">
        <v>1.0</v>
      </c>
      <c r="V10" s="1">
        <v>1.0</v>
      </c>
    </row>
    <row r="11">
      <c r="A11" s="1" t="s">
        <v>39</v>
      </c>
      <c r="B11" s="1">
        <v>20.0</v>
      </c>
      <c r="D11" s="7" t="str">
        <f>F11</f>
        <v>20</v>
      </c>
      <c r="F11" s="1">
        <v>20.0</v>
      </c>
    </row>
    <row r="12">
      <c r="A12" s="1" t="s">
        <v>40</v>
      </c>
      <c r="B12" s="1">
        <v>4.0</v>
      </c>
      <c r="D12" s="7" t="str">
        <f>B12</f>
        <v>4</v>
      </c>
      <c r="F12" s="7" t="str">
        <f>D12</f>
        <v>4</v>
      </c>
      <c r="I12" s="1">
        <v>4.0</v>
      </c>
    </row>
    <row r="13">
      <c r="A13" s="4" t="s">
        <v>41</v>
      </c>
      <c r="B13" s="5" t="str">
        <f t="shared" ref="B13:X13" si="7">2*sum(B14:B15)+sum(B16:B19)</f>
        <v>176</v>
      </c>
      <c r="C13" s="5" t="str">
        <f t="shared" si="7"/>
        <v>52</v>
      </c>
      <c r="D13" s="5" t="str">
        <f t="shared" si="7"/>
        <v>244</v>
      </c>
      <c r="E13" s="5" t="str">
        <f t="shared" si="7"/>
        <v>44</v>
      </c>
      <c r="F13" s="5" t="str">
        <f t="shared" si="7"/>
        <v>128</v>
      </c>
      <c r="G13" s="5" t="str">
        <f t="shared" si="7"/>
        <v>36</v>
      </c>
      <c r="H13" s="5" t="str">
        <f t="shared" si="7"/>
        <v>16</v>
      </c>
      <c r="I13" s="5" t="str">
        <f t="shared" si="7"/>
        <v>0</v>
      </c>
      <c r="J13" s="5" t="str">
        <f t="shared" si="7"/>
        <v>2</v>
      </c>
      <c r="K13" s="5" t="str">
        <f t="shared" si="7"/>
        <v>2</v>
      </c>
      <c r="L13" s="5" t="str">
        <f t="shared" si="7"/>
        <v>0</v>
      </c>
      <c r="M13" s="5" t="str">
        <f t="shared" si="7"/>
        <v>6</v>
      </c>
      <c r="N13" s="5" t="str">
        <f t="shared" si="7"/>
        <v>2</v>
      </c>
      <c r="O13" s="5" t="str">
        <f t="shared" si="7"/>
        <v>2</v>
      </c>
      <c r="P13" s="5" t="str">
        <f t="shared" si="7"/>
        <v>20</v>
      </c>
      <c r="Q13" s="5" t="str">
        <f t="shared" si="7"/>
        <v>14</v>
      </c>
      <c r="R13" s="5" t="str">
        <f t="shared" si="7"/>
        <v>8</v>
      </c>
      <c r="S13" s="5" t="str">
        <f t="shared" si="7"/>
        <v>2</v>
      </c>
      <c r="T13" s="5" t="str">
        <f t="shared" si="7"/>
        <v>0</v>
      </c>
      <c r="U13" s="5" t="str">
        <f t="shared" si="7"/>
        <v>0</v>
      </c>
      <c r="V13" s="5" t="str">
        <f t="shared" si="7"/>
        <v>4</v>
      </c>
      <c r="W13" s="5" t="str">
        <f t="shared" si="7"/>
        <v>0</v>
      </c>
      <c r="X13" s="5" t="str">
        <f t="shared" si="7"/>
        <v>0</v>
      </c>
    </row>
    <row r="14">
      <c r="A14" s="1" t="s">
        <v>42</v>
      </c>
      <c r="B14" s="7" t="str">
        <f>4+10</f>
        <v>14</v>
      </c>
      <c r="C14" s="7" t="str">
        <f>8+8+4+2</f>
        <v>22</v>
      </c>
      <c r="D14" s="7" t="str">
        <f>10+8+8+8+8+4</f>
        <v>46</v>
      </c>
      <c r="F14" s="7" t="str">
        <f>4+10</f>
        <v>14</v>
      </c>
      <c r="G14" s="7" t="str">
        <f>8+4</f>
        <v>12</v>
      </c>
      <c r="H14" s="1">
        <v>8.0</v>
      </c>
      <c r="J14" s="1">
        <v>1.0</v>
      </c>
      <c r="K14" s="1">
        <v>1.0</v>
      </c>
    </row>
    <row r="15">
      <c r="A15" s="1" t="s">
        <v>43</v>
      </c>
      <c r="B15" s="7" t="str">
        <f>6+2+8+12+8</f>
        <v>36</v>
      </c>
      <c r="D15" s="7" t="str">
        <f>F15</f>
        <v>34</v>
      </c>
      <c r="F15" s="7" t="str">
        <f>26+8</f>
        <v>34</v>
      </c>
      <c r="G15" s="1">
        <v>2.0</v>
      </c>
      <c r="M15" s="1">
        <v>3.0</v>
      </c>
      <c r="N15" s="1">
        <v>1.0</v>
      </c>
      <c r="O15" s="1">
        <v>1.0</v>
      </c>
      <c r="P15" s="1">
        <v>10.0</v>
      </c>
      <c r="Q15" s="1">
        <v>7.0</v>
      </c>
      <c r="R15" s="1">
        <v>4.0</v>
      </c>
      <c r="S15" s="1">
        <v>1.0</v>
      </c>
      <c r="V15" s="1">
        <v>2.0</v>
      </c>
    </row>
    <row r="16">
      <c r="A16" s="1" t="s">
        <v>44</v>
      </c>
      <c r="B16" s="1">
        <v>24.0</v>
      </c>
      <c r="D16" s="7" t="str">
        <f t="shared" ref="D16:D17" si="8">B16</f>
        <v>24</v>
      </c>
      <c r="F16" s="7" t="str">
        <f>D16</f>
        <v>24</v>
      </c>
    </row>
    <row r="17">
      <c r="A17" s="1" t="s">
        <v>45</v>
      </c>
      <c r="B17" s="1">
        <v>22.0</v>
      </c>
      <c r="D17" s="7" t="str">
        <f t="shared" si="8"/>
        <v>22</v>
      </c>
      <c r="E17" s="7" t="str">
        <f>D17</f>
        <v>22</v>
      </c>
    </row>
    <row r="18">
      <c r="A18" s="1" t="s">
        <v>46</v>
      </c>
      <c r="B18" s="1">
        <v>8.0</v>
      </c>
      <c r="C18" s="7" t="str">
        <f>G18</f>
        <v>8</v>
      </c>
      <c r="D18" s="7" t="str">
        <f>G18+F18</f>
        <v>16</v>
      </c>
      <c r="F18" s="7" t="str">
        <f>B18</f>
        <v>8</v>
      </c>
      <c r="G18" s="1">
        <v>8.0</v>
      </c>
    </row>
    <row r="19">
      <c r="A19" s="1" t="s">
        <v>47</v>
      </c>
      <c r="B19" s="1">
        <v>22.0</v>
      </c>
      <c r="D19" s="7" t="str">
        <f>B19</f>
        <v>22</v>
      </c>
      <c r="E19" s="7" t="str">
        <f>D19</f>
        <v>22</v>
      </c>
    </row>
    <row r="25">
      <c r="A25" s="8"/>
    </row>
  </sheetData>
  <drawing r:id="rId1"/>
</worksheet>
</file>